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784" activeTab="1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A27" i="2" l="1"/>
  <c r="V11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G28" i="33" s="1"/>
  <c r="G29" i="33" s="1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I28" i="33" s="1"/>
  <c r="I29" i="33" s="1"/>
  <c r="J12" i="33"/>
  <c r="K12" i="33"/>
  <c r="K28" i="33" s="1"/>
  <c r="K29" i="33" s="1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E28" i="33" s="1"/>
  <c r="E29" i="33" s="1"/>
  <c r="F7" i="33"/>
  <c r="G7" i="33"/>
  <c r="H7" i="33"/>
  <c r="I7" i="33"/>
  <c r="J7" i="33"/>
  <c r="K7" i="33"/>
  <c r="L7" i="33"/>
  <c r="D8" i="33"/>
  <c r="D9" i="33"/>
  <c r="D10" i="33"/>
  <c r="M10" i="33" s="1"/>
  <c r="D11" i="33"/>
  <c r="D12" i="33"/>
  <c r="D13" i="33"/>
  <c r="N13" i="33" s="1"/>
  <c r="D14" i="33"/>
  <c r="D15" i="33"/>
  <c r="D16" i="33"/>
  <c r="D17" i="33"/>
  <c r="N17" i="33" s="1"/>
  <c r="D18" i="33"/>
  <c r="M18" i="33" s="1"/>
  <c r="D19" i="33"/>
  <c r="M19" i="33" s="1"/>
  <c r="S19" i="33" s="1"/>
  <c r="D20" i="33"/>
  <c r="D21" i="33"/>
  <c r="D22" i="33"/>
  <c r="D23" i="33"/>
  <c r="M23" i="33" s="1"/>
  <c r="S23" i="33" s="1"/>
  <c r="D24" i="33"/>
  <c r="M24" i="33" s="1"/>
  <c r="D25" i="33"/>
  <c r="D26" i="33"/>
  <c r="D27" i="33"/>
  <c r="M27" i="33" s="1"/>
  <c r="S27" i="33" s="1"/>
  <c r="D7" i="33"/>
  <c r="P28" i="33"/>
  <c r="L28" i="33"/>
  <c r="L29" i="33" s="1"/>
  <c r="J28" i="33"/>
  <c r="N22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O24" i="32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N28" i="32" s="1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N28" i="31" s="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O26" i="29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N28" i="29" s="1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N28" i="28" s="1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O26" i="27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O20" i="27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N28" i="27" s="1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O22" i="25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O12" i="25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N28" i="25" s="1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O12" i="24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N28" i="24" s="1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N28" i="23" s="1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O20" i="22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N28" i="22" s="1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N28" i="21" s="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N28" i="20" s="1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O18" i="18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N28" i="17" s="1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R23" i="16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R15" i="16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R11" i="16"/>
  <c r="O11" i="16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R7" i="16"/>
  <c r="O7" i="16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N28" i="15" s="1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O24" i="13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N28" i="13" s="1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N28" i="11" s="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D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N28" i="9" s="1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O16" i="9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N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N28" i="7" s="1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N28" i="6" s="1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O26" i="4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R16" i="4"/>
  <c r="N16" i="4"/>
  <c r="M16" i="4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R10" i="4"/>
  <c r="O10" i="4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O18" i="3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N28" i="3" s="1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J29" i="2" s="1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F28" i="1"/>
  <c r="F29" i="1" s="1"/>
  <c r="F4" i="2" s="1"/>
  <c r="E28" i="1"/>
  <c r="E29" i="1" s="1"/>
  <c r="E4" i="2" s="1"/>
  <c r="E29" i="2" s="1"/>
  <c r="E4" i="3" s="1"/>
  <c r="E29" i="3" s="1"/>
  <c r="E4" i="4" s="1"/>
  <c r="E29" i="4" s="1"/>
  <c r="E4" i="5" s="1"/>
  <c r="E29" i="5" s="1"/>
  <c r="E4" i="6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5" i="33" l="1"/>
  <c r="R18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T23" i="33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T19" i="33"/>
  <c r="R10" i="33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4" i="33"/>
  <c r="R22" i="11"/>
  <c r="O22" i="11"/>
  <c r="R24" i="11"/>
  <c r="O24" i="11"/>
  <c r="N28" i="1"/>
  <c r="O24" i="2"/>
  <c r="L29" i="2"/>
  <c r="L4" i="3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F29" i="19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J29" i="19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L29" i="3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T27" i="33"/>
  <c r="Q28" i="33"/>
  <c r="O24" i="33"/>
  <c r="N20" i="33"/>
  <c r="O18" i="33"/>
  <c r="J29" i="33"/>
  <c r="O10" i="33"/>
  <c r="D28" i="33"/>
  <c r="D29" i="33" s="1"/>
  <c r="O26" i="33"/>
  <c r="M7" i="33"/>
  <c r="S7" i="33" s="1"/>
  <c r="T7" i="33" s="1"/>
  <c r="N7" i="33"/>
  <c r="R9" i="33"/>
  <c r="R19" i="33"/>
  <c r="R21" i="33"/>
  <c r="R23" i="33"/>
  <c r="R27" i="33"/>
  <c r="S8" i="33"/>
  <c r="T8" i="33" s="1"/>
  <c r="O9" i="33"/>
  <c r="S10" i="33"/>
  <c r="T10" i="33" s="1"/>
  <c r="S16" i="33"/>
  <c r="T16" i="33" s="1"/>
  <c r="S18" i="33"/>
  <c r="T18" i="33" s="1"/>
  <c r="O19" i="33"/>
  <c r="O21" i="33"/>
  <c r="O23" i="33"/>
  <c r="S24" i="33"/>
  <c r="T24" i="33" s="1"/>
  <c r="S26" i="33"/>
  <c r="T26" i="33" s="1"/>
  <c r="O27" i="33"/>
  <c r="R8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28" i="16" s="1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O28" i="3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2" i="33" l="1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sharedStrings.xml><?xml version="1.0" encoding="utf-8"?>
<sst xmlns="http://schemas.openxmlformats.org/spreadsheetml/2006/main" count="1503" uniqueCount="50">
  <si>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</si>
  <si>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</si>
  <si>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</si>
  <si>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</si>
  <si>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</si>
  <si>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</si>
  <si>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</si>
  <si>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</si>
  <si>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</si>
  <si>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</si>
  <si>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</si>
  <si>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</si>
  <si>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</si>
  <si>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</si>
  <si>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</si>
  <si>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</si>
  <si>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</si>
  <si>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</si>
  <si>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</si>
  <si>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</si>
  <si>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</si>
  <si>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</si>
  <si>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</si>
  <si>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</si>
  <si>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</si>
  <si>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</si>
  <si>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</si>
  <si>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</si>
  <si>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</si>
  <si>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</si>
  <si>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</si>
  <si>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</si>
  <si>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</si>
  <si>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</si>
  <si>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</si>
  <si>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</si>
  <si>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</si>
  <si>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</si>
  <si>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</si>
  <si>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</si>
  <si>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</si>
  <si>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</si>
  <si>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Date:01.07.2021</t>
  </si>
  <si>
    <t>Sojib</t>
  </si>
  <si>
    <t>Rokib</t>
  </si>
  <si>
    <t>Sajol</t>
  </si>
  <si>
    <t>Rocky</t>
  </si>
  <si>
    <t>Nayem(2)</t>
  </si>
  <si>
    <t>Hafijul</t>
  </si>
  <si>
    <t>Date:02.09.2021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</si>
</sst>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F31" sqref="F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42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v>122598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186832</v>
      </c>
      <c r="E28" s="45">
        <f t="shared" si="6"/>
        <v>50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340</v>
      </c>
      <c r="I28" s="45">
        <f t="shared" si="7"/>
        <v>83</v>
      </c>
      <c r="J28" s="45">
        <f t="shared" si="7"/>
        <v>0</v>
      </c>
      <c r="K28" s="45">
        <f t="shared" si="7"/>
        <v>5</v>
      </c>
      <c r="L28" s="45">
        <f t="shared" si="7"/>
        <v>0</v>
      </c>
      <c r="M28" s="45">
        <f t="shared" si="7"/>
        <v>192892</v>
      </c>
      <c r="N28" s="45">
        <f t="shared" si="7"/>
        <v>209655</v>
      </c>
      <c r="O28" s="46">
        <f t="shared" si="7"/>
        <v>5304.5300000000007</v>
      </c>
      <c r="P28" s="45">
        <f t="shared" si="7"/>
        <v>76920</v>
      </c>
      <c r="Q28" s="45">
        <f t="shared" si="7"/>
        <v>1125</v>
      </c>
      <c r="R28" s="45">
        <f t="shared" si="7"/>
        <v>203225.46999999997</v>
      </c>
      <c r="S28" s="45">
        <f t="shared" si="7"/>
        <v>1832.4739999999997</v>
      </c>
      <c r="T28" s="47">
        <f t="shared" si="7"/>
        <v>707.47399999999993</v>
      </c>
    </row>
    <row r="29" spans="1:20" ht="15.75" thickBot="1" x14ac:dyDescent="0.3">
      <c r="A29" s="57" t="s">
        <v>39</v>
      </c>
      <c r="B29" s="58"/>
      <c r="C29" s="59"/>
      <c r="D29" s="48">
        <f>D4+D5-D28</f>
        <v>366496</v>
      </c>
      <c r="E29" s="48">
        <f t="shared" ref="E29:L29" si="8">E4+E5-E28</f>
        <v>4310</v>
      </c>
      <c r="F29" s="48">
        <f t="shared" si="8"/>
        <v>10190</v>
      </c>
      <c r="G29" s="48">
        <f t="shared" si="8"/>
        <v>70</v>
      </c>
      <c r="H29" s="48">
        <f t="shared" si="8"/>
        <v>14235</v>
      </c>
      <c r="I29" s="48">
        <f t="shared" si="8"/>
        <v>1048</v>
      </c>
      <c r="J29" s="48">
        <f t="shared" si="8"/>
        <v>388</v>
      </c>
      <c r="K29" s="48">
        <f t="shared" si="8"/>
        <v>150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'9'!D29</f>
        <v>466004</v>
      </c>
      <c r="E4" s="2">
        <f>'9'!E29</f>
        <v>4190</v>
      </c>
      <c r="F4" s="2">
        <f>'9'!F29</f>
        <v>10040</v>
      </c>
      <c r="G4" s="2">
        <f>'9'!G29</f>
        <v>70</v>
      </c>
      <c r="H4" s="2">
        <f>'9'!H29</f>
        <v>13495</v>
      </c>
      <c r="I4" s="2">
        <f>'9'!I29</f>
        <v>1040</v>
      </c>
      <c r="J4" s="2">
        <f>'9'!J29</f>
        <v>388</v>
      </c>
      <c r="K4" s="2">
        <f>'9'!K29</f>
        <v>142</v>
      </c>
      <c r="L4" s="2">
        <f>'9'!L29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'10'!D29</f>
        <v>466004</v>
      </c>
      <c r="E4" s="2">
        <f>'10'!E29</f>
        <v>4190</v>
      </c>
      <c r="F4" s="2">
        <f>'10'!F29</f>
        <v>10040</v>
      </c>
      <c r="G4" s="2">
        <f>'10'!G29</f>
        <v>70</v>
      </c>
      <c r="H4" s="2">
        <f>'10'!H29</f>
        <v>13495</v>
      </c>
      <c r="I4" s="2">
        <f>'10'!I29</f>
        <v>1040</v>
      </c>
      <c r="J4" s="2">
        <f>'10'!J29</f>
        <v>388</v>
      </c>
      <c r="K4" s="2">
        <f>'10'!K29</f>
        <v>142</v>
      </c>
      <c r="L4" s="2">
        <f>'10'!L29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'11'!D29</f>
        <v>466004</v>
      </c>
      <c r="E4" s="2">
        <f>'11'!E29</f>
        <v>4190</v>
      </c>
      <c r="F4" s="2">
        <f>'11'!F29</f>
        <v>10040</v>
      </c>
      <c r="G4" s="2">
        <f>'11'!G29</f>
        <v>70</v>
      </c>
      <c r="H4" s="2">
        <f>'11'!H29</f>
        <v>13495</v>
      </c>
      <c r="I4" s="2">
        <f>'11'!I29</f>
        <v>1040</v>
      </c>
      <c r="J4" s="2">
        <f>'11'!J29</f>
        <v>388</v>
      </c>
      <c r="K4" s="2">
        <f>'11'!K29</f>
        <v>142</v>
      </c>
      <c r="L4" s="2">
        <f>'11'!L29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'12'!D29</f>
        <v>466004</v>
      </c>
      <c r="E4" s="2">
        <f>'12'!E29</f>
        <v>4190</v>
      </c>
      <c r="F4" s="2">
        <f>'12'!F29</f>
        <v>10040</v>
      </c>
      <c r="G4" s="2">
        <f>'12'!G29</f>
        <v>70</v>
      </c>
      <c r="H4" s="2">
        <f>'12'!H29</f>
        <v>13495</v>
      </c>
      <c r="I4" s="2">
        <f>'12'!I29</f>
        <v>1040</v>
      </c>
      <c r="J4" s="2">
        <f>'12'!J29</f>
        <v>388</v>
      </c>
      <c r="K4" s="2">
        <f>'12'!K29</f>
        <v>142</v>
      </c>
      <c r="L4" s="2">
        <f>'12'!L29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'13'!D29</f>
        <v>466004</v>
      </c>
      <c r="E4" s="2">
        <f>'13'!E29</f>
        <v>4190</v>
      </c>
      <c r="F4" s="2">
        <f>'13'!F29</f>
        <v>10040</v>
      </c>
      <c r="G4" s="2">
        <f>'13'!G29</f>
        <v>70</v>
      </c>
      <c r="H4" s="2">
        <f>'13'!H29</f>
        <v>13495</v>
      </c>
      <c r="I4" s="2">
        <f>'13'!I29</f>
        <v>1040</v>
      </c>
      <c r="J4" s="2">
        <f>'13'!J29</f>
        <v>388</v>
      </c>
      <c r="K4" s="2">
        <f>'13'!K29</f>
        <v>142</v>
      </c>
      <c r="L4" s="2">
        <f>'13'!L29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'14'!D29</f>
        <v>466004</v>
      </c>
      <c r="E4" s="2">
        <f>'14'!E29</f>
        <v>4190</v>
      </c>
      <c r="F4" s="2">
        <f>'14'!F29</f>
        <v>10040</v>
      </c>
      <c r="G4" s="2">
        <f>'14'!G29</f>
        <v>70</v>
      </c>
      <c r="H4" s="2">
        <f>'14'!H29</f>
        <v>13495</v>
      </c>
      <c r="I4" s="2">
        <f>'14'!I29</f>
        <v>1040</v>
      </c>
      <c r="J4" s="2">
        <f>'14'!J29</f>
        <v>388</v>
      </c>
      <c r="K4" s="2">
        <f>'14'!K29</f>
        <v>142</v>
      </c>
      <c r="L4" s="2">
        <f>'14'!L29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'15'!D29</f>
        <v>466004</v>
      </c>
      <c r="E4" s="2">
        <f>'15'!E29</f>
        <v>4190</v>
      </c>
      <c r="F4" s="2">
        <f>'15'!F29</f>
        <v>10040</v>
      </c>
      <c r="G4" s="2">
        <f>'15'!G29</f>
        <v>70</v>
      </c>
      <c r="H4" s="2">
        <f>'15'!H29</f>
        <v>13495</v>
      </c>
      <c r="I4" s="2">
        <f>'15'!I29</f>
        <v>1040</v>
      </c>
      <c r="J4" s="2">
        <f>'15'!J29</f>
        <v>388</v>
      </c>
      <c r="K4" s="2">
        <f>'15'!K29</f>
        <v>142</v>
      </c>
      <c r="L4" s="2">
        <f>'15'!L29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'16'!D29</f>
        <v>466004</v>
      </c>
      <c r="E4" s="2">
        <f>'16'!E29</f>
        <v>4190</v>
      </c>
      <c r="F4" s="2">
        <f>'16'!F29</f>
        <v>10040</v>
      </c>
      <c r="G4" s="2">
        <f>'16'!G29</f>
        <v>70</v>
      </c>
      <c r="H4" s="2">
        <f>'16'!H29</f>
        <v>13495</v>
      </c>
      <c r="I4" s="2">
        <f>'16'!I29</f>
        <v>1040</v>
      </c>
      <c r="J4" s="2">
        <f>'16'!J29</f>
        <v>388</v>
      </c>
      <c r="K4" s="2">
        <f>'16'!K29</f>
        <v>142</v>
      </c>
      <c r="L4" s="2">
        <f>'16'!L29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'17'!D29</f>
        <v>466004</v>
      </c>
      <c r="E4" s="2">
        <f>'17'!E29</f>
        <v>4190</v>
      </c>
      <c r="F4" s="2">
        <f>'17'!F29</f>
        <v>10040</v>
      </c>
      <c r="G4" s="2">
        <f>'17'!G29</f>
        <v>70</v>
      </c>
      <c r="H4" s="2">
        <f>'17'!H29</f>
        <v>13495</v>
      </c>
      <c r="I4" s="2">
        <f>'17'!I29</f>
        <v>1040</v>
      </c>
      <c r="J4" s="2">
        <f>'17'!J29</f>
        <v>388</v>
      </c>
      <c r="K4" s="2">
        <f>'17'!K29</f>
        <v>142</v>
      </c>
      <c r="L4" s="2">
        <f>'17'!L29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'18'!D29</f>
        <v>466004</v>
      </c>
      <c r="E4" s="2">
        <f>'18'!E29</f>
        <v>4190</v>
      </c>
      <c r="F4" s="2">
        <f>'18'!F29</f>
        <v>10040</v>
      </c>
      <c r="G4" s="2">
        <f>'18'!G29</f>
        <v>70</v>
      </c>
      <c r="H4" s="2">
        <f>'18'!H29</f>
        <v>13495</v>
      </c>
      <c r="I4" s="2">
        <f>'18'!I29</f>
        <v>1040</v>
      </c>
      <c r="J4" s="2">
        <f>'18'!J29</f>
        <v>388</v>
      </c>
      <c r="K4" s="2">
        <f>'18'!K29</f>
        <v>142</v>
      </c>
      <c r="L4" s="2">
        <f>'18'!L29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pane ySplit="6" topLeftCell="A16" activePane="bottomLeft" state="frozen"/>
      <selection pane="bottomLeft" activeCell="B21" sqref="A21:XFD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2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2" ht="18.75" x14ac:dyDescent="0.25">
      <c r="A3" s="64" t="s">
        <v>49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2" x14ac:dyDescent="0.25">
      <c r="A4" s="68" t="s">
        <v>1</v>
      </c>
      <c r="B4" s="6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1048</v>
      </c>
      <c r="J4" s="2">
        <f>'1'!J29</f>
        <v>388</v>
      </c>
      <c r="K4" s="2">
        <f>'1'!K29</f>
        <v>150</v>
      </c>
      <c r="L4" s="2">
        <f>'1'!L29</f>
        <v>50</v>
      </c>
      <c r="M4" s="3"/>
      <c r="N4" s="69"/>
      <c r="O4" s="69"/>
      <c r="P4" s="69"/>
      <c r="Q4" s="69"/>
      <c r="R4" s="69"/>
      <c r="S4" s="69"/>
      <c r="T4" s="69"/>
    </row>
    <row r="5" spans="1:22" x14ac:dyDescent="0.25">
      <c r="A5" s="68" t="s">
        <v>2</v>
      </c>
      <c r="B5" s="6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8305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8305</v>
      </c>
      <c r="N7" s="24">
        <f>D7+E7*20+F7*10+G7*9+H7*9+I7*191+J7*191+K7*182+L7*100</f>
        <v>8305</v>
      </c>
      <c r="O7" s="25">
        <f>M7*2.75%</f>
        <v>228.38749999999999</v>
      </c>
      <c r="P7" s="26"/>
      <c r="Q7" s="26">
        <v>86</v>
      </c>
      <c r="R7" s="24">
        <f>M7-(M7*2.75%)+I7*191+J7*191+K7*182+L7*100-Q7</f>
        <v>7990.6125000000002</v>
      </c>
      <c r="S7" s="25">
        <f>M7*0.95%</f>
        <v>78.897499999999994</v>
      </c>
      <c r="T7" s="27">
        <f>S7-Q7</f>
        <v>-7.1025000000000063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6429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7629</v>
      </c>
      <c r="N12" s="24">
        <f t="shared" si="1"/>
        <v>7629</v>
      </c>
      <c r="O12" s="25">
        <f t="shared" si="2"/>
        <v>209.79750000000001</v>
      </c>
      <c r="P12" s="26"/>
      <c r="Q12" s="26">
        <v>480</v>
      </c>
      <c r="R12" s="24">
        <f t="shared" si="3"/>
        <v>6939.2025000000003</v>
      </c>
      <c r="S12" s="25">
        <f t="shared" si="4"/>
        <v>72.475499999999997</v>
      </c>
      <c r="T12" s="27">
        <f t="shared" si="5"/>
        <v>-407.52449999999999</v>
      </c>
    </row>
    <row r="13" spans="1:22" ht="15.75" x14ac:dyDescent="0.25">
      <c r="A13" s="28">
        <v>2000</v>
      </c>
      <c r="B13" s="20">
        <v>1908446140</v>
      </c>
      <c r="C13" s="20" t="s">
        <v>43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16932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16932</v>
      </c>
      <c r="N15" s="24">
        <f t="shared" si="1"/>
        <v>16932</v>
      </c>
      <c r="O15" s="25">
        <f t="shared" si="2"/>
        <v>465.63</v>
      </c>
      <c r="P15" s="26"/>
      <c r="Q15" s="26">
        <v>127</v>
      </c>
      <c r="R15" s="24">
        <f t="shared" si="3"/>
        <v>16339.369999999999</v>
      </c>
      <c r="S15" s="25">
        <f t="shared" si="4"/>
        <v>160.85399999999998</v>
      </c>
      <c r="T15" s="27">
        <f t="shared" si="5"/>
        <v>33.853999999999985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44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45</v>
      </c>
      <c r="D19" s="29">
        <v>14851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14851</v>
      </c>
      <c r="N19" s="24">
        <f t="shared" si="1"/>
        <v>16307</v>
      </c>
      <c r="O19" s="25">
        <f t="shared" si="2"/>
        <v>408.40249999999997</v>
      </c>
      <c r="P19" s="26"/>
      <c r="Q19" s="26">
        <v>100</v>
      </c>
      <c r="R19" s="24">
        <f t="shared" si="3"/>
        <v>15798.5975</v>
      </c>
      <c r="S19" s="25">
        <f t="shared" si="4"/>
        <v>141.08449999999999</v>
      </c>
      <c r="T19" s="27">
        <f t="shared" si="5"/>
        <v>41.084499999999991</v>
      </c>
    </row>
    <row r="20" spans="1:20" ht="15.75" x14ac:dyDescent="0.25">
      <c r="A20" s="28">
        <v>2000</v>
      </c>
      <c r="B20" s="20">
        <v>1908446147</v>
      </c>
      <c r="C20" s="20" t="s">
        <v>46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47</v>
      </c>
      <c r="D21" s="29">
        <v>8127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8127</v>
      </c>
      <c r="N21" s="24">
        <f t="shared" si="1"/>
        <v>8127</v>
      </c>
      <c r="O21" s="25">
        <f t="shared" si="2"/>
        <v>223.49250000000001</v>
      </c>
      <c r="P21" s="26"/>
      <c r="Q21" s="26">
        <v>20</v>
      </c>
      <c r="R21" s="24">
        <f t="shared" si="3"/>
        <v>7883.5074999999997</v>
      </c>
      <c r="S21" s="25">
        <f t="shared" si="4"/>
        <v>77.206499999999991</v>
      </c>
      <c r="T21" s="27">
        <f t="shared" si="5"/>
        <v>57.206499999999991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4100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4100</v>
      </c>
      <c r="N23" s="24">
        <f t="shared" si="1"/>
        <v>4100</v>
      </c>
      <c r="O23" s="25">
        <f t="shared" si="2"/>
        <v>112.75</v>
      </c>
      <c r="P23" s="26"/>
      <c r="Q23" s="26">
        <v>40</v>
      </c>
      <c r="R23" s="24">
        <f t="shared" si="3"/>
        <v>3947.25</v>
      </c>
      <c r="S23" s="25">
        <f t="shared" si="4"/>
        <v>38.949999999999996</v>
      </c>
      <c r="T23" s="27">
        <f t="shared" si="5"/>
        <v>-1.0500000000000043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20046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20046</v>
      </c>
      <c r="N24" s="24">
        <f t="shared" si="1"/>
        <v>20046</v>
      </c>
      <c r="O24" s="25">
        <f t="shared" si="2"/>
        <v>551.26499999999999</v>
      </c>
      <c r="P24" s="26"/>
      <c r="Q24" s="26">
        <v>135</v>
      </c>
      <c r="R24" s="24">
        <f t="shared" si="3"/>
        <v>19359.735000000001</v>
      </c>
      <c r="S24" s="25">
        <f t="shared" si="4"/>
        <v>190.43699999999998</v>
      </c>
      <c r="T24" s="27">
        <f t="shared" si="5"/>
        <v>55.436999999999983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9167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9707</v>
      </c>
      <c r="N25" s="24">
        <f t="shared" si="1"/>
        <v>10280</v>
      </c>
      <c r="O25" s="25">
        <f t="shared" si="2"/>
        <v>266.9425</v>
      </c>
      <c r="P25" s="26"/>
      <c r="Q25" s="26">
        <v>88</v>
      </c>
      <c r="R25" s="24">
        <f t="shared" si="3"/>
        <v>9925.0575000000008</v>
      </c>
      <c r="S25" s="25">
        <f t="shared" si="4"/>
        <v>92.216499999999996</v>
      </c>
      <c r="T25" s="27">
        <f t="shared" si="5"/>
        <v>4.2164999999999964</v>
      </c>
    </row>
    <row r="26" spans="1:20" ht="15.75" x14ac:dyDescent="0.25">
      <c r="A26" s="28">
        <v>1500</v>
      </c>
      <c r="B26" s="20">
        <v>1908446153</v>
      </c>
      <c r="C26" s="36" t="s">
        <v>48</v>
      </c>
      <c r="D26" s="29">
        <v>9371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10471</v>
      </c>
      <c r="N26" s="24">
        <f t="shared" si="1"/>
        <v>10471</v>
      </c>
      <c r="O26" s="25">
        <f t="shared" si="2"/>
        <v>287.95249999999999</v>
      </c>
      <c r="P26" s="26"/>
      <c r="Q26" s="26">
        <v>83</v>
      </c>
      <c r="R26" s="24">
        <f t="shared" si="3"/>
        <v>10100.047500000001</v>
      </c>
      <c r="S26" s="25">
        <f t="shared" si="4"/>
        <v>99.474499999999992</v>
      </c>
      <c r="T26" s="27">
        <f t="shared" si="5"/>
        <v>16.474499999999992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212180</v>
      </c>
      <c r="E28" s="45">
        <f t="shared" si="6"/>
        <v>120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740</v>
      </c>
      <c r="I28" s="45">
        <f t="shared" si="7"/>
        <v>8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222740</v>
      </c>
      <c r="N28" s="45">
        <f t="shared" si="7"/>
        <v>225724</v>
      </c>
      <c r="O28" s="46">
        <f t="shared" si="7"/>
        <v>6125.3500000000013</v>
      </c>
      <c r="P28" s="45">
        <f t="shared" si="7"/>
        <v>3000</v>
      </c>
      <c r="Q28" s="45">
        <f t="shared" si="7"/>
        <v>2370</v>
      </c>
      <c r="R28" s="45">
        <f t="shared" si="7"/>
        <v>217228.64999999994</v>
      </c>
      <c r="S28" s="45">
        <f t="shared" si="7"/>
        <v>2116.0299999999997</v>
      </c>
      <c r="T28" s="47">
        <f t="shared" si="7"/>
        <v>-253.97000000000008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'19'!D29</f>
        <v>466004</v>
      </c>
      <c r="E4" s="2">
        <f>'19'!E29</f>
        <v>4190</v>
      </c>
      <c r="F4" s="2">
        <f>'19'!F29</f>
        <v>10040</v>
      </c>
      <c r="G4" s="2">
        <f>'19'!G29</f>
        <v>70</v>
      </c>
      <c r="H4" s="2">
        <f>'19'!H29</f>
        <v>13495</v>
      </c>
      <c r="I4" s="2">
        <f>'19'!I29</f>
        <v>1040</v>
      </c>
      <c r="J4" s="2">
        <f>'19'!J29</f>
        <v>388</v>
      </c>
      <c r="K4" s="2">
        <f>'19'!K29</f>
        <v>142</v>
      </c>
      <c r="L4" s="2">
        <f>'19'!L29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'20'!D29</f>
        <v>466004</v>
      </c>
      <c r="E4" s="2">
        <f>'20'!E29</f>
        <v>4190</v>
      </c>
      <c r="F4" s="2">
        <f>'20'!F29</f>
        <v>10040</v>
      </c>
      <c r="G4" s="2">
        <f>'20'!G29</f>
        <v>70</v>
      </c>
      <c r="H4" s="2">
        <f>'20'!H29</f>
        <v>13495</v>
      </c>
      <c r="I4" s="2">
        <f>'20'!I29</f>
        <v>1040</v>
      </c>
      <c r="J4" s="2">
        <f>'20'!J29</f>
        <v>388</v>
      </c>
      <c r="K4" s="2">
        <f>'20'!K29</f>
        <v>142</v>
      </c>
      <c r="L4" s="2">
        <f>'20'!L29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'21'!D29</f>
        <v>466004</v>
      </c>
      <c r="E4" s="2">
        <f>'21'!E29</f>
        <v>4190</v>
      </c>
      <c r="F4" s="2">
        <f>'21'!F29</f>
        <v>10040</v>
      </c>
      <c r="G4" s="2">
        <f>'21'!G29</f>
        <v>70</v>
      </c>
      <c r="H4" s="2">
        <f>'21'!H29</f>
        <v>13495</v>
      </c>
      <c r="I4" s="2">
        <f>'21'!I29</f>
        <v>1040</v>
      </c>
      <c r="J4" s="2">
        <f>'21'!J29</f>
        <v>388</v>
      </c>
      <c r="K4" s="2">
        <f>'21'!K29</f>
        <v>142</v>
      </c>
      <c r="L4" s="2">
        <f>'21'!L29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">
    <cfRule type="cellIs" dxfId="435" priority="7" operator="greaterThan">
      <formula>0</formula>
    </cfRule>
  </conditionalFormatting>
  <conditionalFormatting sqref="D17:S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'22'!D29</f>
        <v>466004</v>
      </c>
      <c r="E4" s="2">
        <f>'22'!E29</f>
        <v>4190</v>
      </c>
      <c r="F4" s="2">
        <f>'22'!F29</f>
        <v>10040</v>
      </c>
      <c r="G4" s="2">
        <f>'22'!G29</f>
        <v>70</v>
      </c>
      <c r="H4" s="2">
        <f>'22'!H29</f>
        <v>13495</v>
      </c>
      <c r="I4" s="2">
        <f>'22'!I29</f>
        <v>1040</v>
      </c>
      <c r="J4" s="2">
        <f>'22'!J29</f>
        <v>388</v>
      </c>
      <c r="K4" s="2">
        <f>'22'!K29</f>
        <v>142</v>
      </c>
      <c r="L4" s="2">
        <f>'22'!L29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'23'!D29</f>
        <v>466004</v>
      </c>
      <c r="E4" s="2">
        <f>'23'!E29</f>
        <v>4190</v>
      </c>
      <c r="F4" s="2">
        <f>'23'!F29</f>
        <v>10040</v>
      </c>
      <c r="G4" s="2">
        <f>'23'!G29</f>
        <v>70</v>
      </c>
      <c r="H4" s="2">
        <f>'23'!H29</f>
        <v>13495</v>
      </c>
      <c r="I4" s="2">
        <f>'23'!I29</f>
        <v>1040</v>
      </c>
      <c r="J4" s="2">
        <f>'23'!J29</f>
        <v>388</v>
      </c>
      <c r="K4" s="2">
        <f>'23'!K29</f>
        <v>142</v>
      </c>
      <c r="L4" s="2">
        <f>'23'!L29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'24'!D29</f>
        <v>466004</v>
      </c>
      <c r="E4" s="2">
        <f>'24'!E29</f>
        <v>4190</v>
      </c>
      <c r="F4" s="2">
        <f>'24'!F29</f>
        <v>10040</v>
      </c>
      <c r="G4" s="2">
        <f>'24'!G29</f>
        <v>70</v>
      </c>
      <c r="H4" s="2">
        <f>'24'!H29</f>
        <v>13495</v>
      </c>
      <c r="I4" s="2">
        <f>'24'!I29</f>
        <v>1040</v>
      </c>
      <c r="J4" s="2">
        <f>'24'!J29</f>
        <v>388</v>
      </c>
      <c r="K4" s="2">
        <f>'24'!K29</f>
        <v>142</v>
      </c>
      <c r="L4" s="2">
        <f>'24'!L29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'25'!D29</f>
        <v>466004</v>
      </c>
      <c r="E4" s="2">
        <f>'25'!E29</f>
        <v>4190</v>
      </c>
      <c r="F4" s="2">
        <f>'25'!F29</f>
        <v>10040</v>
      </c>
      <c r="G4" s="2">
        <f>'25'!G29</f>
        <v>70</v>
      </c>
      <c r="H4" s="2">
        <f>'25'!H29</f>
        <v>13495</v>
      </c>
      <c r="I4" s="2">
        <f>'25'!I29</f>
        <v>1040</v>
      </c>
      <c r="J4" s="2">
        <f>'25'!J29</f>
        <v>388</v>
      </c>
      <c r="K4" s="2">
        <f>'25'!K29</f>
        <v>142</v>
      </c>
      <c r="L4" s="2">
        <f>'25'!L29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'26'!D29</f>
        <v>466004</v>
      </c>
      <c r="E4" s="2">
        <f>'26'!E29</f>
        <v>4190</v>
      </c>
      <c r="F4" s="2">
        <f>'26'!F29</f>
        <v>10040</v>
      </c>
      <c r="G4" s="2">
        <f>'26'!G29</f>
        <v>70</v>
      </c>
      <c r="H4" s="2">
        <f>'26'!H29</f>
        <v>13495</v>
      </c>
      <c r="I4" s="2">
        <f>'26'!I29</f>
        <v>1040</v>
      </c>
      <c r="J4" s="2">
        <f>'26'!J29</f>
        <v>388</v>
      </c>
      <c r="K4" s="2">
        <f>'26'!K29</f>
        <v>142</v>
      </c>
      <c r="L4" s="2">
        <f>'26'!L29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'27'!D29</f>
        <v>466004</v>
      </c>
      <c r="E4" s="2">
        <f>'27'!E29</f>
        <v>4190</v>
      </c>
      <c r="F4" s="2">
        <f>'27'!F29</f>
        <v>10040</v>
      </c>
      <c r="G4" s="2">
        <f>'27'!G29</f>
        <v>70</v>
      </c>
      <c r="H4" s="2">
        <f>'27'!H29</f>
        <v>13495</v>
      </c>
      <c r="I4" s="2">
        <f>'27'!I29</f>
        <v>1040</v>
      </c>
      <c r="J4" s="2">
        <f>'27'!J29</f>
        <v>388</v>
      </c>
      <c r="K4" s="2">
        <f>'27'!K29</f>
        <v>142</v>
      </c>
      <c r="L4" s="2">
        <f>'27'!L29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'28'!D29</f>
        <v>466004</v>
      </c>
      <c r="E4" s="2">
        <f>'28'!E29</f>
        <v>4190</v>
      </c>
      <c r="F4" s="2">
        <f>'28'!F29</f>
        <v>10040</v>
      </c>
      <c r="G4" s="2">
        <f>'28'!G29</f>
        <v>70</v>
      </c>
      <c r="H4" s="2">
        <f>'28'!H29</f>
        <v>13495</v>
      </c>
      <c r="I4" s="2">
        <f>'28'!I29</f>
        <v>1040</v>
      </c>
      <c r="J4" s="2">
        <f>'28'!J29</f>
        <v>388</v>
      </c>
      <c r="K4" s="2">
        <f>'28'!K29</f>
        <v>142</v>
      </c>
      <c r="L4" s="2">
        <f>'28'!L29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'2'!D29</f>
        <v>466004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1040</v>
      </c>
      <c r="J4" s="2">
        <f>'2'!J29</f>
        <v>388</v>
      </c>
      <c r="K4" s="2">
        <f>'2'!K29</f>
        <v>142</v>
      </c>
      <c r="L4" s="2">
        <f>'2'!L29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'29'!D29</f>
        <v>466004</v>
      </c>
      <c r="E4" s="2">
        <f>'29'!E29</f>
        <v>4190</v>
      </c>
      <c r="F4" s="2">
        <f>'29'!F29</f>
        <v>10040</v>
      </c>
      <c r="G4" s="2">
        <f>'29'!G29</f>
        <v>70</v>
      </c>
      <c r="H4" s="2">
        <f>'29'!H29</f>
        <v>13495</v>
      </c>
      <c r="I4" s="2">
        <f>'29'!I29</f>
        <v>1040</v>
      </c>
      <c r="J4" s="2">
        <f>'29'!J29</f>
        <v>388</v>
      </c>
      <c r="K4" s="2">
        <f>'29'!K29</f>
        <v>142</v>
      </c>
      <c r="L4" s="2">
        <f>'29'!L29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'30'!D29</f>
        <v>466004</v>
      </c>
      <c r="E4" s="2">
        <f>'30'!E29</f>
        <v>4190</v>
      </c>
      <c r="F4" s="2">
        <f>'30'!F29</f>
        <v>10040</v>
      </c>
      <c r="G4" s="2">
        <f>'30'!G29</f>
        <v>70</v>
      </c>
      <c r="H4" s="2">
        <f>'30'!H29</f>
        <v>13495</v>
      </c>
      <c r="I4" s="2">
        <f>'30'!I29</f>
        <v>1040</v>
      </c>
      <c r="J4" s="2">
        <f>'30'!J29</f>
        <v>388</v>
      </c>
      <c r="K4" s="2">
        <f>'30'!K29</f>
        <v>142</v>
      </c>
      <c r="L4" s="2">
        <f>'30'!L29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activeCell="F19" sqref="F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/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434286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23984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0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23984</v>
      </c>
      <c r="N7" s="24">
        <f>D7+E7*20+F7*10+G7*9+H7*9+I7*191+J7*191+K7*182+L7*100</f>
        <v>23984</v>
      </c>
      <c r="O7" s="25">
        <f>M7*2.75%</f>
        <v>659.56000000000006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184</v>
      </c>
      <c r="R7" s="24">
        <f>M7-(M7*2.75%)+I7*191+J7*191+K7*182+L7*100-Q7</f>
        <v>23140.44</v>
      </c>
      <c r="S7" s="25">
        <f>M7*0.95%</f>
        <v>227.84799999999998</v>
      </c>
      <c r="T7" s="27">
        <f>S7-Q7</f>
        <v>43.847999999999985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10338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10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100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11538</v>
      </c>
      <c r="N8" s="24">
        <f t="shared" ref="N8:N27" si="1">D8+E8*20+F8*10+G8*9+H8*9+I8*191+J8*191+K8*182+L8*100</f>
        <v>11538</v>
      </c>
      <c r="O8" s="25">
        <f t="shared" ref="O8:O27" si="2">M8*2.75%</f>
        <v>317.29500000000002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530</v>
      </c>
      <c r="R8" s="24">
        <f t="shared" ref="R8:R27" si="3">M8-(M8*2.75%)+I8*191+J8*191+K8*182+L8*100-Q8</f>
        <v>10690.705</v>
      </c>
      <c r="S8" s="25">
        <f t="shared" ref="S8:S27" si="4">M8*0.95%</f>
        <v>109.611</v>
      </c>
      <c r="T8" s="27">
        <f t="shared" ref="T8:T27" si="5">S8-Q8</f>
        <v>-420.38900000000001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31599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70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80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33019</v>
      </c>
      <c r="N9" s="24">
        <f t="shared" si="1"/>
        <v>33019</v>
      </c>
      <c r="O9" s="25">
        <f t="shared" si="2"/>
        <v>908.02250000000004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212</v>
      </c>
      <c r="R9" s="24">
        <f t="shared" si="3"/>
        <v>31898.977500000001</v>
      </c>
      <c r="S9" s="25">
        <f t="shared" si="4"/>
        <v>313.68049999999999</v>
      </c>
      <c r="T9" s="27">
        <f t="shared" si="5"/>
        <v>101.68049999999999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7943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0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7943</v>
      </c>
      <c r="N10" s="24">
        <f t="shared" si="1"/>
        <v>10426</v>
      </c>
      <c r="O10" s="25">
        <f t="shared" si="2"/>
        <v>218.4325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36</v>
      </c>
      <c r="R10" s="24">
        <f t="shared" si="3"/>
        <v>10171.567500000001</v>
      </c>
      <c r="S10" s="25">
        <f t="shared" si="4"/>
        <v>75.458500000000001</v>
      </c>
      <c r="T10" s="27">
        <f t="shared" si="5"/>
        <v>39.458500000000001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20973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50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100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350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0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0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0</v>
      </c>
      <c r="M11" s="20">
        <f t="shared" si="0"/>
        <v>26123</v>
      </c>
      <c r="N11" s="24">
        <f t="shared" si="1"/>
        <v>26123</v>
      </c>
      <c r="O11" s="25">
        <f t="shared" si="2"/>
        <v>718.38250000000005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33</v>
      </c>
      <c r="R11" s="24">
        <f t="shared" si="3"/>
        <v>25371.6175</v>
      </c>
      <c r="S11" s="25">
        <f t="shared" si="4"/>
        <v>248.16849999999999</v>
      </c>
      <c r="T11" s="27">
        <f t="shared" si="5"/>
        <v>215.16849999999999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11447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10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10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100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4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0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5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12647</v>
      </c>
      <c r="N12" s="24">
        <f t="shared" si="1"/>
        <v>14321</v>
      </c>
      <c r="O12" s="25">
        <f t="shared" si="2"/>
        <v>347.79250000000002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510</v>
      </c>
      <c r="R12" s="24">
        <f t="shared" si="3"/>
        <v>13463.2075</v>
      </c>
      <c r="S12" s="25">
        <f t="shared" si="4"/>
        <v>120.1465</v>
      </c>
      <c r="T12" s="27">
        <f t="shared" si="5"/>
        <v>-389.8535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17987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17987</v>
      </c>
      <c r="N13" s="24">
        <f t="shared" si="1"/>
        <v>17987</v>
      </c>
      <c r="O13" s="25">
        <f t="shared" si="2"/>
        <v>494.64249999999998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0</v>
      </c>
      <c r="R13" s="24">
        <f t="shared" si="3"/>
        <v>17492.357499999998</v>
      </c>
      <c r="S13" s="25">
        <f t="shared" si="4"/>
        <v>170.87649999999999</v>
      </c>
      <c r="T13" s="27">
        <f t="shared" si="5"/>
        <v>170.87649999999999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22023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100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200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39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0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24823</v>
      </c>
      <c r="N14" s="24">
        <f t="shared" si="1"/>
        <v>32272</v>
      </c>
      <c r="O14" s="25">
        <f t="shared" si="2"/>
        <v>682.63250000000005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136</v>
      </c>
      <c r="R14" s="24">
        <f t="shared" si="3"/>
        <v>31453.3675</v>
      </c>
      <c r="S14" s="25">
        <f t="shared" si="4"/>
        <v>235.8185</v>
      </c>
      <c r="T14" s="27">
        <f t="shared" si="5"/>
        <v>99.8185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31040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2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0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0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31220</v>
      </c>
      <c r="N15" s="24">
        <f t="shared" si="1"/>
        <v>31602</v>
      </c>
      <c r="O15" s="25">
        <f t="shared" si="2"/>
        <v>858.55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265</v>
      </c>
      <c r="R15" s="24">
        <f t="shared" si="3"/>
        <v>30478.45</v>
      </c>
      <c r="S15" s="25">
        <f t="shared" si="4"/>
        <v>296.58999999999997</v>
      </c>
      <c r="T15" s="27">
        <f t="shared" si="5"/>
        <v>31.589999999999975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32892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100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5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0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0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34792</v>
      </c>
      <c r="N16" s="24">
        <f t="shared" si="1"/>
        <v>35747</v>
      </c>
      <c r="O16" s="25">
        <f t="shared" si="2"/>
        <v>956.78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191</v>
      </c>
      <c r="R16" s="24">
        <f t="shared" si="3"/>
        <v>34599.22</v>
      </c>
      <c r="S16" s="25">
        <f t="shared" si="4"/>
        <v>330.524</v>
      </c>
      <c r="T16" s="27">
        <f t="shared" si="5"/>
        <v>139.524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6889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6889</v>
      </c>
      <c r="N17" s="24">
        <f t="shared" si="1"/>
        <v>6889</v>
      </c>
      <c r="O17" s="25">
        <f t="shared" si="2"/>
        <v>189.44749999999999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0</v>
      </c>
      <c r="R17" s="24">
        <f t="shared" si="3"/>
        <v>6699.5524999999998</v>
      </c>
      <c r="S17" s="25">
        <f t="shared" si="4"/>
        <v>65.445499999999996</v>
      </c>
      <c r="T17" s="27">
        <f t="shared" si="5"/>
        <v>65.445499999999996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17507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17507</v>
      </c>
      <c r="N18" s="24">
        <f t="shared" si="1"/>
        <v>17507</v>
      </c>
      <c r="O18" s="25">
        <f t="shared" si="2"/>
        <v>481.4425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100</v>
      </c>
      <c r="R18" s="24">
        <f t="shared" si="3"/>
        <v>16925.557499999999</v>
      </c>
      <c r="S18" s="25">
        <f t="shared" si="4"/>
        <v>166.31649999999999</v>
      </c>
      <c r="T18" s="27">
        <f t="shared" si="5"/>
        <v>66.316499999999991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26318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8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26318</v>
      </c>
      <c r="N19" s="24">
        <f t="shared" si="1"/>
        <v>28156</v>
      </c>
      <c r="O19" s="25">
        <f t="shared" si="2"/>
        <v>723.745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200</v>
      </c>
      <c r="R19" s="24">
        <f t="shared" si="3"/>
        <v>27232.255000000001</v>
      </c>
      <c r="S19" s="25">
        <f t="shared" si="4"/>
        <v>250.02099999999999</v>
      </c>
      <c r="T19" s="27">
        <f t="shared" si="5"/>
        <v>50.020999999999987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12550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12550</v>
      </c>
      <c r="N20" s="24">
        <f t="shared" si="1"/>
        <v>12550</v>
      </c>
      <c r="O20" s="25">
        <f t="shared" si="2"/>
        <v>345.125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240</v>
      </c>
      <c r="R20" s="24">
        <f t="shared" si="3"/>
        <v>11964.875</v>
      </c>
      <c r="S20" s="25">
        <f t="shared" si="4"/>
        <v>119.22499999999999</v>
      </c>
      <c r="T20" s="27">
        <f t="shared" si="5"/>
        <v>-120.77500000000001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14811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50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60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10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15851</v>
      </c>
      <c r="N21" s="24">
        <f t="shared" si="1"/>
        <v>17761</v>
      </c>
      <c r="O21" s="25">
        <f t="shared" si="2"/>
        <v>435.90249999999997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51</v>
      </c>
      <c r="R21" s="24">
        <f t="shared" si="3"/>
        <v>17274.0975</v>
      </c>
      <c r="S21" s="25">
        <f t="shared" si="4"/>
        <v>150.58449999999999</v>
      </c>
      <c r="T21" s="27">
        <f t="shared" si="5"/>
        <v>99.584499999999991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25720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0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25720</v>
      </c>
      <c r="N22" s="24">
        <f t="shared" si="1"/>
        <v>25720</v>
      </c>
      <c r="O22" s="25">
        <f t="shared" si="2"/>
        <v>707.3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253</v>
      </c>
      <c r="R22" s="24">
        <f t="shared" si="3"/>
        <v>24759.7</v>
      </c>
      <c r="S22" s="25">
        <f t="shared" si="4"/>
        <v>244.34</v>
      </c>
      <c r="T22" s="27">
        <f t="shared" si="5"/>
        <v>-8.6599999999999966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9189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9189</v>
      </c>
      <c r="N23" s="24">
        <f t="shared" si="1"/>
        <v>9189</v>
      </c>
      <c r="O23" s="25">
        <f t="shared" si="2"/>
        <v>252.69749999999999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40</v>
      </c>
      <c r="R23" s="24">
        <f t="shared" si="3"/>
        <v>8896.3024999999998</v>
      </c>
      <c r="S23" s="25">
        <f t="shared" si="4"/>
        <v>87.295500000000004</v>
      </c>
      <c r="T23" s="27">
        <f t="shared" si="5"/>
        <v>47.295500000000004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38847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4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38847</v>
      </c>
      <c r="N24" s="24">
        <f t="shared" si="1"/>
        <v>39611</v>
      </c>
      <c r="O24" s="25">
        <f t="shared" si="2"/>
        <v>1068.2925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243</v>
      </c>
      <c r="R24" s="24">
        <f t="shared" si="3"/>
        <v>38299.707499999997</v>
      </c>
      <c r="S24" s="25">
        <f t="shared" si="4"/>
        <v>369.04649999999998</v>
      </c>
      <c r="T24" s="27">
        <f t="shared" si="5"/>
        <v>126.04649999999998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15752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70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3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16382</v>
      </c>
      <c r="N25" s="24">
        <f t="shared" si="1"/>
        <v>16955</v>
      </c>
      <c r="O25" s="25">
        <f t="shared" si="2"/>
        <v>450.505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88</v>
      </c>
      <c r="R25" s="24">
        <f t="shared" si="3"/>
        <v>16416.495000000003</v>
      </c>
      <c r="S25" s="25">
        <f t="shared" si="4"/>
        <v>155.62899999999999</v>
      </c>
      <c r="T25" s="27">
        <f t="shared" si="5"/>
        <v>67.628999999999991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13180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50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14280</v>
      </c>
      <c r="N26" s="24">
        <f t="shared" si="1"/>
        <v>14280</v>
      </c>
      <c r="O26" s="25">
        <f t="shared" si="2"/>
        <v>392.7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83</v>
      </c>
      <c r="R26" s="24">
        <f t="shared" si="3"/>
        <v>13804.3</v>
      </c>
      <c r="S26" s="25">
        <f t="shared" si="4"/>
        <v>135.66</v>
      </c>
      <c r="T26" s="27">
        <f t="shared" si="5"/>
        <v>52.66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8023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8023</v>
      </c>
      <c r="N27" s="40">
        <f t="shared" si="1"/>
        <v>9742</v>
      </c>
      <c r="O27" s="25">
        <f t="shared" si="2"/>
        <v>220.63249999999999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100</v>
      </c>
      <c r="R27" s="24">
        <f t="shared" si="3"/>
        <v>9421.3675000000003</v>
      </c>
      <c r="S27" s="42">
        <f t="shared" si="4"/>
        <v>76.218499999999992</v>
      </c>
      <c r="T27" s="43">
        <f t="shared" si="5"/>
        <v>-23.781500000000008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399012</v>
      </c>
      <c r="E28" s="45">
        <f t="shared" si="6"/>
        <v>170</v>
      </c>
      <c r="F28" s="45">
        <f t="shared" ref="F28:T28" si="7">SUM(F7:F27)</f>
        <v>350</v>
      </c>
      <c r="G28" s="45">
        <f t="shared" si="7"/>
        <v>0</v>
      </c>
      <c r="H28" s="45">
        <f t="shared" si="7"/>
        <v>1080</v>
      </c>
      <c r="I28" s="45">
        <f t="shared" si="7"/>
        <v>91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415632</v>
      </c>
      <c r="N28" s="45">
        <f t="shared" si="7"/>
        <v>435379</v>
      </c>
      <c r="O28" s="46">
        <f t="shared" si="7"/>
        <v>11429.88</v>
      </c>
      <c r="P28" s="45">
        <f t="shared" si="7"/>
        <v>0</v>
      </c>
      <c r="Q28" s="45">
        <f t="shared" si="7"/>
        <v>3495</v>
      </c>
      <c r="R28" s="45">
        <f t="shared" si="7"/>
        <v>420454.11999999994</v>
      </c>
      <c r="S28" s="45">
        <f t="shared" si="7"/>
        <v>3948.5039999999999</v>
      </c>
      <c r="T28" s="47">
        <f t="shared" si="7"/>
        <v>453.50399999999985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'3'!D29</f>
        <v>466004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1040</v>
      </c>
      <c r="J4" s="2">
        <f>'3'!J29</f>
        <v>388</v>
      </c>
      <c r="K4" s="2">
        <f>'3'!K29</f>
        <v>142</v>
      </c>
      <c r="L4" s="2">
        <f>'3'!L29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'4'!D29</f>
        <v>466004</v>
      </c>
      <c r="E4" s="2">
        <f>'4'!E29</f>
        <v>4190</v>
      </c>
      <c r="F4" s="2">
        <f>'4'!F29</f>
        <v>10040</v>
      </c>
      <c r="G4" s="2">
        <f>'4'!G29</f>
        <v>70</v>
      </c>
      <c r="H4" s="2">
        <f>'4'!H29</f>
        <v>13495</v>
      </c>
      <c r="I4" s="2">
        <f>'4'!I29</f>
        <v>1040</v>
      </c>
      <c r="J4" s="2">
        <f>'4'!J29</f>
        <v>388</v>
      </c>
      <c r="K4" s="2">
        <f>'4'!K29</f>
        <v>142</v>
      </c>
      <c r="L4" s="2">
        <f>'4'!L29</f>
        <v>50</v>
      </c>
      <c r="M4" s="2">
        <f>'4'!M29</f>
        <v>0</v>
      </c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'5'!D29</f>
        <v>466004</v>
      </c>
      <c r="E4" s="2">
        <f>'5'!E29</f>
        <v>4190</v>
      </c>
      <c r="F4" s="2">
        <f>'5'!F29</f>
        <v>10040</v>
      </c>
      <c r="G4" s="2">
        <f>'5'!G29</f>
        <v>70</v>
      </c>
      <c r="H4" s="2">
        <f>'5'!H29</f>
        <v>13495</v>
      </c>
      <c r="I4" s="2">
        <f>'5'!I29</f>
        <v>1040</v>
      </c>
      <c r="J4" s="2">
        <f>'5'!J29</f>
        <v>388</v>
      </c>
      <c r="K4" s="2">
        <f>'5'!K29</f>
        <v>142</v>
      </c>
      <c r="L4" s="2">
        <f>'5'!L29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'6'!D29</f>
        <v>466004</v>
      </c>
      <c r="E4" s="2">
        <f>'6'!E29</f>
        <v>4190</v>
      </c>
      <c r="F4" s="2">
        <f>'6'!F29</f>
        <v>10040</v>
      </c>
      <c r="G4" s="2">
        <f>'6'!G29</f>
        <v>70</v>
      </c>
      <c r="H4" s="2">
        <f>'6'!H29</f>
        <v>13495</v>
      </c>
      <c r="I4" s="2">
        <f>'6'!I29</f>
        <v>1040</v>
      </c>
      <c r="J4" s="2">
        <f>'6'!J29</f>
        <v>388</v>
      </c>
      <c r="K4" s="2">
        <f>'6'!K29</f>
        <v>142</v>
      </c>
      <c r="L4" s="2">
        <f>'6'!L29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40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'7'!D29</f>
        <v>466004</v>
      </c>
      <c r="E4" s="2">
        <f>'7'!E29</f>
        <v>4190</v>
      </c>
      <c r="F4" s="2">
        <f>'7'!F29</f>
        <v>10040</v>
      </c>
      <c r="G4" s="2">
        <f>'7'!G29</f>
        <v>70</v>
      </c>
      <c r="H4" s="2">
        <f>'7'!H29</f>
        <v>13495</v>
      </c>
      <c r="I4" s="2">
        <f>'7'!I29</f>
        <v>1040</v>
      </c>
      <c r="J4" s="2">
        <f>'7'!J29</f>
        <v>388</v>
      </c>
      <c r="K4" s="2">
        <f>'7'!K29</f>
        <v>142</v>
      </c>
      <c r="L4" s="2">
        <f>'7'!L29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</row>
    <row r="2" spans="1:20" ht="15.75" thickBo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</row>
    <row r="3" spans="1:20" ht="18.75" x14ac:dyDescent="0.25">
      <c r="A3" s="64" t="s">
        <v>41</v>
      </c>
      <c r="B3" s="65"/>
      <c r="C3" s="66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</row>
    <row r="4" spans="1:20" x14ac:dyDescent="0.25">
      <c r="A4" s="68" t="s">
        <v>1</v>
      </c>
      <c r="B4" s="68"/>
      <c r="C4" s="1"/>
      <c r="D4" s="2">
        <f>'8'!D29</f>
        <v>466004</v>
      </c>
      <c r="E4" s="2">
        <f>'8'!E29</f>
        <v>4190</v>
      </c>
      <c r="F4" s="2">
        <f>'8'!F29</f>
        <v>10040</v>
      </c>
      <c r="G4" s="2">
        <f>'8'!G29</f>
        <v>70</v>
      </c>
      <c r="H4" s="2">
        <f>'8'!H29</f>
        <v>13495</v>
      </c>
      <c r="I4" s="2">
        <f>'8'!I29</f>
        <v>1040</v>
      </c>
      <c r="J4" s="2">
        <f>'8'!J29</f>
        <v>388</v>
      </c>
      <c r="K4" s="2">
        <f>'8'!K29</f>
        <v>142</v>
      </c>
      <c r="L4" s="2">
        <f>'8'!L29</f>
        <v>50</v>
      </c>
      <c r="M4" s="3"/>
      <c r="N4" s="69"/>
      <c r="O4" s="69"/>
      <c r="P4" s="69"/>
      <c r="Q4" s="69"/>
      <c r="R4" s="69"/>
      <c r="S4" s="69"/>
      <c r="T4" s="69"/>
    </row>
    <row r="5" spans="1:20" x14ac:dyDescent="0.25">
      <c r="A5" s="68" t="s">
        <v>2</v>
      </c>
      <c r="B5" s="6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69"/>
      <c r="O5" s="69"/>
      <c r="P5" s="69"/>
      <c r="Q5" s="69"/>
      <c r="R5" s="69"/>
      <c r="S5" s="69"/>
      <c r="T5" s="6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43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44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45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46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47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48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54" t="s">
        <v>38</v>
      </c>
      <c r="B28" s="55"/>
      <c r="C28" s="5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57" t="s">
        <v>39</v>
      </c>
      <c r="B29" s="58"/>
      <c r="C29" s="59"/>
      <c r="D29" s="48">
        <f>D4+D5-D28</f>
        <v>466004</v>
      </c>
      <c r="E29" s="48">
        <f t="shared" ref="E29:L29" si="8">E4+E5-E28</f>
        <v>4190</v>
      </c>
      <c r="F29" s="48">
        <f t="shared" si="8"/>
        <v>10040</v>
      </c>
      <c r="G29" s="48">
        <f t="shared" si="8"/>
        <v>70</v>
      </c>
      <c r="H29" s="48">
        <f t="shared" si="8"/>
        <v>13495</v>
      </c>
      <c r="I29" s="48">
        <f t="shared" si="8"/>
        <v>1040</v>
      </c>
      <c r="J29" s="48">
        <f t="shared" si="8"/>
        <v>388</v>
      </c>
      <c r="K29" s="48">
        <f t="shared" si="8"/>
        <v>142</v>
      </c>
      <c r="L29" s="48">
        <f t="shared" si="8"/>
        <v>50</v>
      </c>
      <c r="M29" s="60"/>
      <c r="N29" s="61"/>
      <c r="O29" s="61"/>
      <c r="P29" s="61"/>
      <c r="Q29" s="61"/>
      <c r="R29" s="61"/>
      <c r="S29" s="61"/>
      <c r="T29" s="6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2021-09-02T18:51:02Z</dcterms:modified>
</cp:coreProperties>
</file>