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Allocation" sheetId="49" r:id="rId5"/>
    <sheet name="Sheet2" sheetId="53" r:id="rId6"/>
    <sheet name="Symphony" sheetId="54" r:id="rId7"/>
    <sheet name="capital-2" sheetId="55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<sst xmlns="http://schemas.openxmlformats.org/spreadsheetml/2006/main" count="376" uniqueCount="236">
  <si>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</si>
  <si>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</si>
  <si>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</si>
  <si>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</si>
  <si>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</si>
  <si>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</si>
  <si>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</si>
  <si>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</si>
  <si>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</si>
  <si>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</si>
  <si>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</si>
  <si>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</si>
  <si>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</si>
  <si>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</si>
  <si>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</si>
  <si>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</si>
  <si>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</si>
  <si>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</si>
  <si>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</si>
  <si>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</si>
  <si>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</si>
  <si>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</si>
  <si>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</si>
  <si>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</si>
  <si>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</si>
  <si>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</si>
  <si>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</si>
  <si>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</si>
  <si>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</si>
  <si>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</si>
  <si>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</si>
  <si>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</si>
  <si>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</si>
  <si>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</si>
  <si>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</si>
  <si>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</si>
  <si>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</si>
  <si>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</si>
  <si>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</si>
  <si>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</si>
  <si>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</si>
  <si>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</si>
  <si>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</si>
  <si>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</si>
  <si>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</si>
  <si>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</si>
  <si>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</si>
  <si>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</si>
  <si>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</si>
  <si>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</si>
  <si>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</si>
  <si>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</si>
  <si>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</si>
  <si>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</si>
  <si>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</si>
  <si>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</si>
  <si>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</si>
  <si>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</si>
  <si>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</si>
  <si>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</si>
  <si>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</si>
  <si>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</si>
  <si>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</si>
  <si>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</si>
  <si>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</si>
  <si>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</si>
  <si>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</si>
  <si>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</si>
  <si>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</si>
  <si>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</si>
  <si>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</si>
  <si>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</si>
  <si>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</si>
  <si>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</si>
  <si>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</si>
  <si>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</si>
  <si>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</si>
  <si>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</si>
  <si>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</si>
  <si>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</si>
  <si>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</si>
  <si>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</si>
  <si>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</si>
  <si>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</si>
  <si>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</si>
  <si>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</si>
  <si>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</si>
  <si>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</si>
  <si>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</si>
  <si>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</si>
  <si>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</si>
  <si>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</si>
  <si>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</si>
  <si>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</si>
  <si>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</si>
  <si>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</si>
  <si>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</si>
  <si>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</si>
  <si>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</si>
  <si>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</si>
  <si>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</si>
  <si>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01.03.2021</t>
  </si>
  <si>
    <t>Saon C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</si>
  <si>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</si>
  <si>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</si>
  <si>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</si>
  <si>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</si>
  <si>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</si>
  <si>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</si>
  <si>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</si>
  <si>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</si>
  <si>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</si>
  <si>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</si>
  <si>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</si>
  <si>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</si>
  <si>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</si>
  <si>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</si>
  <si>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</si>
  <si>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</si>
  <si>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</si>
  <si>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</si>
  <si>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</si>
  <si>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</si>
  <si>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</si>
  <si>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</si>
  <si>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</si>
  <si>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</si>
  <si>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</si>
  <si>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</si>
  <si>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</si>
  <si>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</si>
  <si>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</si>
  <si>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</si>
  <si>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</si>
  <si>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</si>
  <si>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</si>
  <si>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</si>
  <si>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</si>
  <si>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</si>
  <si>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</si>
  <si>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</si>
  <si>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</si>
  <si>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</si>
  <si>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</si>
  <si>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</si>
  <si>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</si>
  <si>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</si>
  <si>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</si>
  <si>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</si>
  <si>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</si>
  <si>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</si>
  <si>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</si>
  <si>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</si>
  <si>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</si>
  <si>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</si>
  <si>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</si>
  <si>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</si>
  <si>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</si>
  <si>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</si>
  <si>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</si>
  <si>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</si>
  <si>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</si>
  <si>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</si>
  <si>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</si>
  <si>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</si>
  <si>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</si>
  <si>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</si>
  <si>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</si>
  <si>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</si>
  <si>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</si>
  <si>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</si>
  <si>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</si>
  <si>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</si>
  <si>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</si>
  <si>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</si>
  <si>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</si>
  <si>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</si>
  <si>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</si>
  <si>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</si>
  <si>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</si>
  <si>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</si>
  <si>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</si>
  <si>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</si>
  <si>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</si>
  <si>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</si>
  <si>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</si>
  <si>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</si>
  <si>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</si>
  <si>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</si>
  <si>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</si>
  <si>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</si>
  <si>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</si>
  <si>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</si>
  <si>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</si>
  <si>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</si>
  <si>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</si>
  <si>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</si>
  <si>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</si>
  <si>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</si>
  <si>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</si>
  <si>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</si>
  <si>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</si>
  <si>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</si>
  <si>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Date:04.09.2021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</si>
  <si>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</si>
  <si>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</si>
  <si>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</si>
  <si>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</si>
  <si>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</si>
  <si>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</si>
  <si>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</si>
  <si>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</si>
  <si>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</si>
  <si>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</si>
  <si>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</si>
  <si>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</si>
  <si>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</si>
  <si>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</si>
  <si>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</si>
  <si>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</si>
  <si>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</si>
  <si>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</si>
  <si>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</si>
  <si>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</si>
  <si>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</si>
  <si>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</si>
  <si>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</si>
  <si>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</si>
  <si>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</si>
  <si>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</si>
  <si>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</si>
  <si>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</si>
  <si>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</si>
  <si>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Date:12.09.2021</t>
  </si>
  <si>
    <t>12.09.2021</t>
  </si>
  <si>
    <t>Date :12.09.2021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</si>
</sst>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4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2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3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3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1" xfId="0" applyFont="1" applyFill="1" applyBorder="1" applyAlignment="1">
      <alignment vertical="center"/>
    </xf>
    <xf numFmtId="0" fontId="54" fillId="13" borderId="69" xfId="0" applyFont="1" applyFill="1" applyBorder="1" applyAlignment="1">
      <alignment horizontal="center" vertical="center"/>
    </xf>
    <xf numFmtId="2" fontId="54" fillId="13" borderId="61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0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1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69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7" fillId="17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2" fontId="58" fillId="11" borderId="24" xfId="0" applyNumberFormat="1" applyFont="1" applyFill="1" applyBorder="1" applyAlignment="1">
      <alignment horizontal="center" vertical="center"/>
    </xf>
    <xf numFmtId="0" fontId="56" fillId="11" borderId="25" xfId="0" applyFont="1" applyFill="1" applyBorder="1" applyAlignment="1">
      <alignment horizontal="center" vertical="center" wrapText="1"/>
    </xf>
    <xf numFmtId="2" fontId="56" fillId="11" borderId="26" xfId="0" applyNumberFormat="1" applyFont="1" applyFill="1" applyBorder="1" applyAlignment="1">
      <alignment horizontal="center" vertical="center"/>
    </xf>
    <xf numFmtId="0" fontId="56" fillId="11" borderId="26" xfId="0" applyFont="1" applyFill="1" applyBorder="1" applyAlignment="1">
      <alignment horizontal="center" vertical="center"/>
    </xf>
    <xf numFmtId="2" fontId="56" fillId="11" borderId="27" xfId="0" applyNumberFormat="1" applyFont="1" applyFill="1" applyBorder="1" applyAlignment="1">
      <alignment horizontal="center" vertical="center"/>
    </xf>
    <xf numFmtId="2" fontId="7" fillId="0" borderId="24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2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1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6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2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59" xfId="0" applyNumberFormat="1" applyFont="1" applyFill="1" applyBorder="1" applyAlignment="1">
      <alignment horizontal="center" vertical="center"/>
    </xf>
    <xf numFmtId="49" fontId="20" fillId="0" borderId="60" xfId="0" applyNumberFormat="1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20" fillId="0" borderId="6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51" fillId="11" borderId="2" xfId="0" applyFont="1" applyFill="1" applyBorder="1" applyAlignment="1">
      <alignment horizontal="center" vertical="center"/>
    </xf>
    <xf numFmtId="0" fontId="51" fillId="11" borderId="12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F40" sqref="F40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345" t="s">
        <v>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</row>
    <row r="2" spans="1:25" ht="18" x14ac:dyDescent="0.25">
      <c r="A2" s="346" t="s">
        <v>16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</row>
    <row r="3" spans="1:25" s="70" customFormat="1" ht="16.5" thickBot="1" x14ac:dyDescent="0.3">
      <c r="A3" s="357" t="s">
        <v>132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9"/>
      <c r="T3" s="71"/>
      <c r="U3" s="72"/>
      <c r="V3" s="72"/>
      <c r="W3" s="72"/>
      <c r="X3" s="72"/>
      <c r="Y3" s="73"/>
    </row>
    <row r="4" spans="1:25" s="73" customFormat="1" x14ac:dyDescent="0.25">
      <c r="A4" s="347" t="s">
        <v>17</v>
      </c>
      <c r="B4" s="349" t="s">
        <v>18</v>
      </c>
      <c r="C4" s="349" t="s">
        <v>19</v>
      </c>
      <c r="D4" s="351" t="s">
        <v>20</v>
      </c>
      <c r="E4" s="351" t="s">
        <v>124</v>
      </c>
      <c r="F4" s="351" t="s">
        <v>21</v>
      </c>
      <c r="G4" s="351" t="s">
        <v>22</v>
      </c>
      <c r="H4" s="351" t="s">
        <v>23</v>
      </c>
      <c r="I4" s="351" t="s">
        <v>24</v>
      </c>
      <c r="J4" s="351" t="s">
        <v>25</v>
      </c>
      <c r="K4" s="360" t="s">
        <v>26</v>
      </c>
      <c r="L4" s="353" t="s">
        <v>27</v>
      </c>
      <c r="M4" s="362" t="s">
        <v>28</v>
      </c>
      <c r="N4" s="364" t="s">
        <v>8</v>
      </c>
      <c r="O4" s="366" t="s">
        <v>29</v>
      </c>
      <c r="P4" s="353" t="s">
        <v>150</v>
      </c>
      <c r="Q4" s="355" t="s">
        <v>102</v>
      </c>
      <c r="R4" s="196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348"/>
      <c r="B5" s="350"/>
      <c r="C5" s="350"/>
      <c r="D5" s="352"/>
      <c r="E5" s="352"/>
      <c r="F5" s="352"/>
      <c r="G5" s="352"/>
      <c r="H5" s="352"/>
      <c r="I5" s="352"/>
      <c r="J5" s="352"/>
      <c r="K5" s="361"/>
      <c r="L5" s="354"/>
      <c r="M5" s="363"/>
      <c r="N5" s="365"/>
      <c r="O5" s="367"/>
      <c r="P5" s="354"/>
      <c r="Q5" s="356"/>
      <c r="R5" s="197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05" t="s">
        <v>162</v>
      </c>
      <c r="B6" s="206"/>
      <c r="C6" s="207"/>
      <c r="D6" s="207"/>
      <c r="E6" s="207"/>
      <c r="F6" s="207"/>
      <c r="G6" s="207">
        <v>1399</v>
      </c>
      <c r="H6" s="207"/>
      <c r="I6" s="207"/>
      <c r="J6" s="207"/>
      <c r="K6" s="207"/>
      <c r="L6" s="207"/>
      <c r="M6" s="207"/>
      <c r="N6" s="207"/>
      <c r="O6" s="207"/>
      <c r="P6" s="207"/>
      <c r="Q6" s="208"/>
      <c r="R6" s="198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05" t="s">
        <v>164</v>
      </c>
      <c r="B7" s="206"/>
      <c r="C7" s="207">
        <v>400</v>
      </c>
      <c r="D7" s="207"/>
      <c r="E7" s="207"/>
      <c r="F7" s="207"/>
      <c r="G7" s="207">
        <v>1970</v>
      </c>
      <c r="H7" s="207"/>
      <c r="I7" s="207"/>
      <c r="J7" s="207"/>
      <c r="K7" s="207"/>
      <c r="L7" s="207"/>
      <c r="M7" s="207"/>
      <c r="N7" s="207"/>
      <c r="O7" s="207"/>
      <c r="P7" s="207"/>
      <c r="Q7" s="208"/>
      <c r="R7" s="198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05" t="s">
        <v>202</v>
      </c>
      <c r="B8" s="209"/>
      <c r="C8" s="210"/>
      <c r="D8" s="210"/>
      <c r="E8" s="210"/>
      <c r="F8" s="210"/>
      <c r="G8" s="210">
        <v>1682</v>
      </c>
      <c r="H8" s="210"/>
      <c r="I8" s="210"/>
      <c r="J8" s="210"/>
      <c r="K8" s="210"/>
      <c r="L8" s="211"/>
      <c r="M8" s="210"/>
      <c r="N8" s="210"/>
      <c r="O8" s="210"/>
      <c r="P8" s="210"/>
      <c r="Q8" s="212"/>
      <c r="R8" s="198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05" t="s">
        <v>206</v>
      </c>
      <c r="B9" s="209"/>
      <c r="C9" s="210"/>
      <c r="D9" s="210"/>
      <c r="E9" s="210">
        <v>1200</v>
      </c>
      <c r="F9" s="210"/>
      <c r="G9" s="210">
        <v>1632</v>
      </c>
      <c r="H9" s="210"/>
      <c r="I9" s="210"/>
      <c r="J9" s="210"/>
      <c r="K9" s="210"/>
      <c r="L9" s="210"/>
      <c r="M9" s="210"/>
      <c r="N9" s="210"/>
      <c r="O9" s="210"/>
      <c r="P9" s="210"/>
      <c r="Q9" s="212"/>
      <c r="R9" s="198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05" t="s">
        <v>221</v>
      </c>
      <c r="B10" s="209"/>
      <c r="C10" s="210">
        <v>1200</v>
      </c>
      <c r="D10" s="210"/>
      <c r="E10" s="210"/>
      <c r="F10" s="210"/>
      <c r="G10" s="210">
        <v>2010</v>
      </c>
      <c r="H10" s="210"/>
      <c r="I10" s="210"/>
      <c r="J10" s="210"/>
      <c r="K10" s="210"/>
      <c r="L10" s="210"/>
      <c r="M10" s="210"/>
      <c r="N10" s="210"/>
      <c r="O10" s="210"/>
      <c r="P10" s="210"/>
      <c r="Q10" s="212"/>
      <c r="R10" s="198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05" t="s">
        <v>222</v>
      </c>
      <c r="B11" s="209"/>
      <c r="C11" s="210"/>
      <c r="D11" s="210"/>
      <c r="E11" s="210"/>
      <c r="F11" s="210"/>
      <c r="G11" s="210">
        <v>1732</v>
      </c>
      <c r="H11" s="210"/>
      <c r="I11" s="210"/>
      <c r="J11" s="210"/>
      <c r="K11" s="210"/>
      <c r="L11" s="210"/>
      <c r="M11" s="210"/>
      <c r="N11" s="210"/>
      <c r="O11" s="210"/>
      <c r="P11" s="210"/>
      <c r="Q11" s="212"/>
      <c r="R11" s="198">
        <f t="shared" si="0"/>
        <v>1732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05" t="s">
        <v>227</v>
      </c>
      <c r="B12" s="209"/>
      <c r="C12" s="210">
        <v>400</v>
      </c>
      <c r="D12" s="210"/>
      <c r="E12" s="210"/>
      <c r="F12" s="210"/>
      <c r="G12" s="210">
        <v>1675</v>
      </c>
      <c r="H12" s="210"/>
      <c r="I12" s="210"/>
      <c r="J12" s="210"/>
      <c r="K12" s="210"/>
      <c r="L12" s="210"/>
      <c r="M12" s="210"/>
      <c r="N12" s="210"/>
      <c r="O12" s="210"/>
      <c r="P12" s="210"/>
      <c r="Q12" s="212"/>
      <c r="R12" s="198">
        <f t="shared" si="0"/>
        <v>2075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05" t="s">
        <v>228</v>
      </c>
      <c r="B13" s="209"/>
      <c r="C13" s="210"/>
      <c r="D13" s="210"/>
      <c r="E13" s="210"/>
      <c r="F13" s="210"/>
      <c r="G13" s="210">
        <v>1757</v>
      </c>
      <c r="H13" s="210"/>
      <c r="I13" s="210"/>
      <c r="J13" s="210"/>
      <c r="K13" s="210"/>
      <c r="L13" s="210"/>
      <c r="M13" s="210"/>
      <c r="N13" s="210"/>
      <c r="O13" s="210"/>
      <c r="P13" s="210"/>
      <c r="Q13" s="212"/>
      <c r="R13" s="198">
        <f t="shared" si="0"/>
        <v>1757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05" t="s">
        <v>231</v>
      </c>
      <c r="B14" s="209"/>
      <c r="C14" s="210"/>
      <c r="D14" s="210"/>
      <c r="E14" s="210"/>
      <c r="F14" s="210"/>
      <c r="G14" s="210">
        <v>566</v>
      </c>
      <c r="H14" s="210"/>
      <c r="I14" s="210"/>
      <c r="J14" s="210"/>
      <c r="K14" s="210"/>
      <c r="L14" s="210"/>
      <c r="M14" s="210"/>
      <c r="N14" s="210"/>
      <c r="O14" s="210"/>
      <c r="P14" s="210"/>
      <c r="Q14" s="212"/>
      <c r="R14" s="198">
        <f t="shared" si="0"/>
        <v>566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05" t="s">
        <v>232</v>
      </c>
      <c r="B15" s="209"/>
      <c r="C15" s="210">
        <v>400</v>
      </c>
      <c r="D15" s="210"/>
      <c r="E15" s="210"/>
      <c r="F15" s="210"/>
      <c r="G15" s="210">
        <v>1782</v>
      </c>
      <c r="H15" s="210"/>
      <c r="I15" s="210"/>
      <c r="J15" s="210"/>
      <c r="K15" s="210"/>
      <c r="L15" s="210"/>
      <c r="M15" s="210"/>
      <c r="N15" s="210"/>
      <c r="O15" s="210"/>
      <c r="P15" s="210"/>
      <c r="Q15" s="212"/>
      <c r="R15" s="198">
        <f t="shared" si="0"/>
        <v>2182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05" t="s">
        <v>234</v>
      </c>
      <c r="B16" s="209"/>
      <c r="C16" s="210"/>
      <c r="D16" s="210"/>
      <c r="E16" s="210">
        <v>500</v>
      </c>
      <c r="F16" s="210"/>
      <c r="G16" s="210">
        <v>1778</v>
      </c>
      <c r="H16" s="210"/>
      <c r="I16" s="210"/>
      <c r="J16" s="210"/>
      <c r="K16" s="210"/>
      <c r="L16" s="210"/>
      <c r="M16" s="210"/>
      <c r="N16" s="210"/>
      <c r="O16" s="210"/>
      <c r="P16" s="210"/>
      <c r="Q16" s="212"/>
      <c r="R16" s="198">
        <f t="shared" si="0"/>
        <v>2278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05"/>
      <c r="B17" s="209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2"/>
      <c r="N17" s="210"/>
      <c r="O17" s="212"/>
      <c r="P17" s="212"/>
      <c r="Q17" s="212"/>
      <c r="R17" s="198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05"/>
      <c r="B18" s="209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2"/>
      <c r="N18" s="210"/>
      <c r="O18" s="212"/>
      <c r="P18" s="212"/>
      <c r="Q18" s="212"/>
      <c r="R18" s="198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05"/>
      <c r="B19" s="209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2"/>
      <c r="N19" s="210"/>
      <c r="O19" s="212"/>
      <c r="P19" s="212"/>
      <c r="Q19" s="212"/>
      <c r="R19" s="198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05"/>
      <c r="B20" s="209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2"/>
      <c r="R20" s="198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05"/>
      <c r="B21" s="209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2"/>
      <c r="R21" s="198">
        <f t="shared" si="0"/>
        <v>0</v>
      </c>
      <c r="S21" s="78"/>
      <c r="T21" s="55"/>
    </row>
    <row r="22" spans="1:24" s="77" customFormat="1" x14ac:dyDescent="0.25">
      <c r="A22" s="205"/>
      <c r="B22" s="209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2"/>
      <c r="R22" s="198">
        <f>SUM(B22:Q22)</f>
        <v>0</v>
      </c>
      <c r="S22" s="78"/>
      <c r="T22" s="55"/>
    </row>
    <row r="23" spans="1:24" s="79" customFormat="1" x14ac:dyDescent="0.25">
      <c r="A23" s="205"/>
      <c r="B23" s="209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2"/>
      <c r="R23" s="198">
        <f>SUM(B23:Q23)</f>
        <v>0</v>
      </c>
      <c r="S23" s="82"/>
      <c r="T23" s="55"/>
    </row>
    <row r="24" spans="1:24" s="77" customFormat="1" x14ac:dyDescent="0.25">
      <c r="A24" s="205"/>
      <c r="B24" s="209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2"/>
      <c r="R24" s="198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05"/>
      <c r="B25" s="209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2"/>
      <c r="R25" s="198">
        <f>SUM(B25:Q25)</f>
        <v>0</v>
      </c>
      <c r="S25" s="82"/>
      <c r="T25" s="55"/>
    </row>
    <row r="26" spans="1:24" s="77" customFormat="1" x14ac:dyDescent="0.25">
      <c r="A26" s="205"/>
      <c r="B26" s="209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2"/>
      <c r="R26" s="198">
        <f>SUM(B26:Q26)</f>
        <v>0</v>
      </c>
      <c r="S26" s="78"/>
      <c r="T26" s="55"/>
    </row>
    <row r="27" spans="1:24" s="77" customFormat="1" x14ac:dyDescent="0.25">
      <c r="A27" s="205"/>
      <c r="B27" s="209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2"/>
      <c r="R27" s="198">
        <f t="shared" si="0"/>
        <v>0</v>
      </c>
      <c r="S27" s="78"/>
      <c r="T27" s="55"/>
    </row>
    <row r="28" spans="1:24" s="77" customFormat="1" x14ac:dyDescent="0.25">
      <c r="A28" s="210"/>
      <c r="B28" s="209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2"/>
      <c r="R28" s="198">
        <f>SUM(B28:Q28)</f>
        <v>0</v>
      </c>
      <c r="S28" s="78"/>
      <c r="T28" s="55"/>
      <c r="U28" s="84"/>
      <c r="V28" s="84"/>
    </row>
    <row r="29" spans="1:24" s="77" customFormat="1" x14ac:dyDescent="0.25">
      <c r="A29" s="210"/>
      <c r="B29" s="209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2"/>
      <c r="R29" s="198">
        <f>SUM(B29:Q29)</f>
        <v>0</v>
      </c>
      <c r="S29" s="78"/>
      <c r="T29" s="84"/>
      <c r="U29" s="85"/>
      <c r="V29" s="85"/>
    </row>
    <row r="30" spans="1:24" s="77" customFormat="1" x14ac:dyDescent="0.25">
      <c r="A30" s="210"/>
      <c r="B30" s="209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2"/>
      <c r="R30" s="198">
        <f t="shared" si="0"/>
        <v>0</v>
      </c>
      <c r="S30" s="78"/>
      <c r="T30" s="84"/>
      <c r="U30" s="84"/>
      <c r="V30" s="84"/>
    </row>
    <row r="31" spans="1:24" s="77" customFormat="1" x14ac:dyDescent="0.25">
      <c r="A31" s="210"/>
      <c r="B31" s="209"/>
      <c r="C31" s="210"/>
      <c r="D31" s="210"/>
      <c r="E31" s="210"/>
      <c r="F31" s="210"/>
      <c r="G31" s="210"/>
      <c r="H31" s="213"/>
      <c r="I31" s="210"/>
      <c r="J31" s="210"/>
      <c r="K31" s="210"/>
      <c r="L31" s="210"/>
      <c r="M31" s="210"/>
      <c r="N31" s="210"/>
      <c r="O31" s="210"/>
      <c r="P31" s="210"/>
      <c r="Q31" s="212"/>
      <c r="R31" s="198">
        <f t="shared" si="0"/>
        <v>0</v>
      </c>
      <c r="S31" s="78"/>
    </row>
    <row r="32" spans="1:24" s="79" customFormat="1" x14ac:dyDescent="0.25">
      <c r="A32" s="210"/>
      <c r="B32" s="209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2"/>
      <c r="R32" s="198">
        <f t="shared" si="0"/>
        <v>0</v>
      </c>
      <c r="S32" s="82"/>
    </row>
    <row r="33" spans="1:19" s="77" customFormat="1" x14ac:dyDescent="0.25">
      <c r="A33" s="210"/>
      <c r="B33" s="209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2"/>
      <c r="R33" s="198">
        <f t="shared" si="0"/>
        <v>0</v>
      </c>
      <c r="S33" s="78"/>
    </row>
    <row r="34" spans="1:19" s="77" customFormat="1" x14ac:dyDescent="0.25">
      <c r="A34" s="210"/>
      <c r="B34" s="209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2"/>
      <c r="R34" s="198">
        <f t="shared" si="0"/>
        <v>0</v>
      </c>
      <c r="S34" s="78"/>
    </row>
    <row r="35" spans="1:19" s="77" customFormat="1" x14ac:dyDescent="0.25">
      <c r="A35" s="210"/>
      <c r="B35" s="209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2"/>
      <c r="R35" s="198">
        <f>SUM(B35:Q35)</f>
        <v>0</v>
      </c>
      <c r="S35" s="78"/>
    </row>
    <row r="36" spans="1:19" s="77" customFormat="1" ht="15.75" thickBot="1" x14ac:dyDescent="0.3">
      <c r="A36" s="210"/>
      <c r="B36" s="214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6"/>
      <c r="R36" s="199">
        <f t="shared" si="0"/>
        <v>0</v>
      </c>
      <c r="S36" s="78"/>
    </row>
    <row r="37" spans="1:19" s="86" customFormat="1" ht="15.75" thickBot="1" x14ac:dyDescent="0.3">
      <c r="A37" s="200" t="s">
        <v>33</v>
      </c>
      <c r="B37" s="201">
        <f>SUM(B6:B36)</f>
        <v>0</v>
      </c>
      <c r="C37" s="202">
        <f t="shared" ref="C37:Q37" si="1">SUM(C6:C36)</f>
        <v>2400</v>
      </c>
      <c r="D37" s="202">
        <f t="shared" si="1"/>
        <v>0</v>
      </c>
      <c r="E37" s="202">
        <f t="shared" si="1"/>
        <v>1700</v>
      </c>
      <c r="F37" s="202">
        <f t="shared" si="1"/>
        <v>0</v>
      </c>
      <c r="G37" s="202">
        <f t="shared" si="1"/>
        <v>17983</v>
      </c>
      <c r="H37" s="202">
        <f t="shared" si="1"/>
        <v>0</v>
      </c>
      <c r="I37" s="202">
        <f t="shared" si="1"/>
        <v>0</v>
      </c>
      <c r="J37" s="202">
        <f t="shared" si="1"/>
        <v>0</v>
      </c>
      <c r="K37" s="202">
        <f t="shared" si="1"/>
        <v>0</v>
      </c>
      <c r="L37" s="202">
        <f t="shared" si="1"/>
        <v>0</v>
      </c>
      <c r="M37" s="202">
        <f t="shared" si="1"/>
        <v>0</v>
      </c>
      <c r="N37" s="202">
        <f t="shared" si="1"/>
        <v>0</v>
      </c>
      <c r="O37" s="202">
        <f t="shared" si="1"/>
        <v>0</v>
      </c>
      <c r="P37" s="202">
        <f>SUM(P6:P36)</f>
        <v>0</v>
      </c>
      <c r="Q37" s="203">
        <f t="shared" si="1"/>
        <v>0</v>
      </c>
      <c r="R37" s="204">
        <f>SUM(R6:R36)</f>
        <v>22083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A21" sqref="A2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8" t="s">
        <v>9</v>
      </c>
      <c r="B1" s="369"/>
      <c r="C1" s="369"/>
      <c r="D1" s="370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371" t="s">
        <v>10</v>
      </c>
      <c r="B2" s="371"/>
      <c r="C2" s="371"/>
      <c r="D2" s="371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162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164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202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206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221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 t="s">
        <v>222</v>
      </c>
      <c r="B11" s="48">
        <v>328000</v>
      </c>
      <c r="C11" s="51">
        <v>300000</v>
      </c>
      <c r="D11" s="31">
        <f t="shared" si="0"/>
        <v>246231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 t="s">
        <v>227</v>
      </c>
      <c r="B12" s="48">
        <v>143000</v>
      </c>
      <c r="C12" s="45">
        <v>300000</v>
      </c>
      <c r="D12" s="31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 t="s">
        <v>228</v>
      </c>
      <c r="B13" s="50">
        <v>535000</v>
      </c>
      <c r="C13" s="51">
        <v>100000</v>
      </c>
      <c r="D13" s="36">
        <f t="shared" si="0"/>
        <v>524231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 t="s">
        <v>228</v>
      </c>
      <c r="B14" s="51">
        <v>0</v>
      </c>
      <c r="C14" s="51">
        <v>400000</v>
      </c>
      <c r="D14" s="31">
        <f>D13+B14-C14</f>
        <v>124231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 t="s">
        <v>232</v>
      </c>
      <c r="B15" s="32">
        <v>0</v>
      </c>
      <c r="C15" s="51">
        <v>0</v>
      </c>
      <c r="D15" s="31">
        <f>D14+B15-C15</f>
        <v>124231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 t="s">
        <v>234</v>
      </c>
      <c r="B16" s="36">
        <v>688000</v>
      </c>
      <c r="C16" s="51">
        <v>700000</v>
      </c>
      <c r="D16" s="36">
        <f t="shared" si="0"/>
        <v>112231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 t="s">
        <v>234</v>
      </c>
      <c r="B17" s="36">
        <v>0</v>
      </c>
      <c r="C17" s="32">
        <v>50500</v>
      </c>
      <c r="D17" s="36">
        <f t="shared" si="0"/>
        <v>61731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61731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61731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61731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61731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61731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61731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61731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61731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61731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61731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61731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61731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61731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61731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61731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61731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61731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61731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61731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61731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61731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61731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61731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61731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61731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61731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61731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61731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61731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61731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61731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61731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61731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61731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61731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61731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61731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61731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61731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61731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61731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61731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61731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61731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61731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61731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61731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61731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61731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61731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61731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61731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61731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61731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61731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61731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61731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61731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61731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61731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61731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61731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61731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61731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61731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34"/>
      <c r="B83" s="36">
        <f>SUM(B4:B72)</f>
        <v>3312231</v>
      </c>
      <c r="C83" s="32">
        <f>SUM(C4:C77)</f>
        <v>3250500</v>
      </c>
      <c r="D83" s="36">
        <f>D82</f>
        <v>61731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workbookViewId="0">
      <selection activeCell="F10" sqref="F1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26"/>
    </row>
    <row r="2" spans="2:13" ht="26.25" customHeight="1" x14ac:dyDescent="0.25">
      <c r="B2" s="374" t="s">
        <v>6</v>
      </c>
      <c r="C2" s="375"/>
      <c r="D2" s="375"/>
      <c r="E2" s="375"/>
      <c r="F2" s="376"/>
      <c r="H2" s="93"/>
      <c r="I2" s="93"/>
      <c r="J2" s="93"/>
    </row>
    <row r="3" spans="2:13" ht="16.5" customHeight="1" x14ac:dyDescent="0.25">
      <c r="B3" s="386" t="s">
        <v>123</v>
      </c>
      <c r="C3" s="387"/>
      <c r="D3" s="387"/>
      <c r="E3" s="387"/>
      <c r="F3" s="388"/>
      <c r="H3" s="93"/>
      <c r="I3" s="93"/>
      <c r="J3" s="93"/>
    </row>
    <row r="4" spans="2:13" ht="21.75" x14ac:dyDescent="0.25">
      <c r="B4" s="377" t="s">
        <v>203</v>
      </c>
      <c r="C4" s="378"/>
      <c r="D4" s="378"/>
      <c r="E4" s="378"/>
      <c r="F4" s="379"/>
    </row>
    <row r="5" spans="2:13" ht="23.25" hidden="1" customHeight="1" x14ac:dyDescent="0.3">
      <c r="B5" s="258" t="s">
        <v>0</v>
      </c>
      <c r="C5" s="259">
        <v>300000</v>
      </c>
      <c r="D5" s="260"/>
      <c r="E5" s="261" t="s">
        <v>0</v>
      </c>
      <c r="F5" s="262">
        <v>300000</v>
      </c>
      <c r="G5" s="17"/>
    </row>
    <row r="6" spans="2:13" ht="23.25" customHeight="1" thickBot="1" x14ac:dyDescent="0.3">
      <c r="B6" s="283" t="s">
        <v>0</v>
      </c>
      <c r="C6" s="284">
        <v>300000</v>
      </c>
      <c r="D6" s="282"/>
      <c r="E6" s="287" t="s">
        <v>0</v>
      </c>
      <c r="F6" s="289">
        <v>300000</v>
      </c>
      <c r="G6" s="24"/>
    </row>
    <row r="7" spans="2:13" ht="21.75" customHeight="1" thickBot="1" x14ac:dyDescent="0.3">
      <c r="B7" s="285" t="s">
        <v>163</v>
      </c>
      <c r="C7" s="286">
        <v>25000</v>
      </c>
      <c r="D7" s="389"/>
      <c r="E7" s="288" t="s">
        <v>163</v>
      </c>
      <c r="F7" s="289">
        <v>25000</v>
      </c>
      <c r="G7" s="24"/>
    </row>
    <row r="8" spans="2:13" ht="12" customHeight="1" x14ac:dyDescent="0.25">
      <c r="B8" s="392"/>
      <c r="C8" s="393"/>
      <c r="D8" s="390"/>
      <c r="E8" s="394"/>
      <c r="F8" s="395"/>
      <c r="G8" s="24"/>
      <c r="K8" s="380" t="s">
        <v>78</v>
      </c>
      <c r="L8" s="381"/>
      <c r="M8" s="382"/>
    </row>
    <row r="9" spans="2:13" ht="22.5" x14ac:dyDescent="0.25">
      <c r="B9" s="263" t="s">
        <v>154</v>
      </c>
      <c r="C9" s="264">
        <v>2000000</v>
      </c>
      <c r="D9" s="390"/>
      <c r="E9" s="265" t="s">
        <v>1</v>
      </c>
      <c r="F9" s="266">
        <v>1271633.625</v>
      </c>
      <c r="G9" s="4"/>
      <c r="K9" s="97" t="s">
        <v>11</v>
      </c>
      <c r="L9" s="127" t="s">
        <v>79</v>
      </c>
      <c r="M9" s="127" t="s">
        <v>38</v>
      </c>
    </row>
    <row r="10" spans="2:13" ht="21.75" x14ac:dyDescent="0.25">
      <c r="B10" s="263" t="s">
        <v>35</v>
      </c>
      <c r="C10" s="267">
        <v>9133.6149999999998</v>
      </c>
      <c r="D10" s="390"/>
      <c r="E10" s="265" t="s">
        <v>4</v>
      </c>
      <c r="F10" s="266">
        <v>264231</v>
      </c>
      <c r="G10" s="3"/>
      <c r="K10" s="97" t="s">
        <v>80</v>
      </c>
      <c r="L10" s="127" t="s">
        <v>81</v>
      </c>
      <c r="M10" s="127">
        <v>2050</v>
      </c>
    </row>
    <row r="11" spans="2:13" ht="21.75" x14ac:dyDescent="0.25">
      <c r="B11" s="263"/>
      <c r="C11" s="267"/>
      <c r="D11" s="390"/>
      <c r="E11" s="265" t="s">
        <v>7</v>
      </c>
      <c r="F11" s="268">
        <v>308591.99</v>
      </c>
      <c r="G11" s="3"/>
      <c r="K11" s="97" t="s">
        <v>82</v>
      </c>
      <c r="L11" s="127" t="s">
        <v>83</v>
      </c>
      <c r="M11" s="127">
        <v>7300</v>
      </c>
    </row>
    <row r="12" spans="2:13" ht="21.75" x14ac:dyDescent="0.25">
      <c r="B12" s="263" t="s">
        <v>36</v>
      </c>
      <c r="C12" s="267">
        <v>8283</v>
      </c>
      <c r="D12" s="390"/>
      <c r="E12" s="265" t="s">
        <v>2</v>
      </c>
      <c r="F12" s="269">
        <v>328386</v>
      </c>
      <c r="G12" s="3"/>
      <c r="K12" s="103"/>
      <c r="L12" s="128"/>
      <c r="M12" s="128"/>
    </row>
    <row r="13" spans="2:13" ht="23.25" x14ac:dyDescent="0.25">
      <c r="B13" s="263" t="s">
        <v>8</v>
      </c>
      <c r="C13" s="267"/>
      <c r="D13" s="390"/>
      <c r="E13" s="265" t="s">
        <v>122</v>
      </c>
      <c r="F13" s="270">
        <v>128008</v>
      </c>
      <c r="G13" s="19"/>
      <c r="K13" s="222"/>
      <c r="L13" s="223"/>
      <c r="M13" s="224"/>
    </row>
    <row r="14" spans="2:13" ht="22.5" thickBot="1" x14ac:dyDescent="0.3">
      <c r="B14" s="263"/>
      <c r="C14" s="271"/>
      <c r="D14" s="390"/>
      <c r="E14" s="272"/>
      <c r="F14" s="268"/>
      <c r="G14" s="19"/>
      <c r="K14" s="97"/>
      <c r="L14" s="127"/>
      <c r="M14" s="128"/>
    </row>
    <row r="15" spans="2:13" ht="22.5" thickBot="1" x14ac:dyDescent="0.3">
      <c r="B15" s="273"/>
      <c r="C15" s="274"/>
      <c r="D15" s="390"/>
      <c r="E15" s="265" t="s">
        <v>5</v>
      </c>
      <c r="F15" s="269">
        <v>300000</v>
      </c>
      <c r="G15" s="94"/>
      <c r="H15" s="95"/>
      <c r="I15" s="257">
        <f>C19-F19</f>
        <v>0</v>
      </c>
      <c r="J15" s="95"/>
      <c r="K15" s="97"/>
      <c r="L15" s="127"/>
      <c r="M15" s="128"/>
    </row>
    <row r="16" spans="2:13" ht="21.75" x14ac:dyDescent="0.25">
      <c r="B16" s="255" t="s">
        <v>34</v>
      </c>
      <c r="C16" s="256">
        <f>C10-C12-C13-C15</f>
        <v>850.61499999999978</v>
      </c>
      <c r="D16" s="390"/>
      <c r="E16" s="265" t="s">
        <v>15</v>
      </c>
      <c r="F16" s="269"/>
      <c r="G16" s="19"/>
      <c r="K16" s="97" t="s">
        <v>101</v>
      </c>
      <c r="L16" s="127" t="s">
        <v>114</v>
      </c>
      <c r="M16" s="128">
        <v>23420</v>
      </c>
    </row>
    <row r="17" spans="2:13" ht="21.75" x14ac:dyDescent="0.3">
      <c r="B17" s="273"/>
      <c r="C17" s="274"/>
      <c r="D17" s="390"/>
      <c r="E17" s="272"/>
      <c r="F17" s="275"/>
      <c r="G17" s="19"/>
      <c r="K17" s="97" t="s">
        <v>133</v>
      </c>
      <c r="L17" s="127" t="s">
        <v>134</v>
      </c>
      <c r="M17" s="128">
        <v>8000</v>
      </c>
    </row>
    <row r="18" spans="2:13" s="21" customFormat="1" ht="21.75" x14ac:dyDescent="0.3">
      <c r="B18" s="263"/>
      <c r="C18" s="267"/>
      <c r="D18" s="390"/>
      <c r="E18" s="265"/>
      <c r="F18" s="276"/>
      <c r="G18" s="20"/>
      <c r="K18" s="103"/>
      <c r="L18" s="128"/>
      <c r="M18" s="128"/>
    </row>
    <row r="19" spans="2:13" ht="21.75" x14ac:dyDescent="0.25">
      <c r="B19" s="263" t="s">
        <v>37</v>
      </c>
      <c r="C19" s="267">
        <f>C9+C10-C12-C15-C17</f>
        <v>2000850.615</v>
      </c>
      <c r="D19" s="390"/>
      <c r="E19" s="265" t="s">
        <v>3</v>
      </c>
      <c r="F19" s="269">
        <f>F9+F10+F11+F12+F13+F14+F16-F15+F17</f>
        <v>2000850.6150000002</v>
      </c>
      <c r="G19" s="19"/>
      <c r="K19" s="97" t="s">
        <v>136</v>
      </c>
      <c r="L19" s="128" t="s">
        <v>85</v>
      </c>
      <c r="M19" s="127">
        <v>2000</v>
      </c>
    </row>
    <row r="20" spans="2:13" ht="17.25" customHeight="1" thickBot="1" x14ac:dyDescent="0.3">
      <c r="B20" s="277"/>
      <c r="C20" s="278"/>
      <c r="D20" s="391"/>
      <c r="E20" s="279"/>
      <c r="F20" s="280"/>
      <c r="G20" s="19"/>
      <c r="K20" s="103"/>
      <c r="L20" s="103"/>
      <c r="M20" s="129"/>
    </row>
    <row r="21" spans="2:13" ht="23.25" hidden="1" customHeight="1" thickBot="1" x14ac:dyDescent="0.3">
      <c r="B21" s="383"/>
      <c r="C21" s="384"/>
      <c r="D21" s="384"/>
      <c r="E21" s="384"/>
      <c r="F21" s="385"/>
      <c r="G21" s="22"/>
      <c r="K21" s="130"/>
      <c r="L21" s="130"/>
      <c r="M21" s="130"/>
    </row>
    <row r="22" spans="2:13" x14ac:dyDescent="0.25">
      <c r="C22" s="8"/>
      <c r="D22" s="23"/>
      <c r="E22" s="13"/>
      <c r="G22" s="22"/>
      <c r="K22" s="67" t="s">
        <v>142</v>
      </c>
      <c r="L22" s="67" t="s">
        <v>143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144</v>
      </c>
      <c r="L23" s="67" t="s">
        <v>147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149</v>
      </c>
      <c r="L24" s="67" t="s">
        <v>151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148</v>
      </c>
      <c r="L25" s="67" t="s">
        <v>145</v>
      </c>
      <c r="M25" s="67">
        <v>20000</v>
      </c>
    </row>
    <row r="26" spans="2:13" x14ac:dyDescent="0.25">
      <c r="C26" s="8"/>
      <c r="D26" s="23"/>
      <c r="G26" s="22"/>
      <c r="K26" s="195"/>
      <c r="L26" s="67"/>
      <c r="M26" s="67"/>
    </row>
    <row r="27" spans="2:13" x14ac:dyDescent="0.25">
      <c r="C27" s="8"/>
      <c r="D27" s="23"/>
      <c r="G27" s="22"/>
      <c r="K27" s="195" t="s">
        <v>152</v>
      </c>
      <c r="L27" s="67" t="s">
        <v>140</v>
      </c>
      <c r="M27" s="67">
        <v>4500</v>
      </c>
    </row>
    <row r="28" spans="2:13" x14ac:dyDescent="0.25">
      <c r="C28" s="8"/>
      <c r="D28" s="23"/>
      <c r="G28" s="22"/>
      <c r="K28" s="195"/>
      <c r="L28" s="67"/>
      <c r="M28" s="67"/>
    </row>
    <row r="29" spans="2:13" x14ac:dyDescent="0.25">
      <c r="D29" s="23"/>
      <c r="E29" s="5"/>
      <c r="F29" s="6"/>
      <c r="G29" s="22"/>
      <c r="K29" s="67" t="s">
        <v>155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125</v>
      </c>
      <c r="G30" s="2"/>
      <c r="K30" s="67" t="s">
        <v>156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155</v>
      </c>
      <c r="L31" s="67" t="s">
        <v>140</v>
      </c>
      <c r="M31" s="67">
        <v>5000</v>
      </c>
    </row>
    <row r="32" spans="2:13" x14ac:dyDescent="0.25">
      <c r="D32" s="14"/>
      <c r="E32" s="15"/>
      <c r="F32" s="16"/>
      <c r="K32" s="67" t="s">
        <v>156</v>
      </c>
      <c r="L32" s="67" t="s">
        <v>140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157</v>
      </c>
      <c r="L34" s="67" t="s">
        <v>158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159</v>
      </c>
      <c r="L35" s="67" t="s">
        <v>140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157</v>
      </c>
      <c r="L36" s="67" t="s">
        <v>140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160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161</v>
      </c>
      <c r="L38" s="67" t="s">
        <v>86</v>
      </c>
      <c r="M38" s="67">
        <v>4150</v>
      </c>
    </row>
    <row r="39" spans="2:13" x14ac:dyDescent="0.25">
      <c r="K39" s="67" t="s">
        <v>162</v>
      </c>
      <c r="L39" s="67" t="s">
        <v>140</v>
      </c>
      <c r="M39" s="67">
        <v>9940</v>
      </c>
    </row>
    <row r="40" spans="2:13" x14ac:dyDescent="0.25">
      <c r="K40" s="67" t="s">
        <v>164</v>
      </c>
      <c r="L40" s="67" t="s">
        <v>140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372" t="s">
        <v>30</v>
      </c>
      <c r="L56" s="373"/>
      <c r="M56" s="281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N10" sqref="N10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</row>
    <row r="2" spans="1:22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2" s="99" customFormat="1" ht="18" customHeight="1" x14ac:dyDescent="0.25">
      <c r="A3" s="403" t="s">
        <v>40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</row>
    <row r="4" spans="1:22" s="99" customFormat="1" ht="18" customHeight="1" thickBot="1" x14ac:dyDescent="0.3">
      <c r="A4" s="404" t="s">
        <v>16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U4" s="99">
        <v>2455</v>
      </c>
    </row>
    <row r="5" spans="1:22" s="99" customFormat="1" ht="18" customHeight="1" thickBot="1" x14ac:dyDescent="0.3">
      <c r="A5" s="409" t="s">
        <v>235</v>
      </c>
      <c r="B5" s="410"/>
      <c r="C5" s="411"/>
      <c r="D5" s="238" t="s">
        <v>41</v>
      </c>
      <c r="E5" s="238"/>
      <c r="F5" s="405" t="s">
        <v>62</v>
      </c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7"/>
      <c r="T5" s="399" t="s">
        <v>89</v>
      </c>
      <c r="U5" s="400"/>
      <c r="V5" s="401"/>
    </row>
    <row r="6" spans="1:22" s="232" customFormat="1" ht="18" customHeight="1" x14ac:dyDescent="0.25">
      <c r="A6" s="250" t="s">
        <v>42</v>
      </c>
      <c r="B6" s="231" t="s">
        <v>63</v>
      </c>
      <c r="C6" s="251" t="s">
        <v>64</v>
      </c>
      <c r="D6" s="249" t="s">
        <v>43</v>
      </c>
      <c r="E6" s="236" t="s">
        <v>44</v>
      </c>
      <c r="F6" s="243" t="s">
        <v>45</v>
      </c>
      <c r="G6" s="235" t="s">
        <v>46</v>
      </c>
      <c r="H6" s="235" t="s">
        <v>47</v>
      </c>
      <c r="I6" s="235" t="s">
        <v>48</v>
      </c>
      <c r="J6" s="231" t="s">
        <v>49</v>
      </c>
      <c r="K6" s="231" t="s">
        <v>50</v>
      </c>
      <c r="L6" s="231" t="s">
        <v>51</v>
      </c>
      <c r="M6" s="236" t="s">
        <v>52</v>
      </c>
      <c r="N6" s="237" t="s">
        <v>53</v>
      </c>
      <c r="O6" s="237" t="s">
        <v>54</v>
      </c>
      <c r="P6" s="237" t="s">
        <v>55</v>
      </c>
      <c r="Q6" s="244" t="s">
        <v>65</v>
      </c>
      <c r="T6" s="233" t="s">
        <v>11</v>
      </c>
      <c r="U6" s="233" t="s">
        <v>87</v>
      </c>
      <c r="V6" s="233" t="s">
        <v>38</v>
      </c>
    </row>
    <row r="7" spans="1:22" ht="18" customHeight="1" x14ac:dyDescent="0.25">
      <c r="A7" s="123">
        <v>1</v>
      </c>
      <c r="B7" s="114"/>
      <c r="C7" s="133"/>
      <c r="D7" s="105"/>
      <c r="E7" s="239"/>
      <c r="F7" s="245"/>
      <c r="G7" s="115"/>
      <c r="H7" s="115"/>
      <c r="I7" s="115"/>
      <c r="J7" s="115"/>
      <c r="K7" s="115"/>
      <c r="L7" s="115"/>
      <c r="M7" s="116"/>
      <c r="N7" s="117"/>
      <c r="O7" s="117"/>
      <c r="P7" s="117"/>
      <c r="Q7" s="246"/>
      <c r="T7" s="128" t="s">
        <v>88</v>
      </c>
      <c r="U7" s="128">
        <v>129</v>
      </c>
      <c r="V7" s="128">
        <f>U7*191</f>
        <v>24639</v>
      </c>
    </row>
    <row r="8" spans="1:22" ht="18" customHeight="1" x14ac:dyDescent="0.25">
      <c r="A8" s="123">
        <v>2</v>
      </c>
      <c r="B8" s="114" t="s">
        <v>66</v>
      </c>
      <c r="C8" s="133" t="s">
        <v>67</v>
      </c>
      <c r="D8" s="105"/>
      <c r="E8" s="239"/>
      <c r="F8" s="245"/>
      <c r="G8" s="115"/>
      <c r="H8" s="115"/>
      <c r="I8" s="115"/>
      <c r="J8" s="115"/>
      <c r="K8" s="118"/>
      <c r="L8" s="115"/>
      <c r="M8" s="116"/>
      <c r="N8" s="117">
        <v>235</v>
      </c>
      <c r="O8" s="117">
        <v>10</v>
      </c>
      <c r="P8" s="117">
        <v>56</v>
      </c>
      <c r="Q8" s="246"/>
      <c r="T8" s="128" t="s">
        <v>84</v>
      </c>
      <c r="U8" s="128">
        <v>196</v>
      </c>
      <c r="V8" s="128">
        <f t="shared" ref="V8:V16" si="0">U8*191</f>
        <v>37436</v>
      </c>
    </row>
    <row r="9" spans="1:22" ht="18" customHeight="1" x14ac:dyDescent="0.25">
      <c r="A9" s="104">
        <v>3</v>
      </c>
      <c r="B9" s="114" t="s">
        <v>68</v>
      </c>
      <c r="C9" s="133" t="s">
        <v>69</v>
      </c>
      <c r="D9" s="105"/>
      <c r="E9" s="239"/>
      <c r="F9" s="245"/>
      <c r="G9" s="115"/>
      <c r="H9" s="115"/>
      <c r="I9" s="115"/>
      <c r="J9" s="119"/>
      <c r="K9" s="119"/>
      <c r="L9" s="115"/>
      <c r="M9" s="116"/>
      <c r="N9" s="117">
        <v>212</v>
      </c>
      <c r="O9" s="117">
        <v>5</v>
      </c>
      <c r="P9" s="117">
        <v>106</v>
      </c>
      <c r="Q9" s="246"/>
      <c r="R9" s="99"/>
      <c r="T9" s="128" t="s">
        <v>103</v>
      </c>
      <c r="U9" s="128">
        <v>248</v>
      </c>
      <c r="V9" s="128">
        <f t="shared" si="0"/>
        <v>47368</v>
      </c>
    </row>
    <row r="10" spans="1:22" ht="18" customHeight="1" x14ac:dyDescent="0.25">
      <c r="A10" s="120">
        <v>4</v>
      </c>
      <c r="B10" s="114" t="s">
        <v>70</v>
      </c>
      <c r="C10" s="133" t="s">
        <v>107</v>
      </c>
      <c r="D10" s="105"/>
      <c r="E10" s="239"/>
      <c r="F10" s="245"/>
      <c r="G10" s="115"/>
      <c r="H10" s="115"/>
      <c r="I10" s="115"/>
      <c r="J10" s="119"/>
      <c r="K10" s="119"/>
      <c r="L10" s="115"/>
      <c r="M10" s="116"/>
      <c r="N10" s="117">
        <v>215</v>
      </c>
      <c r="O10" s="121"/>
      <c r="P10" s="117">
        <v>65</v>
      </c>
      <c r="Q10" s="122"/>
      <c r="T10" s="128" t="s">
        <v>104</v>
      </c>
      <c r="U10" s="128">
        <v>237</v>
      </c>
      <c r="V10" s="128">
        <f t="shared" si="0"/>
        <v>45267</v>
      </c>
    </row>
    <row r="11" spans="1:22" ht="18" customHeight="1" x14ac:dyDescent="0.25">
      <c r="A11" s="104"/>
      <c r="B11" s="114"/>
      <c r="C11" s="133"/>
      <c r="D11" s="105"/>
      <c r="E11" s="239"/>
      <c r="F11" s="245"/>
      <c r="G11" s="115"/>
      <c r="H11" s="119"/>
      <c r="I11" s="115"/>
      <c r="J11" s="119"/>
      <c r="K11" s="119"/>
      <c r="L11" s="115"/>
      <c r="M11" s="116"/>
      <c r="N11" s="117"/>
      <c r="O11" s="117"/>
      <c r="P11" s="117"/>
      <c r="Q11" s="122"/>
      <c r="S11" s="98" t="s">
        <v>126</v>
      </c>
      <c r="T11" s="128" t="s">
        <v>112</v>
      </c>
      <c r="U11" s="128">
        <v>262</v>
      </c>
      <c r="V11" s="128">
        <f t="shared" si="0"/>
        <v>50042</v>
      </c>
    </row>
    <row r="12" spans="1:22" ht="18" customHeight="1" x14ac:dyDescent="0.25">
      <c r="A12" s="123">
        <v>6</v>
      </c>
      <c r="B12" s="114" t="s">
        <v>72</v>
      </c>
      <c r="C12" s="133" t="s">
        <v>59</v>
      </c>
      <c r="D12" s="105"/>
      <c r="E12" s="239"/>
      <c r="F12" s="245">
        <v>200</v>
      </c>
      <c r="G12" s="115">
        <v>200</v>
      </c>
      <c r="H12" s="119">
        <v>200</v>
      </c>
      <c r="I12" s="115"/>
      <c r="J12" s="119"/>
      <c r="K12" s="119"/>
      <c r="L12" s="115"/>
      <c r="M12" s="116"/>
      <c r="N12" s="117">
        <v>40</v>
      </c>
      <c r="O12" s="117">
        <v>15</v>
      </c>
      <c r="P12" s="117"/>
      <c r="Q12" s="122"/>
      <c r="T12" s="308" t="s">
        <v>121</v>
      </c>
      <c r="U12" s="308">
        <v>478</v>
      </c>
      <c r="V12" s="308">
        <f t="shared" si="0"/>
        <v>91298</v>
      </c>
    </row>
    <row r="13" spans="1:22" ht="18" customHeight="1" x14ac:dyDescent="0.25">
      <c r="A13" s="104">
        <v>7</v>
      </c>
      <c r="B13" s="114" t="s">
        <v>73</v>
      </c>
      <c r="C13" s="133" t="s">
        <v>60</v>
      </c>
      <c r="D13" s="105"/>
      <c r="E13" s="239"/>
      <c r="F13" s="245">
        <v>40</v>
      </c>
      <c r="G13" s="115">
        <v>360</v>
      </c>
      <c r="H13" s="115"/>
      <c r="I13" s="115"/>
      <c r="J13" s="119"/>
      <c r="K13" s="119"/>
      <c r="L13" s="115"/>
      <c r="M13" s="116"/>
      <c r="N13" s="117"/>
      <c r="O13" s="117">
        <v>7</v>
      </c>
      <c r="P13" s="117">
        <v>3</v>
      </c>
      <c r="Q13" s="122"/>
      <c r="T13" s="128" t="s">
        <v>127</v>
      </c>
      <c r="U13" s="128">
        <v>497</v>
      </c>
      <c r="V13" s="128">
        <f t="shared" si="0"/>
        <v>94927</v>
      </c>
    </row>
    <row r="14" spans="1:22" ht="18" customHeight="1" x14ac:dyDescent="0.25">
      <c r="A14" s="123">
        <v>8</v>
      </c>
      <c r="B14" s="114" t="s">
        <v>74</v>
      </c>
      <c r="C14" s="133" t="s">
        <v>61</v>
      </c>
      <c r="D14" s="105"/>
      <c r="E14" s="239"/>
      <c r="F14" s="245">
        <v>130</v>
      </c>
      <c r="G14" s="115">
        <v>100</v>
      </c>
      <c r="H14" s="119">
        <v>300</v>
      </c>
      <c r="I14" s="115"/>
      <c r="J14" s="119"/>
      <c r="K14" s="119"/>
      <c r="L14" s="115"/>
      <c r="M14" s="116"/>
      <c r="N14" s="117">
        <v>29</v>
      </c>
      <c r="O14" s="117">
        <v>25</v>
      </c>
      <c r="P14" s="117">
        <v>10</v>
      </c>
      <c r="Q14" s="122"/>
      <c r="T14" s="128" t="s">
        <v>131</v>
      </c>
      <c r="U14" s="128">
        <v>477</v>
      </c>
      <c r="V14" s="128">
        <f t="shared" si="0"/>
        <v>91107</v>
      </c>
    </row>
    <row r="15" spans="1:22" ht="18" customHeight="1" x14ac:dyDescent="0.25">
      <c r="A15" s="104">
        <v>9</v>
      </c>
      <c r="B15" s="114" t="s">
        <v>75</v>
      </c>
      <c r="C15" s="252" t="s">
        <v>56</v>
      </c>
      <c r="D15" s="105"/>
      <c r="E15" s="239"/>
      <c r="F15" s="245"/>
      <c r="G15" s="115"/>
      <c r="H15" s="115"/>
      <c r="I15" s="115"/>
      <c r="J15" s="119"/>
      <c r="K15" s="119"/>
      <c r="L15" s="115"/>
      <c r="M15" s="116"/>
      <c r="N15" s="117"/>
      <c r="O15" s="117"/>
      <c r="P15" s="117"/>
      <c r="Q15" s="122"/>
      <c r="T15" s="103" t="s">
        <v>141</v>
      </c>
      <c r="U15" s="103">
        <v>60</v>
      </c>
      <c r="V15" s="128">
        <f t="shared" si="0"/>
        <v>11460</v>
      </c>
    </row>
    <row r="16" spans="1:22" ht="18" customHeight="1" x14ac:dyDescent="0.25">
      <c r="A16" s="123"/>
      <c r="B16" s="114" t="s">
        <v>137</v>
      </c>
      <c r="C16" s="133" t="s">
        <v>138</v>
      </c>
      <c r="D16" s="105"/>
      <c r="E16" s="239"/>
      <c r="F16" s="245"/>
      <c r="G16" s="115"/>
      <c r="H16" s="115"/>
      <c r="I16" s="115"/>
      <c r="J16" s="119"/>
      <c r="K16" s="119"/>
      <c r="L16" s="115"/>
      <c r="M16" s="116"/>
      <c r="N16" s="117">
        <v>10</v>
      </c>
      <c r="O16" s="117"/>
      <c r="P16" s="117"/>
      <c r="Q16" s="122"/>
      <c r="T16" s="138" t="s">
        <v>161</v>
      </c>
      <c r="U16" s="138">
        <v>349</v>
      </c>
      <c r="V16" s="138">
        <f t="shared" si="0"/>
        <v>66659</v>
      </c>
    </row>
    <row r="17" spans="1:22" ht="18.75" x14ac:dyDescent="0.25">
      <c r="A17" s="104">
        <v>11</v>
      </c>
      <c r="B17" s="114" t="s">
        <v>77</v>
      </c>
      <c r="C17" s="252" t="s">
        <v>57</v>
      </c>
      <c r="D17" s="105"/>
      <c r="E17" s="239"/>
      <c r="F17" s="245">
        <v>160</v>
      </c>
      <c r="G17" s="115">
        <v>240</v>
      </c>
      <c r="H17" s="119">
        <v>210</v>
      </c>
      <c r="I17" s="115">
        <v>10</v>
      </c>
      <c r="J17" s="119"/>
      <c r="K17" s="119"/>
      <c r="L17" s="115"/>
      <c r="M17" s="116"/>
      <c r="N17" s="117">
        <v>5</v>
      </c>
      <c r="O17" s="117">
        <v>8</v>
      </c>
      <c r="P17" s="117">
        <v>6</v>
      </c>
      <c r="Q17" s="122"/>
      <c r="T17" s="139" t="s">
        <v>30</v>
      </c>
      <c r="U17" s="139">
        <f>SUM(U7:U16)</f>
        <v>2933</v>
      </c>
      <c r="V17" s="139">
        <f>SUM(V7:V16)</f>
        <v>560203</v>
      </c>
    </row>
    <row r="18" spans="1:22" ht="18.75" x14ac:dyDescent="0.25">
      <c r="A18" s="104">
        <v>12</v>
      </c>
      <c r="B18" s="114" t="s">
        <v>115</v>
      </c>
      <c r="C18" s="252" t="s">
        <v>139</v>
      </c>
      <c r="D18" s="105"/>
      <c r="E18" s="239"/>
      <c r="F18" s="245"/>
      <c r="G18" s="115"/>
      <c r="H18" s="119"/>
      <c r="I18" s="115"/>
      <c r="J18" s="119"/>
      <c r="K18" s="119"/>
      <c r="L18" s="115"/>
      <c r="M18" s="116"/>
      <c r="N18" s="117"/>
      <c r="O18" s="117"/>
      <c r="P18" s="117">
        <v>50</v>
      </c>
      <c r="Q18" s="122"/>
      <c r="T18" s="49"/>
      <c r="U18" s="49"/>
      <c r="V18" s="49"/>
    </row>
    <row r="19" spans="1:22" ht="18.75" x14ac:dyDescent="0.25">
      <c r="A19" s="123">
        <v>13</v>
      </c>
      <c r="B19" s="114" t="s">
        <v>205</v>
      </c>
      <c r="C19" s="133" t="s">
        <v>204</v>
      </c>
      <c r="D19" s="105"/>
      <c r="E19" s="239"/>
      <c r="F19" s="245">
        <v>20</v>
      </c>
      <c r="G19" s="115">
        <v>200</v>
      </c>
      <c r="H19" s="115">
        <v>300</v>
      </c>
      <c r="I19" s="115">
        <v>50</v>
      </c>
      <c r="J19" s="119"/>
      <c r="K19" s="119"/>
      <c r="L19" s="115"/>
      <c r="M19" s="116"/>
      <c r="N19" s="117">
        <v>16</v>
      </c>
      <c r="O19" s="117">
        <v>5</v>
      </c>
      <c r="P19" s="117"/>
      <c r="Q19" s="122"/>
      <c r="T19" s="408" t="s">
        <v>106</v>
      </c>
      <c r="U19" s="408"/>
      <c r="V19" s="408"/>
    </row>
    <row r="20" spans="1:22" ht="18.75" x14ac:dyDescent="0.25">
      <c r="A20" s="104">
        <v>14</v>
      </c>
      <c r="B20" s="114" t="s">
        <v>116</v>
      </c>
      <c r="C20" s="253" t="s">
        <v>153</v>
      </c>
      <c r="D20" s="124"/>
      <c r="E20" s="240"/>
      <c r="F20" s="245"/>
      <c r="G20" s="115"/>
      <c r="H20" s="115">
        <v>200</v>
      </c>
      <c r="I20" s="115"/>
      <c r="J20" s="119"/>
      <c r="K20" s="119"/>
      <c r="L20" s="115"/>
      <c r="M20" s="116"/>
      <c r="N20" s="117">
        <v>35</v>
      </c>
      <c r="O20" s="117">
        <v>12</v>
      </c>
      <c r="P20" s="117">
        <v>5</v>
      </c>
      <c r="Q20" s="122"/>
      <c r="S20" s="98" t="s">
        <v>69</v>
      </c>
      <c r="T20" s="138" t="s">
        <v>99</v>
      </c>
      <c r="U20" s="138">
        <v>3</v>
      </c>
      <c r="V20" s="138">
        <v>546</v>
      </c>
    </row>
    <row r="21" spans="1:22" ht="18.75" x14ac:dyDescent="0.25">
      <c r="A21" s="104">
        <v>15</v>
      </c>
      <c r="B21" s="114" t="s">
        <v>118</v>
      </c>
      <c r="C21" s="133" t="s">
        <v>117</v>
      </c>
      <c r="D21" s="124"/>
      <c r="E21" s="240"/>
      <c r="F21" s="245"/>
      <c r="G21" s="115"/>
      <c r="H21" s="115"/>
      <c r="I21" s="115"/>
      <c r="J21" s="119"/>
      <c r="K21" s="119"/>
      <c r="L21" s="115"/>
      <c r="M21" s="116"/>
      <c r="N21" s="117"/>
      <c r="O21" s="117"/>
      <c r="P21" s="117"/>
      <c r="Q21" s="122"/>
      <c r="S21" s="98" t="s">
        <v>105</v>
      </c>
      <c r="T21" s="138" t="s">
        <v>100</v>
      </c>
      <c r="U21" s="138">
        <v>6</v>
      </c>
      <c r="V21" s="138">
        <v>1092</v>
      </c>
    </row>
    <row r="22" spans="1:22" ht="18.75" x14ac:dyDescent="0.25">
      <c r="A22" s="123">
        <v>16</v>
      </c>
      <c r="B22" s="114" t="s">
        <v>119</v>
      </c>
      <c r="C22" s="133" t="s">
        <v>128</v>
      </c>
      <c r="D22" s="124"/>
      <c r="E22" s="240"/>
      <c r="F22" s="245">
        <v>30</v>
      </c>
      <c r="G22" s="115"/>
      <c r="H22" s="119">
        <v>10</v>
      </c>
      <c r="I22" s="115"/>
      <c r="J22" s="119"/>
      <c r="K22" s="119"/>
      <c r="L22" s="115"/>
      <c r="M22" s="116"/>
      <c r="N22" s="117">
        <v>1</v>
      </c>
      <c r="O22" s="117">
        <v>6</v>
      </c>
      <c r="P22" s="117"/>
      <c r="Q22" s="122"/>
      <c r="T22" s="194" t="s">
        <v>30</v>
      </c>
      <c r="U22" s="194">
        <f>U20+U21</f>
        <v>9</v>
      </c>
      <c r="V22" s="194">
        <f>V20+V21</f>
        <v>1638</v>
      </c>
    </row>
    <row r="23" spans="1:22" ht="18.75" x14ac:dyDescent="0.25">
      <c r="A23" s="104">
        <v>17</v>
      </c>
      <c r="B23" s="114" t="s">
        <v>76</v>
      </c>
      <c r="C23" s="254" t="s">
        <v>58</v>
      </c>
      <c r="D23" s="124"/>
      <c r="E23" s="240"/>
      <c r="F23" s="245"/>
      <c r="G23" s="115"/>
      <c r="H23" s="119"/>
      <c r="I23" s="115"/>
      <c r="J23" s="119"/>
      <c r="K23" s="119"/>
      <c r="L23" s="115"/>
      <c r="M23" s="116"/>
      <c r="N23" s="117"/>
      <c r="O23" s="117"/>
      <c r="P23" s="117"/>
      <c r="Q23" s="122"/>
      <c r="T23" s="138" t="s">
        <v>113</v>
      </c>
      <c r="U23" s="138">
        <v>10</v>
      </c>
      <c r="V23" s="138">
        <v>1820</v>
      </c>
    </row>
    <row r="24" spans="1:22" ht="18.75" x14ac:dyDescent="0.25">
      <c r="A24" s="104">
        <v>18</v>
      </c>
      <c r="B24" s="114" t="s">
        <v>120</v>
      </c>
      <c r="C24" s="133" t="s">
        <v>115</v>
      </c>
      <c r="D24" s="124"/>
      <c r="E24" s="240"/>
      <c r="F24" s="245"/>
      <c r="G24" s="115"/>
      <c r="H24" s="115"/>
      <c r="I24" s="115"/>
      <c r="J24" s="119"/>
      <c r="K24" s="119"/>
      <c r="L24" s="115"/>
      <c r="M24" s="116"/>
      <c r="N24" s="117"/>
      <c r="O24" s="117"/>
      <c r="P24" s="117"/>
      <c r="Q24" s="122"/>
      <c r="T24" s="138"/>
      <c r="U24" s="138"/>
      <c r="V24" s="138">
        <f>V22+V23</f>
        <v>3458</v>
      </c>
    </row>
    <row r="25" spans="1:22" ht="18.75" x14ac:dyDescent="0.25">
      <c r="A25" s="123">
        <v>19</v>
      </c>
      <c r="B25" s="114"/>
      <c r="C25" s="133" t="s">
        <v>129</v>
      </c>
      <c r="D25" s="124"/>
      <c r="E25" s="240"/>
      <c r="F25" s="245"/>
      <c r="G25" s="115"/>
      <c r="H25" s="119"/>
      <c r="I25" s="115"/>
      <c r="J25" s="119"/>
      <c r="K25" s="119"/>
      <c r="L25" s="115"/>
      <c r="M25" s="116"/>
      <c r="N25" s="117"/>
      <c r="O25" s="117"/>
      <c r="P25" s="117"/>
      <c r="Q25" s="122"/>
    </row>
    <row r="26" spans="1:22" ht="18.75" x14ac:dyDescent="0.25">
      <c r="A26" s="104">
        <v>20</v>
      </c>
      <c r="B26" s="114"/>
      <c r="C26" s="134" t="s">
        <v>135</v>
      </c>
      <c r="D26" s="124"/>
      <c r="E26" s="241"/>
      <c r="F26" s="247"/>
      <c r="G26" s="125"/>
      <c r="H26" s="125"/>
      <c r="I26" s="115"/>
      <c r="J26" s="115"/>
      <c r="K26" s="115"/>
      <c r="L26" s="115"/>
      <c r="M26" s="116"/>
      <c r="N26" s="117">
        <v>10</v>
      </c>
      <c r="O26" s="117"/>
      <c r="P26" s="117">
        <v>5</v>
      </c>
      <c r="Q26" s="122"/>
    </row>
    <row r="27" spans="1:22" ht="18.75" x14ac:dyDescent="0.25">
      <c r="A27" s="104">
        <v>21</v>
      </c>
      <c r="B27" s="114"/>
      <c r="C27" s="134" t="s">
        <v>146</v>
      </c>
      <c r="D27" s="126"/>
      <c r="E27" s="241"/>
      <c r="F27" s="247"/>
      <c r="G27" s="125"/>
      <c r="H27" s="125"/>
      <c r="I27" s="115"/>
      <c r="J27" s="115"/>
      <c r="K27" s="115"/>
      <c r="L27" s="115"/>
      <c r="M27" s="116"/>
      <c r="N27" s="117">
        <v>21</v>
      </c>
      <c r="O27" s="117">
        <v>2</v>
      </c>
      <c r="P27" s="117">
        <v>2</v>
      </c>
      <c r="Q27" s="122"/>
    </row>
    <row r="28" spans="1:22" ht="19.5" thickBot="1" x14ac:dyDescent="0.3">
      <c r="A28" s="123">
        <v>22</v>
      </c>
      <c r="B28" s="114"/>
      <c r="C28" s="134" t="s">
        <v>71</v>
      </c>
      <c r="D28" s="126"/>
      <c r="E28" s="241"/>
      <c r="F28" s="247"/>
      <c r="G28" s="115"/>
      <c r="H28" s="115"/>
      <c r="I28" s="115"/>
      <c r="J28" s="115"/>
      <c r="K28" s="115"/>
      <c r="L28" s="115"/>
      <c r="M28" s="116"/>
      <c r="N28" s="117">
        <v>56</v>
      </c>
      <c r="O28" s="117">
        <v>3</v>
      </c>
      <c r="P28" s="117">
        <v>9</v>
      </c>
      <c r="Q28" s="122"/>
    </row>
    <row r="29" spans="1:22" s="106" customFormat="1" ht="16.5" thickBot="1" x14ac:dyDescent="0.3">
      <c r="A29" s="396" t="s">
        <v>33</v>
      </c>
      <c r="B29" s="397"/>
      <c r="C29" s="398"/>
      <c r="D29" s="131">
        <f t="shared" ref="D29:P29" si="1">SUM(D7:D28)</f>
        <v>0</v>
      </c>
      <c r="E29" s="242">
        <f t="shared" si="1"/>
        <v>0</v>
      </c>
      <c r="F29" s="248">
        <f t="shared" si="1"/>
        <v>580</v>
      </c>
      <c r="G29" s="131">
        <f t="shared" si="1"/>
        <v>1100</v>
      </c>
      <c r="H29" s="131">
        <f t="shared" si="1"/>
        <v>1220</v>
      </c>
      <c r="I29" s="131">
        <f t="shared" si="1"/>
        <v>60</v>
      </c>
      <c r="J29" s="131">
        <f t="shared" si="1"/>
        <v>0</v>
      </c>
      <c r="K29" s="131">
        <f t="shared" si="1"/>
        <v>0</v>
      </c>
      <c r="L29" s="131">
        <f t="shared" si="1"/>
        <v>0</v>
      </c>
      <c r="M29" s="131">
        <f t="shared" si="1"/>
        <v>0</v>
      </c>
      <c r="N29" s="131">
        <f t="shared" si="1"/>
        <v>885</v>
      </c>
      <c r="O29" s="131">
        <f t="shared" si="1"/>
        <v>98</v>
      </c>
      <c r="P29" s="131">
        <f t="shared" si="1"/>
        <v>317</v>
      </c>
      <c r="Q29" s="132"/>
    </row>
    <row r="30" spans="1:22" ht="15.75" x14ac:dyDescent="0.25">
      <c r="A30" s="49"/>
      <c r="B30" s="49"/>
      <c r="C30" s="49"/>
      <c r="D30" s="107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08"/>
      <c r="F31" s="109"/>
      <c r="G31" s="109"/>
      <c r="H31" s="109"/>
      <c r="I31" s="109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0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1"/>
      <c r="B37" s="111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13" t="s">
        <v>40</v>
      </c>
      <c r="C2" s="414"/>
      <c r="D2" s="414"/>
      <c r="E2" s="414"/>
      <c r="F2" s="414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  <c r="Y2" s="140"/>
    </row>
    <row r="3" spans="2:31" ht="24" customHeight="1" x14ac:dyDescent="0.25">
      <c r="B3" s="419" t="s">
        <v>130</v>
      </c>
      <c r="C3" s="420"/>
      <c r="D3" s="420"/>
      <c r="E3" s="420"/>
      <c r="F3" s="421"/>
      <c r="G3" s="423"/>
      <c r="H3" s="423"/>
      <c r="I3" s="423"/>
      <c r="J3" s="423"/>
      <c r="K3" s="423"/>
      <c r="L3" s="417" t="s">
        <v>16</v>
      </c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8"/>
      <c r="Y3" s="141"/>
      <c r="Z3" s="141"/>
      <c r="AA3" s="141"/>
      <c r="AB3" s="141"/>
      <c r="AC3" s="141"/>
      <c r="AD3" s="141"/>
      <c r="AE3" s="141"/>
    </row>
    <row r="4" spans="2:31" s="99" customFormat="1" ht="24" customHeight="1" x14ac:dyDescent="0.25">
      <c r="B4" s="229"/>
      <c r="C4" s="412" t="s">
        <v>90</v>
      </c>
      <c r="D4" s="412"/>
      <c r="E4" s="412"/>
      <c r="F4" s="412" t="s">
        <v>94</v>
      </c>
      <c r="G4" s="412"/>
      <c r="H4" s="412"/>
      <c r="I4" s="412" t="s">
        <v>47</v>
      </c>
      <c r="J4" s="412"/>
      <c r="K4" s="412"/>
      <c r="L4" s="412" t="s">
        <v>48</v>
      </c>
      <c r="M4" s="412"/>
      <c r="N4" s="412"/>
      <c r="O4" s="412" t="s">
        <v>95</v>
      </c>
      <c r="P4" s="412"/>
      <c r="Q4" s="412"/>
      <c r="R4" s="412" t="s">
        <v>97</v>
      </c>
      <c r="S4" s="412"/>
      <c r="T4" s="412"/>
      <c r="U4" s="412" t="s">
        <v>96</v>
      </c>
      <c r="V4" s="412"/>
      <c r="W4" s="412"/>
      <c r="X4" s="422" t="s">
        <v>98</v>
      </c>
      <c r="Y4" s="141"/>
      <c r="Z4" s="141"/>
      <c r="AA4" s="141"/>
      <c r="AB4" s="141"/>
      <c r="AC4" s="141"/>
      <c r="AD4" s="141"/>
      <c r="AE4" s="141"/>
    </row>
    <row r="5" spans="2:31" s="99" customFormat="1" ht="24" customHeight="1" x14ac:dyDescent="0.25">
      <c r="B5" s="230" t="s">
        <v>42</v>
      </c>
      <c r="C5" s="227" t="s">
        <v>93</v>
      </c>
      <c r="D5" s="142" t="s">
        <v>91</v>
      </c>
      <c r="E5" s="227" t="s">
        <v>92</v>
      </c>
      <c r="F5" s="227" t="s">
        <v>93</v>
      </c>
      <c r="G5" s="142" t="s">
        <v>91</v>
      </c>
      <c r="H5" s="228" t="s">
        <v>92</v>
      </c>
      <c r="I5" s="228" t="s">
        <v>93</v>
      </c>
      <c r="J5" s="143" t="s">
        <v>91</v>
      </c>
      <c r="K5" s="227" t="s">
        <v>92</v>
      </c>
      <c r="L5" s="228" t="s">
        <v>93</v>
      </c>
      <c r="M5" s="143" t="s">
        <v>91</v>
      </c>
      <c r="N5" s="228" t="s">
        <v>92</v>
      </c>
      <c r="O5" s="228" t="s">
        <v>93</v>
      </c>
      <c r="P5" s="143" t="s">
        <v>91</v>
      </c>
      <c r="Q5" s="228" t="s">
        <v>92</v>
      </c>
      <c r="R5" s="228" t="s">
        <v>93</v>
      </c>
      <c r="S5" s="143" t="s">
        <v>91</v>
      </c>
      <c r="T5" s="228" t="s">
        <v>92</v>
      </c>
      <c r="U5" s="228" t="s">
        <v>93</v>
      </c>
      <c r="V5" s="143" t="s">
        <v>91</v>
      </c>
      <c r="W5" s="228" t="s">
        <v>92</v>
      </c>
      <c r="X5" s="422"/>
      <c r="Y5" s="141"/>
      <c r="Z5" s="141"/>
      <c r="AA5" s="141"/>
      <c r="AB5" s="141"/>
      <c r="AC5" s="141"/>
      <c r="AD5" s="141"/>
      <c r="AE5" s="141"/>
    </row>
    <row r="6" spans="2:31" s="99" customFormat="1" ht="24" customHeight="1" x14ac:dyDescent="0.25">
      <c r="B6" s="144">
        <v>34</v>
      </c>
      <c r="C6" s="145"/>
      <c r="D6" s="146"/>
      <c r="E6" s="147"/>
      <c r="F6" s="145"/>
      <c r="G6" s="146"/>
      <c r="H6" s="148"/>
      <c r="I6" s="149"/>
      <c r="J6" s="150"/>
      <c r="K6" s="151"/>
      <c r="L6" s="152"/>
      <c r="M6" s="153"/>
      <c r="N6" s="154"/>
      <c r="O6" s="152"/>
      <c r="P6" s="153"/>
      <c r="Q6" s="154"/>
      <c r="R6" s="152"/>
      <c r="S6" s="153"/>
      <c r="T6" s="154"/>
      <c r="U6" s="152"/>
      <c r="V6" s="153"/>
      <c r="W6" s="155"/>
      <c r="X6" s="225"/>
      <c r="Y6" s="141"/>
      <c r="Z6" s="141"/>
      <c r="AA6" s="141"/>
      <c r="AB6" s="141"/>
      <c r="AC6" s="141"/>
      <c r="AD6" s="141"/>
      <c r="AE6" s="141"/>
    </row>
    <row r="7" spans="2:31" s="100" customFormat="1" ht="24" customHeight="1" x14ac:dyDescent="0.25">
      <c r="B7" s="144">
        <v>35</v>
      </c>
      <c r="C7" s="145"/>
      <c r="D7" s="146"/>
      <c r="E7" s="147"/>
      <c r="F7" s="145"/>
      <c r="G7" s="146"/>
      <c r="H7" s="148"/>
      <c r="I7" s="149"/>
      <c r="J7" s="150"/>
      <c r="K7" s="151"/>
      <c r="L7" s="156"/>
      <c r="M7" s="157"/>
      <c r="N7" s="158"/>
      <c r="O7" s="156"/>
      <c r="P7" s="157"/>
      <c r="Q7" s="158"/>
      <c r="R7" s="156"/>
      <c r="S7" s="157"/>
      <c r="T7" s="158"/>
      <c r="U7" s="156"/>
      <c r="V7" s="157"/>
      <c r="W7" s="159"/>
      <c r="X7" s="160"/>
      <c r="Y7" s="141"/>
      <c r="Z7" s="141"/>
      <c r="AA7" s="141"/>
      <c r="AB7" s="141"/>
      <c r="AC7" s="141"/>
      <c r="AD7" s="141"/>
      <c r="AE7" s="141"/>
    </row>
    <row r="8" spans="2:31" ht="24" customHeight="1" x14ac:dyDescent="0.25">
      <c r="B8" s="144">
        <v>36</v>
      </c>
      <c r="C8" s="145"/>
      <c r="D8" s="146"/>
      <c r="E8" s="147"/>
      <c r="F8" s="145"/>
      <c r="G8" s="146"/>
      <c r="H8" s="148"/>
      <c r="I8" s="149"/>
      <c r="J8" s="150"/>
      <c r="K8" s="151"/>
      <c r="L8" s="161"/>
      <c r="M8" s="162"/>
      <c r="N8" s="163"/>
      <c r="O8" s="161"/>
      <c r="P8" s="162"/>
      <c r="Q8" s="163"/>
      <c r="R8" s="161"/>
      <c r="S8" s="162"/>
      <c r="T8" s="163"/>
      <c r="U8" s="161"/>
      <c r="V8" s="162"/>
      <c r="W8" s="164"/>
      <c r="X8" s="165"/>
      <c r="Y8" s="141"/>
      <c r="Z8" s="141"/>
      <c r="AA8" s="141"/>
      <c r="AB8" s="141"/>
      <c r="AC8" s="141"/>
      <c r="AD8" s="141"/>
      <c r="AE8" s="141"/>
    </row>
    <row r="9" spans="2:31" ht="24" customHeight="1" x14ac:dyDescent="0.25">
      <c r="B9" s="144">
        <v>37</v>
      </c>
      <c r="C9" s="145"/>
      <c r="D9" s="146"/>
      <c r="E9" s="147"/>
      <c r="F9" s="145"/>
      <c r="G9" s="146"/>
      <c r="H9" s="148"/>
      <c r="I9" s="149"/>
      <c r="J9" s="150"/>
      <c r="K9" s="166"/>
      <c r="L9" s="161"/>
      <c r="M9" s="162"/>
      <c r="N9" s="163"/>
      <c r="O9" s="161"/>
      <c r="P9" s="162"/>
      <c r="Q9" s="163"/>
      <c r="R9" s="161"/>
      <c r="S9" s="162"/>
      <c r="T9" s="163"/>
      <c r="U9" s="161"/>
      <c r="V9" s="162"/>
      <c r="W9" s="164"/>
      <c r="X9" s="165"/>
      <c r="Y9" s="141"/>
      <c r="Z9" s="141"/>
      <c r="AA9" s="141"/>
      <c r="AB9" s="141"/>
      <c r="AC9" s="141"/>
      <c r="AD9" s="141"/>
      <c r="AE9" s="141"/>
    </row>
    <row r="10" spans="2:31" ht="24" customHeight="1" x14ac:dyDescent="0.25">
      <c r="B10" s="144">
        <v>38</v>
      </c>
      <c r="C10" s="145"/>
      <c r="D10" s="146"/>
      <c r="E10" s="147"/>
      <c r="F10" s="167"/>
      <c r="G10" s="146"/>
      <c r="H10" s="148"/>
      <c r="I10" s="149"/>
      <c r="J10" s="150"/>
      <c r="K10" s="166"/>
      <c r="L10" s="161"/>
      <c r="M10" s="162"/>
      <c r="N10" s="163"/>
      <c r="O10" s="161"/>
      <c r="P10" s="162"/>
      <c r="Q10" s="163"/>
      <c r="R10" s="161"/>
      <c r="S10" s="162"/>
      <c r="T10" s="163"/>
      <c r="U10" s="161"/>
      <c r="V10" s="162"/>
      <c r="W10" s="164"/>
      <c r="X10" s="165"/>
      <c r="Y10" s="141"/>
      <c r="Z10" s="141"/>
      <c r="AA10" s="141"/>
      <c r="AB10" s="141"/>
      <c r="AC10" s="141"/>
      <c r="AD10" s="141"/>
      <c r="AE10" s="141"/>
    </row>
    <row r="11" spans="2:31" ht="24" customHeight="1" x14ac:dyDescent="0.25">
      <c r="B11" s="144">
        <v>39</v>
      </c>
      <c r="C11" s="145"/>
      <c r="D11" s="146"/>
      <c r="E11" s="147"/>
      <c r="F11" s="167"/>
      <c r="G11" s="146"/>
      <c r="H11" s="148"/>
      <c r="I11" s="149"/>
      <c r="J11" s="150"/>
      <c r="K11" s="166"/>
      <c r="L11" s="161"/>
      <c r="M11" s="162"/>
      <c r="N11" s="168"/>
      <c r="O11" s="161"/>
      <c r="P11" s="162"/>
      <c r="Q11" s="163"/>
      <c r="R11" s="161"/>
      <c r="S11" s="162"/>
      <c r="T11" s="163"/>
      <c r="U11" s="161"/>
      <c r="V11" s="162"/>
      <c r="W11" s="164"/>
      <c r="X11" s="165"/>
      <c r="Y11" s="141"/>
      <c r="Z11" s="141"/>
      <c r="AA11" s="141"/>
      <c r="AB11" s="141"/>
      <c r="AC11" s="141"/>
      <c r="AD11" s="141"/>
      <c r="AE11" s="141"/>
    </row>
    <row r="12" spans="2:31" ht="24" customHeight="1" x14ac:dyDescent="0.25">
      <c r="B12" s="144">
        <v>40</v>
      </c>
      <c r="C12" s="145"/>
      <c r="D12" s="146"/>
      <c r="E12" s="147"/>
      <c r="F12" s="145"/>
      <c r="G12" s="146"/>
      <c r="H12" s="148"/>
      <c r="I12" s="149"/>
      <c r="J12" s="150"/>
      <c r="K12" s="166"/>
      <c r="L12" s="161"/>
      <c r="M12" s="162"/>
      <c r="N12" s="163"/>
      <c r="O12" s="161"/>
      <c r="P12" s="162"/>
      <c r="Q12" s="163"/>
      <c r="R12" s="161"/>
      <c r="S12" s="162"/>
      <c r="T12" s="163"/>
      <c r="U12" s="161"/>
      <c r="V12" s="162"/>
      <c r="W12" s="164"/>
      <c r="X12" s="165"/>
      <c r="Y12" s="141"/>
      <c r="Z12" s="141"/>
      <c r="AA12" s="141"/>
      <c r="AB12" s="141"/>
      <c r="AC12" s="141"/>
      <c r="AD12" s="141"/>
      <c r="AE12" s="141"/>
    </row>
    <row r="13" spans="2:31" ht="24" customHeight="1" x14ac:dyDescent="0.25">
      <c r="B13" s="144">
        <v>41</v>
      </c>
      <c r="C13" s="145"/>
      <c r="D13" s="146"/>
      <c r="E13" s="147"/>
      <c r="F13" s="167"/>
      <c r="G13" s="146"/>
      <c r="H13" s="148"/>
      <c r="I13" s="149"/>
      <c r="J13" s="150"/>
      <c r="K13" s="166"/>
      <c r="L13" s="161"/>
      <c r="M13" s="162"/>
      <c r="N13" s="163"/>
      <c r="O13" s="161"/>
      <c r="P13" s="162"/>
      <c r="Q13" s="163"/>
      <c r="R13" s="161"/>
      <c r="S13" s="162"/>
      <c r="T13" s="163"/>
      <c r="U13" s="161"/>
      <c r="V13" s="162"/>
      <c r="W13" s="164"/>
      <c r="X13" s="165"/>
      <c r="Y13" s="141"/>
      <c r="Z13" s="141"/>
      <c r="AA13" s="141"/>
      <c r="AB13" s="141"/>
      <c r="AC13" s="141"/>
      <c r="AD13" s="141"/>
      <c r="AE13" s="141"/>
    </row>
    <row r="14" spans="2:31" ht="24" customHeight="1" x14ac:dyDescent="0.25">
      <c r="B14" s="144">
        <v>42</v>
      </c>
      <c r="C14" s="145"/>
      <c r="D14" s="146"/>
      <c r="E14" s="147"/>
      <c r="F14" s="145"/>
      <c r="G14" s="146"/>
      <c r="H14" s="148"/>
      <c r="I14" s="149"/>
      <c r="J14" s="150"/>
      <c r="K14" s="166"/>
      <c r="L14" s="161"/>
      <c r="M14" s="162"/>
      <c r="N14" s="163"/>
      <c r="O14" s="161"/>
      <c r="P14" s="162"/>
      <c r="Q14" s="163"/>
      <c r="R14" s="161"/>
      <c r="S14" s="162"/>
      <c r="T14" s="163"/>
      <c r="U14" s="161"/>
      <c r="V14" s="162"/>
      <c r="W14" s="164"/>
      <c r="X14" s="165"/>
      <c r="Y14" s="141"/>
      <c r="Z14" s="141"/>
      <c r="AA14" s="141"/>
      <c r="AB14" s="141"/>
      <c r="AC14" s="141"/>
      <c r="AD14" s="141"/>
      <c r="AE14" s="141"/>
    </row>
    <row r="15" spans="2:31" ht="24" customHeight="1" x14ac:dyDescent="0.25">
      <c r="B15" s="144">
        <v>43</v>
      </c>
      <c r="C15" s="145"/>
      <c r="D15" s="146"/>
      <c r="E15" s="147"/>
      <c r="F15" s="145"/>
      <c r="G15" s="146"/>
      <c r="H15" s="148"/>
      <c r="I15" s="149"/>
      <c r="J15" s="150"/>
      <c r="K15" s="166"/>
      <c r="L15" s="161"/>
      <c r="M15" s="162"/>
      <c r="N15" s="163"/>
      <c r="O15" s="161"/>
      <c r="P15" s="162"/>
      <c r="Q15" s="163"/>
      <c r="R15" s="161"/>
      <c r="S15" s="162"/>
      <c r="T15" s="163"/>
      <c r="U15" s="161"/>
      <c r="V15" s="162"/>
      <c r="W15" s="164"/>
      <c r="X15" s="165"/>
      <c r="Y15" s="141"/>
      <c r="Z15" s="141"/>
      <c r="AA15" s="141"/>
      <c r="AB15" s="141"/>
      <c r="AC15" s="141"/>
      <c r="AD15" s="141"/>
      <c r="AE15" s="141"/>
    </row>
    <row r="16" spans="2:31" ht="24" customHeight="1" x14ac:dyDescent="0.25">
      <c r="B16" s="144">
        <v>44</v>
      </c>
      <c r="C16" s="145"/>
      <c r="D16" s="146"/>
      <c r="E16" s="147"/>
      <c r="F16" s="167"/>
      <c r="G16" s="146"/>
      <c r="H16" s="148"/>
      <c r="I16" s="149"/>
      <c r="J16" s="150"/>
      <c r="K16" s="166"/>
      <c r="L16" s="161"/>
      <c r="M16" s="162"/>
      <c r="N16" s="163"/>
      <c r="O16" s="161"/>
      <c r="P16" s="162"/>
      <c r="Q16" s="163"/>
      <c r="R16" s="161"/>
      <c r="S16" s="162"/>
      <c r="T16" s="163"/>
      <c r="U16" s="161"/>
      <c r="V16" s="162"/>
      <c r="W16" s="164"/>
      <c r="X16" s="165"/>
      <c r="Y16" s="141"/>
      <c r="Z16" s="141"/>
      <c r="AA16" s="141"/>
      <c r="AB16" s="141"/>
      <c r="AC16" s="141"/>
      <c r="AD16" s="141"/>
      <c r="AE16" s="141"/>
    </row>
    <row r="17" spans="2:31" ht="24" customHeight="1" x14ac:dyDescent="0.25">
      <c r="B17" s="144">
        <v>45</v>
      </c>
      <c r="C17" s="145"/>
      <c r="D17" s="146"/>
      <c r="E17" s="147"/>
      <c r="F17" s="145"/>
      <c r="G17" s="146"/>
      <c r="H17" s="148"/>
      <c r="I17" s="149"/>
      <c r="J17" s="150"/>
      <c r="K17" s="166"/>
      <c r="L17" s="161"/>
      <c r="M17" s="162"/>
      <c r="N17" s="163"/>
      <c r="O17" s="161"/>
      <c r="P17" s="162"/>
      <c r="Q17" s="163"/>
      <c r="R17" s="161"/>
      <c r="S17" s="162"/>
      <c r="T17" s="163"/>
      <c r="U17" s="161"/>
      <c r="V17" s="162"/>
      <c r="W17" s="164"/>
      <c r="X17" s="165"/>
      <c r="Y17" s="141"/>
      <c r="Z17" s="141"/>
      <c r="AA17" s="141"/>
      <c r="AB17" s="141"/>
      <c r="AC17" s="141"/>
      <c r="AD17" s="141"/>
      <c r="AE17" s="141"/>
    </row>
    <row r="18" spans="2:31" ht="24" customHeight="1" x14ac:dyDescent="0.25">
      <c r="B18" s="144">
        <v>46</v>
      </c>
      <c r="C18" s="145"/>
      <c r="D18" s="146"/>
      <c r="E18" s="147"/>
      <c r="F18" s="145"/>
      <c r="G18" s="146"/>
      <c r="H18" s="148"/>
      <c r="I18" s="149"/>
      <c r="J18" s="150"/>
      <c r="K18" s="166"/>
      <c r="L18" s="161"/>
      <c r="M18" s="162"/>
      <c r="N18" s="163"/>
      <c r="O18" s="161"/>
      <c r="P18" s="162"/>
      <c r="Q18" s="163"/>
      <c r="R18" s="161"/>
      <c r="S18" s="162"/>
      <c r="T18" s="163"/>
      <c r="U18" s="161"/>
      <c r="V18" s="162"/>
      <c r="W18" s="164"/>
      <c r="X18" s="165"/>
      <c r="Y18" s="141"/>
      <c r="Z18" s="141"/>
      <c r="AA18" s="141"/>
      <c r="AB18" s="141"/>
      <c r="AC18" s="141"/>
      <c r="AD18" s="141"/>
      <c r="AE18" s="141"/>
    </row>
    <row r="19" spans="2:31" ht="24" customHeight="1" x14ac:dyDescent="0.25">
      <c r="B19" s="144">
        <v>47</v>
      </c>
      <c r="C19" s="145"/>
      <c r="D19" s="146"/>
      <c r="E19" s="147"/>
      <c r="F19" s="145"/>
      <c r="G19" s="146"/>
      <c r="H19" s="148"/>
      <c r="I19" s="149"/>
      <c r="J19" s="150"/>
      <c r="K19" s="166"/>
      <c r="L19" s="161"/>
      <c r="M19" s="162"/>
      <c r="N19" s="163"/>
      <c r="O19" s="161"/>
      <c r="P19" s="162"/>
      <c r="Q19" s="163"/>
      <c r="R19" s="161"/>
      <c r="S19" s="162"/>
      <c r="T19" s="163"/>
      <c r="U19" s="161"/>
      <c r="V19" s="162"/>
      <c r="W19" s="164"/>
      <c r="X19" s="165"/>
      <c r="Y19" s="141"/>
      <c r="Z19" s="141"/>
      <c r="AA19" s="141"/>
      <c r="AB19" s="141"/>
      <c r="AC19" s="141"/>
      <c r="AD19" s="141"/>
      <c r="AE19" s="141"/>
    </row>
    <row r="20" spans="2:31" ht="24" customHeight="1" x14ac:dyDescent="0.25">
      <c r="B20" s="144">
        <v>48</v>
      </c>
      <c r="C20" s="145"/>
      <c r="D20" s="146"/>
      <c r="E20" s="147"/>
      <c r="F20" s="167"/>
      <c r="G20" s="146"/>
      <c r="H20" s="148"/>
      <c r="I20" s="149"/>
      <c r="J20" s="150"/>
      <c r="K20" s="166"/>
      <c r="L20" s="161"/>
      <c r="M20" s="162"/>
      <c r="N20" s="163"/>
      <c r="O20" s="161"/>
      <c r="P20" s="162"/>
      <c r="Q20" s="163"/>
      <c r="R20" s="161"/>
      <c r="S20" s="162"/>
      <c r="T20" s="163"/>
      <c r="U20" s="161"/>
      <c r="V20" s="162"/>
      <c r="W20" s="164"/>
      <c r="X20" s="165"/>
      <c r="Y20" s="141"/>
      <c r="Z20" s="141"/>
      <c r="AA20" s="141"/>
      <c r="AB20" s="141"/>
      <c r="AC20" s="141"/>
      <c r="AD20" s="141"/>
      <c r="AE20" s="141"/>
    </row>
    <row r="21" spans="2:31" ht="24" customHeight="1" x14ac:dyDescent="0.25">
      <c r="B21" s="144">
        <v>49</v>
      </c>
      <c r="C21" s="145"/>
      <c r="D21" s="146"/>
      <c r="E21" s="147"/>
      <c r="F21" s="167"/>
      <c r="G21" s="146"/>
      <c r="H21" s="148"/>
      <c r="I21" s="149"/>
      <c r="J21" s="150"/>
      <c r="K21" s="166"/>
      <c r="L21" s="161"/>
      <c r="M21" s="162"/>
      <c r="N21" s="163"/>
      <c r="O21" s="161"/>
      <c r="P21" s="162"/>
      <c r="Q21" s="163"/>
      <c r="R21" s="161"/>
      <c r="S21" s="162"/>
      <c r="T21" s="163"/>
      <c r="U21" s="161"/>
      <c r="V21" s="162"/>
      <c r="W21" s="164"/>
      <c r="X21" s="165"/>
      <c r="Y21" s="141"/>
      <c r="Z21" s="141"/>
      <c r="AA21" s="141"/>
      <c r="AB21" s="141"/>
      <c r="AC21" s="141"/>
      <c r="AD21" s="141"/>
      <c r="AE21" s="141"/>
    </row>
    <row r="22" spans="2:31" ht="24" customHeight="1" x14ac:dyDescent="0.25">
      <c r="B22" s="144">
        <v>50</v>
      </c>
      <c r="C22" s="145"/>
      <c r="D22" s="146"/>
      <c r="E22" s="147"/>
      <c r="F22" s="145"/>
      <c r="G22" s="146"/>
      <c r="H22" s="148"/>
      <c r="I22" s="149"/>
      <c r="J22" s="150"/>
      <c r="K22" s="166"/>
      <c r="L22" s="161"/>
      <c r="M22" s="162"/>
      <c r="N22" s="163"/>
      <c r="O22" s="161"/>
      <c r="P22" s="162"/>
      <c r="Q22" s="163"/>
      <c r="R22" s="161"/>
      <c r="S22" s="162"/>
      <c r="T22" s="163"/>
      <c r="U22" s="161"/>
      <c r="V22" s="162"/>
      <c r="W22" s="164"/>
      <c r="X22" s="165"/>
      <c r="Y22" s="141"/>
      <c r="Z22" s="141"/>
      <c r="AA22" s="141"/>
      <c r="AB22" s="141"/>
      <c r="AC22" s="141"/>
      <c r="AD22" s="141"/>
      <c r="AE22" s="141"/>
    </row>
    <row r="23" spans="2:31" ht="24" customHeight="1" x14ac:dyDescent="0.25">
      <c r="B23" s="144">
        <v>51</v>
      </c>
      <c r="C23" s="145"/>
      <c r="D23" s="146"/>
      <c r="E23" s="147"/>
      <c r="F23" s="167"/>
      <c r="G23" s="146"/>
      <c r="H23" s="148"/>
      <c r="I23" s="149"/>
      <c r="J23" s="150"/>
      <c r="K23" s="166"/>
      <c r="L23" s="161"/>
      <c r="M23" s="162"/>
      <c r="N23" s="163"/>
      <c r="O23" s="161"/>
      <c r="P23" s="162"/>
      <c r="Q23" s="163"/>
      <c r="R23" s="161"/>
      <c r="S23" s="162"/>
      <c r="T23" s="163"/>
      <c r="U23" s="161"/>
      <c r="V23" s="162"/>
      <c r="W23" s="164"/>
      <c r="X23" s="165"/>
      <c r="Y23" s="141"/>
      <c r="Z23" s="141"/>
      <c r="AA23" s="141"/>
      <c r="AB23" s="141"/>
      <c r="AC23" s="141"/>
      <c r="AD23" s="141"/>
      <c r="AE23" s="141"/>
    </row>
    <row r="24" spans="2:31" ht="24" customHeight="1" x14ac:dyDescent="0.25">
      <c r="B24" s="144">
        <v>52</v>
      </c>
      <c r="C24" s="145"/>
      <c r="D24" s="169"/>
      <c r="E24" s="170"/>
      <c r="F24" s="171"/>
      <c r="G24" s="146"/>
      <c r="H24" s="148"/>
      <c r="I24" s="149"/>
      <c r="J24" s="150"/>
      <c r="K24" s="166"/>
      <c r="L24" s="161"/>
      <c r="M24" s="162"/>
      <c r="N24" s="163"/>
      <c r="O24" s="161"/>
      <c r="P24" s="162"/>
      <c r="Q24" s="163"/>
      <c r="R24" s="161"/>
      <c r="S24" s="162"/>
      <c r="T24" s="163"/>
      <c r="U24" s="161"/>
      <c r="V24" s="162"/>
      <c r="W24" s="164"/>
      <c r="X24" s="165"/>
      <c r="Y24" s="141"/>
      <c r="Z24" s="141"/>
      <c r="AA24" s="141"/>
      <c r="AB24" s="141"/>
      <c r="AC24" s="141"/>
      <c r="AD24" s="141"/>
      <c r="AE24" s="141"/>
    </row>
    <row r="25" spans="2:31" ht="24" customHeight="1" x14ac:dyDescent="0.25">
      <c r="B25" s="144">
        <v>53</v>
      </c>
      <c r="C25" s="145"/>
      <c r="D25" s="169"/>
      <c r="E25" s="170"/>
      <c r="F25" s="171"/>
      <c r="G25" s="146"/>
      <c r="H25" s="148"/>
      <c r="I25" s="149"/>
      <c r="J25" s="150"/>
      <c r="K25" s="166"/>
      <c r="L25" s="161"/>
      <c r="M25" s="162"/>
      <c r="N25" s="163"/>
      <c r="O25" s="161"/>
      <c r="P25" s="162"/>
      <c r="Q25" s="163"/>
      <c r="R25" s="161"/>
      <c r="S25" s="162"/>
      <c r="T25" s="163"/>
      <c r="U25" s="161"/>
      <c r="V25" s="162"/>
      <c r="W25" s="164"/>
      <c r="X25" s="165"/>
      <c r="Y25" s="141"/>
      <c r="Z25" s="141"/>
      <c r="AA25" s="141"/>
      <c r="AB25" s="141"/>
      <c r="AC25" s="141"/>
      <c r="AD25" s="141"/>
      <c r="AE25" s="141"/>
    </row>
    <row r="26" spans="2:31" ht="24" customHeight="1" thickBot="1" x14ac:dyDescent="0.3">
      <c r="B26" s="172">
        <v>54</v>
      </c>
      <c r="C26" s="173"/>
      <c r="D26" s="174"/>
      <c r="E26" s="175"/>
      <c r="F26" s="173"/>
      <c r="G26" s="176"/>
      <c r="H26" s="177"/>
      <c r="I26" s="178"/>
      <c r="J26" s="179"/>
      <c r="K26" s="180"/>
      <c r="L26" s="161"/>
      <c r="M26" s="162"/>
      <c r="N26" s="163"/>
      <c r="O26" s="181"/>
      <c r="P26" s="182"/>
      <c r="Q26" s="183"/>
      <c r="R26" s="161"/>
      <c r="S26" s="162"/>
      <c r="T26" s="163"/>
      <c r="U26" s="161"/>
      <c r="V26" s="162"/>
      <c r="W26" s="164"/>
      <c r="X26" s="165"/>
      <c r="Y26" s="141"/>
      <c r="Z26" s="141"/>
      <c r="AA26" s="141"/>
      <c r="AB26" s="141"/>
      <c r="AC26" s="141"/>
      <c r="AD26" s="141"/>
      <c r="AE26" s="141"/>
    </row>
    <row r="27" spans="2:31" ht="24" customHeight="1" thickBot="1" x14ac:dyDescent="0.3">
      <c r="B27" s="184" t="s">
        <v>30</v>
      </c>
      <c r="C27" s="185"/>
      <c r="D27" s="186"/>
      <c r="E27" s="185"/>
      <c r="F27" s="185"/>
      <c r="G27" s="186"/>
      <c r="H27" s="185"/>
      <c r="I27" s="185"/>
      <c r="J27" s="186"/>
      <c r="K27" s="185"/>
      <c r="L27" s="185"/>
      <c r="M27" s="186"/>
      <c r="N27" s="185"/>
      <c r="O27" s="185"/>
      <c r="P27" s="186"/>
      <c r="Q27" s="185"/>
      <c r="R27" s="185"/>
      <c r="S27" s="186"/>
      <c r="T27" s="185"/>
      <c r="U27" s="185"/>
      <c r="V27" s="186"/>
      <c r="W27" s="187"/>
      <c r="X27" s="188"/>
      <c r="Y27" s="141"/>
      <c r="Z27" s="141"/>
      <c r="AA27" s="141"/>
      <c r="AB27" s="141"/>
      <c r="AC27" s="141"/>
      <c r="AD27" s="141"/>
      <c r="AE27" s="141"/>
    </row>
    <row r="28" spans="2:31" ht="15" customHeight="1" x14ac:dyDescent="0.25">
      <c r="B28" s="49"/>
      <c r="C28" s="49"/>
      <c r="D28" s="49"/>
      <c r="E28" s="49"/>
      <c r="F28" s="49"/>
      <c r="G28" s="49"/>
      <c r="Y28" s="141"/>
      <c r="Z28" s="141"/>
      <c r="AA28" s="141"/>
      <c r="AB28" s="141"/>
      <c r="AC28" s="141"/>
      <c r="AD28" s="141"/>
      <c r="AE28" s="141"/>
    </row>
    <row r="29" spans="2:31" s="106" customFormat="1" ht="15" customHeight="1" x14ac:dyDescent="0.25">
      <c r="B29" s="49"/>
      <c r="C29" s="49"/>
      <c r="D29" s="109"/>
      <c r="E29" s="109"/>
      <c r="F29" s="109"/>
      <c r="G29" s="109"/>
      <c r="H29" s="98"/>
      <c r="I29" s="98"/>
      <c r="J29" s="98"/>
      <c r="K29" s="98"/>
      <c r="Y29" s="141"/>
      <c r="Z29" s="141"/>
      <c r="AA29" s="141"/>
      <c r="AB29" s="141"/>
      <c r="AC29" s="141"/>
      <c r="AD29" s="141"/>
      <c r="AE29" s="141"/>
    </row>
    <row r="30" spans="2:31" ht="15" customHeight="1" x14ac:dyDescent="0.25">
      <c r="B30" s="49"/>
      <c r="C30" s="49"/>
      <c r="D30" s="49"/>
      <c r="E30" s="49"/>
      <c r="G30" s="49"/>
      <c r="Y30" s="141"/>
      <c r="Z30" s="141"/>
      <c r="AA30" s="141"/>
      <c r="AB30" s="141"/>
      <c r="AC30" s="141"/>
      <c r="AD30" s="141"/>
      <c r="AE30" s="141"/>
    </row>
    <row r="31" spans="2:31" ht="15" customHeight="1" x14ac:dyDescent="0.25">
      <c r="B31" s="49"/>
      <c r="C31" s="49"/>
      <c r="D31" s="49"/>
      <c r="E31" s="49"/>
      <c r="G31" s="49"/>
      <c r="Y31" s="141"/>
      <c r="Z31" s="141"/>
      <c r="AA31" s="141"/>
      <c r="AB31" s="141"/>
      <c r="AC31" s="141"/>
      <c r="AD31" s="141"/>
      <c r="AE31" s="141"/>
    </row>
    <row r="32" spans="2:31" ht="15" customHeight="1" x14ac:dyDescent="0.25">
      <c r="B32" s="49"/>
      <c r="C32" s="49"/>
      <c r="D32" s="49"/>
      <c r="E32" s="49"/>
      <c r="G32" s="49"/>
      <c r="Y32" s="141"/>
      <c r="Z32" s="141"/>
      <c r="AA32" s="141"/>
      <c r="AB32" s="141"/>
      <c r="AC32" s="141"/>
      <c r="AD32" s="141"/>
      <c r="AE32" s="141"/>
    </row>
    <row r="33" spans="2:31" ht="15" customHeight="1" x14ac:dyDescent="0.25">
      <c r="B33" s="49"/>
      <c r="C33" s="49"/>
      <c r="D33" s="49"/>
      <c r="E33" s="49"/>
      <c r="G33" s="49"/>
      <c r="Y33" s="141"/>
      <c r="Z33" s="141"/>
      <c r="AA33" s="141"/>
      <c r="AB33" s="141"/>
      <c r="AC33" s="141"/>
      <c r="AD33" s="141"/>
      <c r="AE33" s="141"/>
    </row>
    <row r="34" spans="2:31" ht="15" customHeight="1" x14ac:dyDescent="0.25">
      <c r="B34" s="49"/>
      <c r="C34" s="49"/>
      <c r="Y34" s="141"/>
      <c r="Z34" s="141"/>
      <c r="AA34" s="141"/>
      <c r="AB34" s="141"/>
      <c r="AC34" s="141"/>
      <c r="AD34" s="141"/>
      <c r="AE34" s="141"/>
    </row>
    <row r="35" spans="2:31" ht="15" customHeight="1" x14ac:dyDescent="0.25">
      <c r="B35" s="111"/>
      <c r="C35" s="111"/>
      <c r="Y35" s="141"/>
      <c r="Z35" s="141"/>
      <c r="AA35" s="141"/>
      <c r="AB35" s="141"/>
      <c r="AC35" s="141"/>
      <c r="AD35" s="141"/>
      <c r="AE35" s="141"/>
    </row>
    <row r="36" spans="2:31" ht="15" customHeight="1" x14ac:dyDescent="0.25">
      <c r="B36" s="49"/>
      <c r="C36" s="49"/>
      <c r="Y36" s="141"/>
      <c r="Z36" s="141"/>
      <c r="AA36" s="141"/>
      <c r="AB36" s="141"/>
      <c r="AC36" s="141"/>
      <c r="AD36" s="141"/>
      <c r="AE36" s="141"/>
    </row>
    <row r="37" spans="2:31" ht="15" customHeight="1" x14ac:dyDescent="0.25">
      <c r="B37" s="49"/>
      <c r="C37" s="49"/>
      <c r="Y37" s="141"/>
      <c r="Z37" s="141"/>
      <c r="AA37" s="141"/>
      <c r="AB37" s="141"/>
      <c r="AC37" s="141"/>
      <c r="AD37" s="141"/>
      <c r="AE37" s="141"/>
    </row>
    <row r="38" spans="2:31" ht="15" customHeight="1" x14ac:dyDescent="0.25">
      <c r="B38" s="49"/>
      <c r="C38" s="49"/>
      <c r="Y38" s="141"/>
      <c r="Z38" s="141"/>
      <c r="AA38" s="141"/>
      <c r="AB38" s="141"/>
      <c r="AC38" s="141"/>
      <c r="AD38" s="141"/>
      <c r="AE38" s="141"/>
    </row>
    <row r="39" spans="2:31" ht="15" customHeight="1" x14ac:dyDescent="0.25">
      <c r="B39" s="49"/>
      <c r="C39" s="49"/>
      <c r="Y39" s="141"/>
      <c r="Z39" s="141"/>
      <c r="AA39" s="141"/>
      <c r="AB39" s="141"/>
      <c r="AC39" s="141"/>
      <c r="AD39" s="141"/>
      <c r="AE39" s="141"/>
    </row>
    <row r="40" spans="2:31" ht="15" customHeight="1" x14ac:dyDescent="0.25">
      <c r="B40" s="49"/>
      <c r="C40" s="49"/>
      <c r="Y40" s="141"/>
      <c r="Z40" s="141"/>
      <c r="AA40" s="141"/>
      <c r="AB40" s="141"/>
      <c r="AC40" s="141"/>
      <c r="AD40" s="141"/>
      <c r="AE40" s="141"/>
    </row>
    <row r="41" spans="2:31" ht="15" customHeight="1" x14ac:dyDescent="0.25">
      <c r="B41" s="49"/>
      <c r="C41" s="49"/>
      <c r="Y41" s="141"/>
      <c r="Z41" s="141"/>
      <c r="AA41" s="141"/>
      <c r="AB41" s="141"/>
      <c r="AC41" s="141"/>
      <c r="AD41" s="141"/>
      <c r="AE41" s="141"/>
    </row>
    <row r="42" spans="2:31" ht="15" customHeight="1" x14ac:dyDescent="0.25">
      <c r="B42" s="49"/>
      <c r="C42" s="49"/>
      <c r="Y42" s="141"/>
      <c r="Z42" s="141"/>
      <c r="AA42" s="141"/>
      <c r="AB42" s="141"/>
      <c r="AC42" s="141"/>
      <c r="AD42" s="141"/>
      <c r="AE42" s="141"/>
    </row>
    <row r="43" spans="2:31" ht="15" customHeight="1" x14ac:dyDescent="0.25">
      <c r="B43" s="49"/>
      <c r="C43" s="49"/>
      <c r="Y43" s="141"/>
      <c r="Z43" s="141"/>
      <c r="AA43" s="141"/>
      <c r="AB43" s="141"/>
      <c r="AC43" s="141"/>
      <c r="AD43" s="141"/>
      <c r="AE43" s="141"/>
    </row>
    <row r="44" spans="2:31" ht="15" customHeight="1" x14ac:dyDescent="0.25">
      <c r="B44" s="49"/>
      <c r="C44" s="49"/>
      <c r="Y44" s="141"/>
      <c r="Z44" s="141"/>
      <c r="AA44" s="141"/>
      <c r="AB44" s="141"/>
      <c r="AC44" s="141"/>
      <c r="AD44" s="141"/>
      <c r="AE44" s="141"/>
    </row>
    <row r="45" spans="2:31" ht="15" customHeight="1" x14ac:dyDescent="0.25">
      <c r="B45" s="49"/>
      <c r="C45" s="49"/>
      <c r="Y45" s="141"/>
      <c r="Z45" s="141"/>
      <c r="AA45" s="141"/>
      <c r="AB45" s="141"/>
      <c r="AC45" s="141"/>
      <c r="AD45" s="141"/>
      <c r="AE45" s="141"/>
    </row>
    <row r="46" spans="2:31" ht="15" customHeight="1" x14ac:dyDescent="0.25">
      <c r="B46" s="49"/>
      <c r="C46" s="49"/>
      <c r="Y46" s="141"/>
      <c r="Z46" s="141"/>
      <c r="AA46" s="141"/>
      <c r="AB46" s="141"/>
      <c r="AC46" s="141"/>
      <c r="AD46" s="141"/>
      <c r="AE46" s="141"/>
    </row>
    <row r="47" spans="2:31" ht="15" customHeight="1" x14ac:dyDescent="0.25">
      <c r="B47" s="49"/>
      <c r="C47" s="49"/>
      <c r="Y47" s="141"/>
      <c r="Z47" s="141"/>
      <c r="AA47" s="141"/>
      <c r="AB47" s="141"/>
      <c r="AC47" s="141"/>
      <c r="AD47" s="141"/>
      <c r="AE47" s="141"/>
    </row>
    <row r="48" spans="2:31" ht="15" customHeight="1" x14ac:dyDescent="0.25">
      <c r="B48" s="49"/>
      <c r="C48" s="49"/>
      <c r="Y48" s="141"/>
      <c r="Z48" s="141"/>
      <c r="AA48" s="141"/>
      <c r="AB48" s="141"/>
      <c r="AC48" s="141"/>
      <c r="AD48" s="141"/>
      <c r="AE48" s="141"/>
    </row>
    <row r="49" spans="2:31" ht="15" customHeight="1" x14ac:dyDescent="0.25">
      <c r="B49" s="49"/>
      <c r="C49" s="49"/>
      <c r="Y49" s="141"/>
      <c r="Z49" s="141"/>
      <c r="AA49" s="141"/>
      <c r="AB49" s="141"/>
      <c r="AC49" s="141"/>
      <c r="AD49" s="141"/>
      <c r="AE49" s="141"/>
    </row>
    <row r="50" spans="2:31" ht="15" customHeight="1" x14ac:dyDescent="0.25">
      <c r="B50" s="49"/>
      <c r="C50" s="49"/>
      <c r="Y50" s="141"/>
      <c r="Z50" s="141"/>
      <c r="AA50" s="141"/>
      <c r="AB50" s="141"/>
      <c r="AC50" s="141"/>
      <c r="AD50" s="141"/>
      <c r="AE50" s="141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2" t="s">
        <v>9</v>
      </c>
      <c r="B1" s="402"/>
      <c r="C1" s="402"/>
      <c r="D1" s="402"/>
      <c r="E1" s="402"/>
      <c r="F1" s="402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7" ht="8.25" customHeight="1" x14ac:dyDescent="0.25">
      <c r="A2" s="402"/>
      <c r="B2" s="402"/>
      <c r="C2" s="402"/>
      <c r="D2" s="402"/>
      <c r="E2" s="402"/>
      <c r="F2" s="402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17" ht="15.75" x14ac:dyDescent="0.25">
      <c r="A3" s="403" t="s">
        <v>40</v>
      </c>
      <c r="B3" s="403"/>
      <c r="C3" s="403"/>
      <c r="D3" s="403"/>
      <c r="E3" s="403"/>
      <c r="F3" s="403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7" ht="16.5" thickBot="1" x14ac:dyDescent="0.3">
      <c r="A4" s="404" t="s">
        <v>16</v>
      </c>
      <c r="B4" s="404"/>
      <c r="C4" s="404"/>
      <c r="D4" s="404"/>
      <c r="E4" s="404"/>
      <c r="F4" s="404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</row>
    <row r="5" spans="1:17" ht="15.75" x14ac:dyDescent="0.25">
      <c r="A5" s="218" t="s">
        <v>64</v>
      </c>
      <c r="B5" s="429" t="s">
        <v>226</v>
      </c>
      <c r="C5" s="430"/>
      <c r="D5" s="219" t="s">
        <v>110</v>
      </c>
      <c r="E5" s="424" t="s">
        <v>68</v>
      </c>
      <c r="F5" s="425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</row>
    <row r="6" spans="1:17" ht="16.5" thickBot="1" x14ac:dyDescent="0.3">
      <c r="A6" s="220" t="s">
        <v>111</v>
      </c>
      <c r="B6" s="426" t="s">
        <v>223</v>
      </c>
      <c r="C6" s="426"/>
      <c r="D6" s="221" t="s">
        <v>224</v>
      </c>
      <c r="E6" s="427" t="s">
        <v>225</v>
      </c>
      <c r="F6" s="428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</row>
    <row r="7" spans="1:17" ht="18.75" customHeight="1" x14ac:dyDescent="0.25">
      <c r="A7" s="217" t="s">
        <v>11</v>
      </c>
      <c r="B7" s="217" t="s">
        <v>108</v>
      </c>
      <c r="C7" s="217" t="s">
        <v>55</v>
      </c>
      <c r="D7" s="217" t="s">
        <v>54</v>
      </c>
      <c r="E7" s="217" t="s">
        <v>30</v>
      </c>
      <c r="F7" s="217" t="s">
        <v>109</v>
      </c>
    </row>
    <row r="8" spans="1:17" ht="15" customHeight="1" x14ac:dyDescent="0.25">
      <c r="A8" s="193"/>
      <c r="B8" s="193"/>
      <c r="C8" s="193"/>
      <c r="D8" s="193"/>
      <c r="E8" s="193"/>
      <c r="F8" s="193"/>
    </row>
    <row r="9" spans="1:17" ht="15" customHeight="1" x14ac:dyDescent="0.25">
      <c r="A9" s="193"/>
      <c r="B9" s="193"/>
      <c r="C9" s="193"/>
      <c r="D9" s="193"/>
      <c r="E9" s="193"/>
      <c r="F9" s="193"/>
    </row>
    <row r="10" spans="1:17" ht="15" customHeight="1" x14ac:dyDescent="0.25">
      <c r="A10" s="192"/>
      <c r="B10" s="192"/>
      <c r="C10" s="192"/>
      <c r="D10" s="192"/>
      <c r="E10" s="192"/>
      <c r="F10" s="192"/>
    </row>
    <row r="11" spans="1:17" ht="15" customHeight="1" x14ac:dyDescent="0.25">
      <c r="A11" s="192"/>
      <c r="B11" s="192"/>
      <c r="C11" s="192"/>
      <c r="D11" s="192"/>
      <c r="E11" s="192"/>
      <c r="F11" s="192"/>
    </row>
    <row r="12" spans="1:17" ht="15" customHeight="1" x14ac:dyDescent="0.25">
      <c r="A12" s="192"/>
      <c r="B12" s="192"/>
      <c r="C12" s="192"/>
      <c r="D12" s="192"/>
      <c r="E12" s="192"/>
      <c r="F12" s="192"/>
    </row>
    <row r="13" spans="1:17" ht="15" customHeight="1" x14ac:dyDescent="0.25">
      <c r="A13" s="192"/>
      <c r="B13" s="192"/>
      <c r="C13" s="192"/>
      <c r="D13" s="192"/>
      <c r="E13" s="192"/>
      <c r="F13" s="192"/>
    </row>
    <row r="14" spans="1:17" ht="15" customHeight="1" x14ac:dyDescent="0.25">
      <c r="A14" s="192"/>
      <c r="B14" s="192"/>
      <c r="C14" s="192"/>
      <c r="D14" s="192"/>
      <c r="E14" s="192"/>
      <c r="F14" s="192"/>
    </row>
    <row r="15" spans="1:17" ht="15" customHeight="1" x14ac:dyDescent="0.25">
      <c r="A15" s="192"/>
      <c r="B15" s="192"/>
      <c r="C15" s="192"/>
      <c r="D15" s="192"/>
      <c r="E15" s="192"/>
      <c r="F15" s="192"/>
    </row>
    <row r="16" spans="1:17" ht="15" customHeight="1" x14ac:dyDescent="0.25">
      <c r="A16" s="192"/>
      <c r="B16" s="192"/>
      <c r="C16" s="192"/>
      <c r="D16" s="192"/>
      <c r="E16" s="192"/>
      <c r="F16" s="192"/>
    </row>
    <row r="17" spans="1:6" ht="15" customHeight="1" x14ac:dyDescent="0.25">
      <c r="A17" s="192"/>
      <c r="B17" s="192"/>
      <c r="C17" s="192"/>
      <c r="D17" s="192"/>
      <c r="E17" s="192"/>
      <c r="F17" s="192"/>
    </row>
    <row r="18" spans="1:6" ht="15" customHeight="1" x14ac:dyDescent="0.25">
      <c r="A18" s="192"/>
      <c r="B18" s="192"/>
      <c r="C18" s="192"/>
      <c r="D18" s="192"/>
      <c r="E18" s="192"/>
      <c r="F18" s="192"/>
    </row>
    <row r="19" spans="1:6" ht="15" customHeight="1" x14ac:dyDescent="0.25">
      <c r="A19" s="192"/>
      <c r="B19" s="192"/>
      <c r="C19" s="192"/>
      <c r="D19" s="192"/>
      <c r="E19" s="192"/>
      <c r="F19" s="192"/>
    </row>
    <row r="20" spans="1:6" ht="15" customHeight="1" x14ac:dyDescent="0.25">
      <c r="A20" s="192"/>
      <c r="B20" s="192"/>
      <c r="C20" s="192"/>
      <c r="D20" s="192"/>
      <c r="E20" s="192"/>
      <c r="F20" s="192"/>
    </row>
    <row r="21" spans="1:6" ht="15" customHeight="1" x14ac:dyDescent="0.25">
      <c r="A21" s="192"/>
      <c r="B21" s="192"/>
      <c r="C21" s="192"/>
      <c r="D21" s="192"/>
      <c r="E21" s="192"/>
      <c r="F21" s="192"/>
    </row>
    <row r="22" spans="1:6" ht="15" customHeight="1" x14ac:dyDescent="0.25">
      <c r="A22" s="192"/>
      <c r="B22" s="192"/>
      <c r="C22" s="192"/>
      <c r="D22" s="192"/>
      <c r="E22" s="192"/>
      <c r="F22" s="192"/>
    </row>
    <row r="23" spans="1:6" ht="15" customHeight="1" x14ac:dyDescent="0.25">
      <c r="A23" s="192"/>
      <c r="B23" s="192"/>
      <c r="C23" s="192"/>
      <c r="D23" s="192"/>
      <c r="E23" s="192"/>
      <c r="F23" s="192"/>
    </row>
    <row r="24" spans="1:6" ht="15" customHeight="1" x14ac:dyDescent="0.25">
      <c r="A24" s="192"/>
      <c r="B24" s="192"/>
      <c r="C24" s="192"/>
      <c r="D24" s="192"/>
      <c r="E24" s="192"/>
      <c r="F24" s="192"/>
    </row>
    <row r="25" spans="1:6" ht="15" customHeight="1" x14ac:dyDescent="0.25">
      <c r="A25" s="192"/>
      <c r="B25" s="192"/>
      <c r="C25" s="192"/>
      <c r="D25" s="192"/>
      <c r="E25" s="192"/>
      <c r="F25" s="192"/>
    </row>
    <row r="26" spans="1:6" ht="15" customHeight="1" x14ac:dyDescent="0.25">
      <c r="A26" s="192"/>
      <c r="B26" s="192"/>
      <c r="C26" s="192"/>
      <c r="D26" s="192"/>
      <c r="E26" s="192"/>
      <c r="F26" s="192"/>
    </row>
    <row r="27" spans="1:6" ht="15" customHeight="1" x14ac:dyDescent="0.25">
      <c r="A27" s="192"/>
      <c r="B27" s="192"/>
      <c r="C27" s="192"/>
      <c r="D27" s="192"/>
      <c r="E27" s="192"/>
      <c r="F27" s="192"/>
    </row>
    <row r="28" spans="1:6" ht="15" customHeight="1" x14ac:dyDescent="0.25">
      <c r="A28" s="192"/>
      <c r="B28" s="192"/>
      <c r="C28" s="192"/>
      <c r="D28" s="192"/>
      <c r="E28" s="192"/>
      <c r="F28" s="192"/>
    </row>
    <row r="29" spans="1:6" ht="15" customHeight="1" x14ac:dyDescent="0.25">
      <c r="A29" s="192"/>
      <c r="B29" s="192"/>
      <c r="C29" s="192"/>
      <c r="D29" s="192"/>
      <c r="E29" s="192"/>
      <c r="F29" s="192"/>
    </row>
    <row r="30" spans="1:6" ht="15" customHeight="1" x14ac:dyDescent="0.25">
      <c r="A30" s="192"/>
      <c r="B30" s="192"/>
      <c r="C30" s="192"/>
      <c r="D30" s="192"/>
      <c r="E30" s="192"/>
      <c r="F30" s="192"/>
    </row>
    <row r="31" spans="1:6" ht="15" customHeight="1" x14ac:dyDescent="0.25">
      <c r="A31" s="192"/>
      <c r="B31" s="192"/>
      <c r="C31" s="192"/>
      <c r="D31" s="192"/>
      <c r="E31" s="192"/>
      <c r="F31" s="192"/>
    </row>
    <row r="32" spans="1:6" ht="15" customHeight="1" x14ac:dyDescent="0.25">
      <c r="A32" s="192"/>
      <c r="B32" s="192"/>
      <c r="C32" s="192"/>
      <c r="D32" s="192"/>
      <c r="E32" s="192"/>
      <c r="F32" s="192"/>
    </row>
    <row r="33" spans="1:6" ht="15" customHeight="1" x14ac:dyDescent="0.25">
      <c r="A33" s="192"/>
      <c r="B33" s="192"/>
      <c r="C33" s="192"/>
      <c r="D33" s="192"/>
      <c r="E33" s="192"/>
      <c r="F33" s="192"/>
    </row>
    <row r="34" spans="1:6" ht="15" customHeight="1" x14ac:dyDescent="0.25">
      <c r="A34" s="192"/>
      <c r="B34" s="192"/>
      <c r="C34" s="192"/>
      <c r="D34" s="192"/>
      <c r="E34" s="192"/>
      <c r="F34" s="192"/>
    </row>
    <row r="35" spans="1:6" ht="15" customHeight="1" x14ac:dyDescent="0.25">
      <c r="A35" s="192"/>
      <c r="B35" s="192"/>
      <c r="C35" s="192"/>
      <c r="D35" s="192"/>
      <c r="E35" s="192"/>
      <c r="F35" s="192"/>
    </row>
    <row r="36" spans="1:6" ht="15" customHeight="1" x14ac:dyDescent="0.25">
      <c r="A36" s="192"/>
      <c r="B36" s="192"/>
      <c r="C36" s="192"/>
      <c r="D36" s="192"/>
      <c r="E36" s="192"/>
      <c r="F36" s="192"/>
    </row>
    <row r="37" spans="1:6" ht="15" customHeight="1" x14ac:dyDescent="0.25">
      <c r="A37" s="192"/>
      <c r="B37" s="192"/>
      <c r="C37" s="192"/>
      <c r="D37" s="192"/>
      <c r="E37" s="192"/>
      <c r="F37" s="192"/>
    </row>
    <row r="38" spans="1:6" ht="15" customHeight="1" x14ac:dyDescent="0.25">
      <c r="A38" s="192"/>
      <c r="B38" s="192"/>
      <c r="C38" s="192"/>
      <c r="D38" s="192"/>
      <c r="E38" s="192"/>
      <c r="F38" s="192"/>
    </row>
    <row r="39" spans="1:6" ht="15" customHeight="1" x14ac:dyDescent="0.25">
      <c r="A39" s="192"/>
      <c r="B39" s="192"/>
      <c r="C39" s="192"/>
      <c r="D39" s="192"/>
      <c r="E39" s="192"/>
      <c r="F39" s="192"/>
    </row>
    <row r="40" spans="1:6" ht="15" customHeight="1" x14ac:dyDescent="0.25">
      <c r="A40" s="192"/>
      <c r="B40" s="192"/>
      <c r="C40" s="192"/>
      <c r="D40" s="192"/>
      <c r="E40" s="192"/>
      <c r="F40" s="192"/>
    </row>
    <row r="41" spans="1:6" ht="15" customHeight="1" x14ac:dyDescent="0.25">
      <c r="A41" s="192"/>
      <c r="B41" s="192"/>
      <c r="C41" s="192"/>
      <c r="D41" s="192"/>
      <c r="E41" s="192"/>
      <c r="F41" s="192"/>
    </row>
    <row r="42" spans="1:6" ht="15" customHeight="1" x14ac:dyDescent="0.25">
      <c r="A42" s="192"/>
      <c r="B42" s="192"/>
      <c r="C42" s="192"/>
      <c r="D42" s="192"/>
      <c r="E42" s="192"/>
      <c r="F42" s="192"/>
    </row>
    <row r="43" spans="1:6" ht="15" customHeight="1" x14ac:dyDescent="0.25">
      <c r="A43" s="192"/>
      <c r="B43" s="192"/>
      <c r="C43" s="192"/>
      <c r="D43" s="192"/>
      <c r="E43" s="192"/>
      <c r="F43" s="192"/>
    </row>
    <row r="44" spans="1:6" ht="15" customHeight="1" x14ac:dyDescent="0.25">
      <c r="A44" s="192"/>
      <c r="B44" s="192"/>
      <c r="C44" s="192"/>
      <c r="D44" s="192"/>
      <c r="E44" s="192"/>
      <c r="F44" s="192"/>
    </row>
    <row r="45" spans="1:6" ht="15" customHeight="1" x14ac:dyDescent="0.25">
      <c r="A45" s="192"/>
      <c r="B45" s="192"/>
      <c r="C45" s="192"/>
      <c r="D45" s="192"/>
      <c r="E45" s="192"/>
      <c r="F45" s="192"/>
    </row>
    <row r="46" spans="1:6" ht="15" customHeight="1" x14ac:dyDescent="0.25">
      <c r="A46" s="192"/>
      <c r="B46" s="192"/>
      <c r="C46" s="192"/>
      <c r="D46" s="192"/>
      <c r="E46" s="192"/>
      <c r="F46" s="192"/>
    </row>
    <row r="47" spans="1:6" ht="15" customHeight="1" x14ac:dyDescent="0.25">
      <c r="A47" s="192"/>
      <c r="B47" s="192"/>
      <c r="C47" s="192"/>
      <c r="D47" s="192"/>
      <c r="E47" s="192"/>
      <c r="F47" s="192"/>
    </row>
    <row r="48" spans="1:6" ht="15" customHeight="1" x14ac:dyDescent="0.25">
      <c r="A48" s="192"/>
      <c r="B48" s="192"/>
      <c r="C48" s="192"/>
      <c r="D48" s="192"/>
      <c r="E48" s="192"/>
      <c r="F48" s="192"/>
    </row>
    <row r="49" spans="1:6" ht="15" customHeight="1" x14ac:dyDescent="0.25">
      <c r="A49" s="192"/>
      <c r="B49" s="192"/>
      <c r="C49" s="192"/>
      <c r="D49" s="192"/>
      <c r="E49" s="192"/>
      <c r="F49" s="192"/>
    </row>
    <row r="50" spans="1:6" ht="15" customHeight="1" x14ac:dyDescent="0.25">
      <c r="A50" s="192"/>
      <c r="B50" s="192"/>
      <c r="C50" s="192"/>
      <c r="D50" s="192"/>
      <c r="E50" s="192"/>
      <c r="F50" s="192"/>
    </row>
    <row r="51" spans="1:6" ht="15" customHeight="1" x14ac:dyDescent="0.25">
      <c r="A51" s="192"/>
      <c r="B51" s="192"/>
      <c r="C51" s="192"/>
      <c r="D51" s="192"/>
      <c r="E51" s="192"/>
      <c r="F51" s="192"/>
    </row>
    <row r="52" spans="1:6" ht="15" customHeight="1" x14ac:dyDescent="0.25">
      <c r="A52" s="192"/>
      <c r="B52" s="192"/>
      <c r="C52" s="192"/>
      <c r="D52" s="192"/>
      <c r="E52" s="192"/>
      <c r="F52" s="192"/>
    </row>
    <row r="53" spans="1:6" ht="15" customHeight="1" x14ac:dyDescent="0.25">
      <c r="A53" s="192"/>
      <c r="B53" s="192"/>
      <c r="C53" s="192"/>
      <c r="D53" s="192"/>
      <c r="E53" s="192"/>
      <c r="F53" s="192"/>
    </row>
    <row r="54" spans="1:6" ht="15" customHeight="1" x14ac:dyDescent="0.25">
      <c r="A54" s="192"/>
      <c r="B54" s="192"/>
      <c r="C54" s="192"/>
      <c r="D54" s="192"/>
      <c r="E54" s="192"/>
      <c r="F54" s="192"/>
    </row>
    <row r="55" spans="1:6" ht="15" customHeight="1" x14ac:dyDescent="0.25">
      <c r="A55" s="192"/>
      <c r="B55" s="192"/>
      <c r="C55" s="192"/>
      <c r="D55" s="192"/>
      <c r="E55" s="192"/>
      <c r="F55" s="192"/>
    </row>
    <row r="56" spans="1:6" ht="15" customHeight="1" x14ac:dyDescent="0.25">
      <c r="A56" s="192"/>
      <c r="B56" s="192"/>
      <c r="C56" s="192"/>
      <c r="D56" s="192"/>
      <c r="E56" s="192"/>
      <c r="F56" s="192"/>
    </row>
    <row r="57" spans="1:6" ht="15" customHeight="1" x14ac:dyDescent="0.25">
      <c r="A57" s="192"/>
      <c r="B57" s="192"/>
      <c r="C57" s="192"/>
      <c r="D57" s="192"/>
      <c r="E57" s="192"/>
      <c r="F57" s="192"/>
    </row>
    <row r="58" spans="1:6" ht="15" customHeight="1" x14ac:dyDescent="0.25">
      <c r="A58" s="192"/>
      <c r="B58" s="192"/>
      <c r="C58" s="192"/>
      <c r="D58" s="192"/>
      <c r="E58" s="192"/>
      <c r="F58" s="192"/>
    </row>
    <row r="59" spans="1:6" ht="15" customHeight="1" x14ac:dyDescent="0.25">
      <c r="A59" s="192"/>
      <c r="B59" s="192"/>
      <c r="C59" s="192"/>
      <c r="D59" s="192"/>
      <c r="E59" s="192"/>
      <c r="F59" s="192"/>
    </row>
    <row r="60" spans="1:6" ht="15" customHeight="1" x14ac:dyDescent="0.25">
      <c r="A60" s="192"/>
      <c r="B60" s="192"/>
      <c r="C60" s="192"/>
      <c r="D60" s="192"/>
      <c r="E60" s="192"/>
      <c r="F60" s="192"/>
    </row>
    <row r="61" spans="1:6" ht="15" customHeight="1" x14ac:dyDescent="0.25">
      <c r="A61" s="192"/>
      <c r="B61" s="192"/>
      <c r="C61" s="192"/>
      <c r="D61" s="192"/>
      <c r="E61" s="192"/>
      <c r="F61" s="192"/>
    </row>
    <row r="62" spans="1:6" ht="15" customHeight="1" x14ac:dyDescent="0.25">
      <c r="A62" s="192"/>
      <c r="B62" s="192"/>
      <c r="C62" s="192"/>
      <c r="D62" s="192"/>
      <c r="E62" s="192"/>
      <c r="F62" s="192"/>
    </row>
    <row r="63" spans="1:6" ht="15" customHeight="1" x14ac:dyDescent="0.25">
      <c r="A63" s="192"/>
      <c r="B63" s="192"/>
      <c r="C63" s="192"/>
      <c r="D63" s="192"/>
      <c r="E63" s="192"/>
      <c r="F63" s="192"/>
    </row>
    <row r="64" spans="1:6" ht="15" customHeight="1" x14ac:dyDescent="0.25">
      <c r="A64" s="192"/>
      <c r="B64" s="192"/>
      <c r="C64" s="192"/>
      <c r="D64" s="192"/>
      <c r="E64" s="192"/>
      <c r="F64" s="192"/>
    </row>
    <row r="65" spans="1:6" ht="15" customHeight="1" x14ac:dyDescent="0.25">
      <c r="A65" s="192"/>
      <c r="B65" s="192"/>
      <c r="C65" s="192"/>
      <c r="D65" s="192"/>
      <c r="E65" s="192"/>
      <c r="F65" s="192"/>
    </row>
    <row r="66" spans="1:6" ht="15" customHeight="1" x14ac:dyDescent="0.25">
      <c r="A66" s="192"/>
      <c r="B66" s="192"/>
      <c r="C66" s="192"/>
      <c r="D66" s="192"/>
      <c r="E66" s="192"/>
      <c r="F66" s="192"/>
    </row>
    <row r="67" spans="1:6" ht="15" customHeight="1" x14ac:dyDescent="0.25">
      <c r="A67" s="192"/>
      <c r="B67" s="192"/>
      <c r="C67" s="192"/>
      <c r="D67" s="192"/>
      <c r="E67" s="192"/>
      <c r="F67" s="192"/>
    </row>
    <row r="68" spans="1:6" ht="15" customHeight="1" x14ac:dyDescent="0.25">
      <c r="A68" s="192"/>
      <c r="B68" s="192"/>
      <c r="C68" s="192"/>
      <c r="D68" s="192"/>
      <c r="E68" s="192"/>
      <c r="F68" s="192"/>
    </row>
    <row r="69" spans="1:6" ht="15" customHeight="1" x14ac:dyDescent="0.25">
      <c r="A69" s="192"/>
      <c r="B69" s="192"/>
      <c r="C69" s="192"/>
      <c r="D69" s="192"/>
      <c r="E69" s="192"/>
      <c r="F69" s="192"/>
    </row>
    <row r="70" spans="1:6" ht="15" customHeight="1" x14ac:dyDescent="0.25">
      <c r="A70" s="192"/>
      <c r="B70" s="192"/>
      <c r="C70" s="192"/>
      <c r="D70" s="192"/>
      <c r="E70" s="192"/>
      <c r="F70" s="192"/>
    </row>
    <row r="71" spans="1:6" ht="15" customHeight="1" x14ac:dyDescent="0.25">
      <c r="A71" s="192"/>
      <c r="B71" s="192"/>
      <c r="C71" s="192"/>
      <c r="D71" s="192"/>
      <c r="E71" s="192"/>
      <c r="F71" s="192"/>
    </row>
    <row r="72" spans="1:6" ht="15" customHeight="1" x14ac:dyDescent="0.25">
      <c r="A72" s="192"/>
      <c r="B72" s="192"/>
      <c r="C72" s="192"/>
      <c r="D72" s="192"/>
      <c r="E72" s="192"/>
      <c r="F72" s="192"/>
    </row>
    <row r="73" spans="1:6" ht="15" customHeight="1" x14ac:dyDescent="0.25">
      <c r="A73" s="192"/>
      <c r="B73" s="192"/>
      <c r="C73" s="192"/>
      <c r="D73" s="192"/>
      <c r="E73" s="192"/>
      <c r="F73" s="192"/>
    </row>
    <row r="74" spans="1:6" ht="15" customHeight="1" x14ac:dyDescent="0.25">
      <c r="A74" s="192"/>
      <c r="B74" s="192"/>
      <c r="C74" s="192"/>
      <c r="D74" s="192"/>
      <c r="E74" s="192"/>
      <c r="F74" s="192"/>
    </row>
    <row r="75" spans="1:6" ht="15" customHeight="1" x14ac:dyDescent="0.25">
      <c r="A75" s="192"/>
      <c r="B75" s="192"/>
      <c r="C75" s="192"/>
      <c r="D75" s="192"/>
      <c r="E75" s="192"/>
      <c r="F75" s="192"/>
    </row>
    <row r="76" spans="1:6" ht="15" customHeight="1" x14ac:dyDescent="0.25">
      <c r="A76" s="192"/>
      <c r="B76" s="192"/>
      <c r="C76" s="192"/>
      <c r="D76" s="192"/>
      <c r="E76" s="192"/>
      <c r="F76" s="192"/>
    </row>
    <row r="77" spans="1:6" ht="15" customHeight="1" x14ac:dyDescent="0.25">
      <c r="A77" s="192"/>
      <c r="B77" s="192"/>
      <c r="C77" s="192"/>
      <c r="D77" s="192"/>
      <c r="E77" s="192"/>
      <c r="F77" s="192"/>
    </row>
    <row r="78" spans="1:6" ht="15" customHeight="1" x14ac:dyDescent="0.25">
      <c r="A78" s="192"/>
      <c r="B78" s="192"/>
      <c r="C78" s="192"/>
      <c r="D78" s="192"/>
      <c r="E78" s="192"/>
      <c r="F78" s="192"/>
    </row>
    <row r="79" spans="1:6" ht="15" customHeight="1" x14ac:dyDescent="0.25">
      <c r="A79" s="192"/>
      <c r="B79" s="192"/>
      <c r="C79" s="192"/>
      <c r="D79" s="192"/>
      <c r="E79" s="192"/>
      <c r="F79" s="192"/>
    </row>
    <row r="80" spans="1:6" ht="15" customHeight="1" x14ac:dyDescent="0.25">
      <c r="A80" s="192"/>
      <c r="B80" s="192"/>
      <c r="C80" s="192"/>
      <c r="D80" s="192"/>
      <c r="E80" s="192"/>
      <c r="F80" s="192"/>
    </row>
    <row r="81" spans="1:6" ht="15" customHeight="1" x14ac:dyDescent="0.25">
      <c r="A81" s="192"/>
      <c r="B81" s="192"/>
      <c r="C81" s="192"/>
      <c r="D81" s="192"/>
      <c r="E81" s="192"/>
      <c r="F81" s="192"/>
    </row>
    <row r="82" spans="1:6" ht="15" customHeight="1" x14ac:dyDescent="0.25">
      <c r="A82" s="192"/>
      <c r="B82" s="192"/>
      <c r="C82" s="192"/>
      <c r="D82" s="192"/>
      <c r="E82" s="192"/>
      <c r="F82" s="192"/>
    </row>
    <row r="83" spans="1:6" ht="15" customHeight="1" x14ac:dyDescent="0.25">
      <c r="A83" s="192"/>
      <c r="B83" s="192"/>
      <c r="C83" s="192"/>
      <c r="D83" s="192"/>
      <c r="E83" s="192"/>
      <c r="F83" s="192"/>
    </row>
    <row r="84" spans="1:6" ht="15" customHeight="1" x14ac:dyDescent="0.25">
      <c r="A84" s="192"/>
      <c r="B84" s="192"/>
      <c r="C84" s="192"/>
      <c r="D84" s="192"/>
      <c r="E84" s="192"/>
      <c r="F84" s="192"/>
    </row>
    <row r="85" spans="1:6" ht="18" customHeight="1" x14ac:dyDescent="0.25">
      <c r="A85" s="192"/>
      <c r="B85" s="192"/>
      <c r="C85" s="192"/>
      <c r="D85" s="192"/>
      <c r="E85" s="192"/>
      <c r="F85" s="192"/>
    </row>
    <row r="86" spans="1:6" ht="18" customHeight="1" x14ac:dyDescent="0.25">
      <c r="A86" s="192"/>
      <c r="B86" s="192"/>
      <c r="C86" s="192"/>
      <c r="D86" s="192"/>
      <c r="E86" s="192"/>
      <c r="F86" s="192"/>
    </row>
    <row r="87" spans="1:6" ht="18" customHeight="1" x14ac:dyDescent="0.25">
      <c r="A87" s="192"/>
      <c r="B87" s="192"/>
      <c r="C87" s="192"/>
      <c r="D87" s="192"/>
      <c r="E87" s="192"/>
      <c r="F87" s="192"/>
    </row>
    <row r="88" spans="1:6" ht="18" customHeight="1" x14ac:dyDescent="0.25">
      <c r="A88" s="192"/>
      <c r="B88" s="192"/>
      <c r="C88" s="192"/>
      <c r="D88" s="192"/>
      <c r="E88" s="192"/>
      <c r="F88" s="192"/>
    </row>
    <row r="89" spans="1:6" ht="18" customHeight="1" x14ac:dyDescent="0.25">
      <c r="A89" s="192"/>
      <c r="B89" s="192"/>
      <c r="C89" s="192"/>
      <c r="D89" s="192"/>
      <c r="E89" s="192"/>
      <c r="F89" s="192"/>
    </row>
    <row r="90" spans="1:6" ht="18" customHeight="1" x14ac:dyDescent="0.25">
      <c r="A90" s="192"/>
      <c r="B90" s="192"/>
      <c r="C90" s="192"/>
      <c r="D90" s="192"/>
      <c r="E90" s="192"/>
      <c r="F90" s="192"/>
    </row>
    <row r="91" spans="1:6" ht="18" customHeight="1" x14ac:dyDescent="0.25">
      <c r="A91" s="192"/>
      <c r="B91" s="192"/>
      <c r="C91" s="192"/>
      <c r="D91" s="192"/>
      <c r="E91" s="192"/>
      <c r="F91" s="192"/>
    </row>
    <row r="92" spans="1:6" ht="18" customHeight="1" x14ac:dyDescent="0.25">
      <c r="A92" s="192"/>
      <c r="B92" s="192"/>
      <c r="C92" s="192"/>
      <c r="D92" s="192"/>
      <c r="E92" s="192"/>
      <c r="F92" s="192"/>
    </row>
    <row r="93" spans="1:6" ht="18" customHeight="1" x14ac:dyDescent="0.25">
      <c r="A93" s="192"/>
      <c r="B93" s="192"/>
      <c r="C93" s="192"/>
      <c r="D93" s="192"/>
      <c r="E93" s="192"/>
      <c r="F93" s="192"/>
    </row>
    <row r="94" spans="1:6" ht="18" customHeight="1" x14ac:dyDescent="0.25">
      <c r="A94" s="192"/>
      <c r="B94" s="192"/>
      <c r="C94" s="192"/>
      <c r="D94" s="192"/>
      <c r="E94" s="192"/>
      <c r="F94" s="192"/>
    </row>
    <row r="95" spans="1:6" ht="18" customHeight="1" x14ac:dyDescent="0.25">
      <c r="A95" s="192"/>
      <c r="B95" s="192"/>
      <c r="C95" s="192"/>
      <c r="D95" s="192"/>
      <c r="E95" s="192"/>
      <c r="F95" s="192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9" sqref="Q19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40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</row>
    <row r="3" spans="1:40" s="99" customFormat="1" ht="18" customHeight="1" x14ac:dyDescent="0.25">
      <c r="A3" s="403" t="s">
        <v>40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40" s="99" customFormat="1" ht="18" customHeight="1" x14ac:dyDescent="0.25">
      <c r="A4" s="404" t="s">
        <v>16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</row>
    <row r="5" spans="1:40" s="99" customFormat="1" ht="18" customHeight="1" x14ac:dyDescent="0.25">
      <c r="A5" s="294"/>
      <c r="B5" s="294"/>
      <c r="C5" s="294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5"/>
      <c r="U5" s="295"/>
      <c r="V5" s="404"/>
      <c r="W5" s="404"/>
      <c r="X5" s="404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</row>
    <row r="6" spans="1:40" s="100" customFormat="1" ht="60" x14ac:dyDescent="0.25">
      <c r="A6" s="293" t="s">
        <v>165</v>
      </c>
      <c r="B6" s="293" t="s">
        <v>166</v>
      </c>
      <c r="C6" s="293" t="s">
        <v>167</v>
      </c>
      <c r="D6" s="293"/>
      <c r="E6" s="293"/>
      <c r="F6" s="112" t="s">
        <v>168</v>
      </c>
      <c r="G6" s="112" t="s">
        <v>169</v>
      </c>
      <c r="H6" s="297"/>
      <c r="I6" s="112" t="s">
        <v>165</v>
      </c>
      <c r="J6" s="112" t="s">
        <v>170</v>
      </c>
      <c r="K6" s="112" t="s">
        <v>171</v>
      </c>
      <c r="L6" s="296"/>
      <c r="M6" s="296"/>
      <c r="N6" s="296"/>
      <c r="O6" s="296"/>
      <c r="P6" s="39"/>
      <c r="Q6" s="39"/>
      <c r="R6" s="39"/>
      <c r="S6" s="297"/>
      <c r="T6" s="298"/>
      <c r="U6" s="298"/>
      <c r="V6" s="297"/>
      <c r="W6" s="297"/>
      <c r="X6" s="297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</row>
    <row r="7" spans="1:40" ht="18" customHeight="1" x14ac:dyDescent="0.25">
      <c r="A7" s="101" t="s">
        <v>172</v>
      </c>
      <c r="B7" s="114" t="s">
        <v>182</v>
      </c>
      <c r="C7" s="101">
        <v>31581</v>
      </c>
      <c r="D7" s="102"/>
      <c r="E7" s="101"/>
      <c r="F7" s="101">
        <v>15791</v>
      </c>
      <c r="G7" s="101">
        <v>9000</v>
      </c>
      <c r="H7" s="290"/>
      <c r="I7" s="101" t="s">
        <v>186</v>
      </c>
      <c r="J7" s="101">
        <v>24639</v>
      </c>
      <c r="K7" s="101">
        <f>J7/191</f>
        <v>129</v>
      </c>
      <c r="L7" s="290"/>
      <c r="M7" s="290"/>
      <c r="N7" s="290"/>
      <c r="O7" s="290"/>
      <c r="P7" s="300"/>
      <c r="Q7" s="300"/>
      <c r="R7" s="300"/>
      <c r="S7" s="290"/>
      <c r="T7" s="49"/>
      <c r="U7" s="49"/>
      <c r="V7" s="136"/>
      <c r="W7" s="136"/>
      <c r="X7" s="136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173</v>
      </c>
      <c r="B8" s="114" t="s">
        <v>201</v>
      </c>
      <c r="C8" s="101">
        <v>27500</v>
      </c>
      <c r="D8" s="102"/>
      <c r="E8" s="101"/>
      <c r="F8" s="101">
        <v>20754</v>
      </c>
      <c r="G8" s="101">
        <v>9000</v>
      </c>
      <c r="H8" s="290"/>
      <c r="I8" s="101" t="s">
        <v>187</v>
      </c>
      <c r="J8" s="101">
        <v>37436</v>
      </c>
      <c r="K8" s="101">
        <f t="shared" ref="K8:K21" si="0">J8/191</f>
        <v>196</v>
      </c>
      <c r="L8" s="290"/>
      <c r="M8" s="301"/>
      <c r="N8" s="290"/>
      <c r="O8" s="290"/>
      <c r="P8" s="300"/>
      <c r="Q8" s="300"/>
      <c r="R8" s="300"/>
      <c r="S8" s="290"/>
      <c r="T8" s="49"/>
      <c r="U8" s="49"/>
      <c r="V8" s="136"/>
      <c r="W8" s="136"/>
      <c r="X8" s="136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174</v>
      </c>
      <c r="B9" s="114" t="s">
        <v>183</v>
      </c>
      <c r="C9" s="101">
        <v>24260</v>
      </c>
      <c r="D9" s="102"/>
      <c r="E9" s="101"/>
      <c r="F9" s="101">
        <v>13487</v>
      </c>
      <c r="G9" s="101">
        <v>18000</v>
      </c>
      <c r="H9" s="290"/>
      <c r="I9" s="101" t="s">
        <v>188</v>
      </c>
      <c r="J9" s="101">
        <v>47368</v>
      </c>
      <c r="K9" s="101">
        <f t="shared" si="0"/>
        <v>248</v>
      </c>
      <c r="L9" s="290"/>
      <c r="M9" s="290"/>
      <c r="N9" s="290"/>
      <c r="O9" s="290"/>
      <c r="P9" s="300"/>
      <c r="Q9" s="300"/>
      <c r="R9" s="300"/>
      <c r="S9" s="290"/>
      <c r="T9" s="295"/>
      <c r="U9" s="49"/>
      <c r="V9" s="136"/>
      <c r="W9" s="136"/>
      <c r="X9" s="136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175</v>
      </c>
      <c r="B10" s="114" t="s">
        <v>184</v>
      </c>
      <c r="C10" s="101">
        <v>15836</v>
      </c>
      <c r="D10" s="102"/>
      <c r="E10" s="101"/>
      <c r="F10" s="101">
        <v>2673</v>
      </c>
      <c r="G10" s="101"/>
      <c r="H10" s="290"/>
      <c r="I10" s="101" t="s">
        <v>189</v>
      </c>
      <c r="J10" s="101">
        <v>45267</v>
      </c>
      <c r="K10" s="101">
        <f t="shared" si="0"/>
        <v>237</v>
      </c>
      <c r="L10" s="290"/>
      <c r="M10" s="290"/>
      <c r="N10" s="290"/>
      <c r="O10" s="290"/>
      <c r="P10" s="300"/>
      <c r="Q10" s="302"/>
      <c r="R10" s="300"/>
      <c r="S10" s="290"/>
      <c r="T10" s="49"/>
      <c r="U10" s="49"/>
      <c r="V10" s="431"/>
      <c r="W10" s="431"/>
      <c r="X10" s="431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176</v>
      </c>
      <c r="B11" s="114" t="s">
        <v>185</v>
      </c>
      <c r="C11" s="101"/>
      <c r="D11" s="102"/>
      <c r="E11" s="101"/>
      <c r="F11" s="101"/>
      <c r="G11" s="101">
        <v>18000</v>
      </c>
      <c r="H11" s="290"/>
      <c r="I11" s="101" t="s">
        <v>190</v>
      </c>
      <c r="J11" s="101">
        <v>50042</v>
      </c>
      <c r="K11" s="101">
        <f t="shared" si="0"/>
        <v>262</v>
      </c>
      <c r="L11" s="290"/>
      <c r="M11" s="290"/>
      <c r="N11" s="290"/>
      <c r="O11" s="290"/>
      <c r="P11" s="300"/>
      <c r="Q11" s="300"/>
      <c r="R11" s="300"/>
      <c r="S11" s="290"/>
      <c r="T11" s="49"/>
      <c r="U11" s="49"/>
      <c r="V11" s="136"/>
      <c r="W11" s="136"/>
      <c r="X11" s="136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177</v>
      </c>
      <c r="B12" s="114"/>
      <c r="C12" s="101"/>
      <c r="D12" s="102"/>
      <c r="E12" s="101"/>
      <c r="F12" s="101"/>
      <c r="G12" s="101">
        <v>18000</v>
      </c>
      <c r="H12" s="290"/>
      <c r="I12" s="101" t="s">
        <v>191</v>
      </c>
      <c r="J12" s="101">
        <v>49660</v>
      </c>
      <c r="K12" s="101">
        <f t="shared" si="0"/>
        <v>260</v>
      </c>
      <c r="L12" s="290"/>
      <c r="M12" s="290"/>
      <c r="N12" s="290"/>
      <c r="O12" s="290"/>
      <c r="P12" s="300"/>
      <c r="Q12" s="300"/>
      <c r="R12" s="300"/>
      <c r="S12" s="290"/>
      <c r="T12" s="49"/>
      <c r="U12" s="49"/>
      <c r="V12" s="136"/>
      <c r="W12" s="136"/>
      <c r="X12" s="136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178</v>
      </c>
      <c r="B13" s="114"/>
      <c r="C13" s="101">
        <v>15120</v>
      </c>
      <c r="D13" s="102"/>
      <c r="E13" s="101"/>
      <c r="F13" s="101"/>
      <c r="G13" s="101">
        <v>18000</v>
      </c>
      <c r="H13" s="290"/>
      <c r="I13" s="101" t="s">
        <v>192</v>
      </c>
      <c r="J13" s="101">
        <v>40874</v>
      </c>
      <c r="K13" s="101">
        <f t="shared" si="0"/>
        <v>214</v>
      </c>
      <c r="L13" s="290"/>
      <c r="M13" s="290"/>
      <c r="N13" s="290"/>
      <c r="O13" s="290"/>
      <c r="P13" s="300"/>
      <c r="Q13" s="300"/>
      <c r="R13" s="300"/>
      <c r="S13" s="290"/>
      <c r="T13" s="49"/>
      <c r="U13" s="49"/>
      <c r="V13" s="431"/>
      <c r="W13" s="431"/>
      <c r="X13" s="431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179</v>
      </c>
      <c r="B14" s="114"/>
      <c r="C14" s="101"/>
      <c r="D14" s="102"/>
      <c r="E14" s="101"/>
      <c r="F14" s="101"/>
      <c r="G14" s="101"/>
      <c r="H14" s="290"/>
      <c r="I14" s="101" t="s">
        <v>194</v>
      </c>
      <c r="J14" s="101">
        <v>15853</v>
      </c>
      <c r="K14" s="101">
        <f t="shared" si="0"/>
        <v>83</v>
      </c>
      <c r="L14" s="290"/>
      <c r="M14" s="290"/>
      <c r="N14" s="290"/>
      <c r="O14" s="290"/>
      <c r="P14" s="300"/>
      <c r="Q14" s="300"/>
      <c r="R14" s="300"/>
      <c r="S14" s="290"/>
      <c r="T14" s="49"/>
      <c r="U14" s="49"/>
      <c r="V14" s="136"/>
      <c r="W14" s="136"/>
      <c r="X14" s="136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180</v>
      </c>
      <c r="B15" s="114"/>
      <c r="C15" s="102"/>
      <c r="D15" s="102"/>
      <c r="E15" s="101"/>
      <c r="F15" s="101"/>
      <c r="G15" s="101"/>
      <c r="H15" s="290"/>
      <c r="I15" s="101" t="s">
        <v>193</v>
      </c>
      <c r="J15" s="101">
        <v>79074</v>
      </c>
      <c r="K15" s="101">
        <f t="shared" si="0"/>
        <v>414</v>
      </c>
      <c r="L15" s="290"/>
      <c r="M15" s="290"/>
      <c r="N15" s="290"/>
      <c r="O15" s="290"/>
      <c r="P15" s="300"/>
      <c r="Q15" s="300"/>
      <c r="R15" s="300"/>
      <c r="S15" s="290"/>
      <c r="T15" s="49"/>
      <c r="U15" s="49"/>
      <c r="V15" s="135"/>
      <c r="W15" s="135"/>
      <c r="X15" s="135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181</v>
      </c>
      <c r="B16" s="114"/>
      <c r="C16" s="101"/>
      <c r="D16" s="102"/>
      <c r="E16" s="101"/>
      <c r="F16" s="101"/>
      <c r="G16" s="101"/>
      <c r="H16" s="290"/>
      <c r="I16" s="101" t="s">
        <v>195</v>
      </c>
      <c r="J16" s="101">
        <v>55963</v>
      </c>
      <c r="K16" s="101">
        <f t="shared" si="0"/>
        <v>293</v>
      </c>
      <c r="L16" s="290"/>
      <c r="M16" s="290"/>
      <c r="N16" s="290"/>
      <c r="O16" s="290"/>
      <c r="P16" s="300"/>
      <c r="Q16" s="300"/>
      <c r="R16" s="300"/>
      <c r="S16" s="290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4"/>
      <c r="C17" s="102"/>
      <c r="D17" s="102"/>
      <c r="E17" s="101"/>
      <c r="F17" s="101"/>
      <c r="G17" s="101"/>
      <c r="H17" s="290"/>
      <c r="I17" s="101" t="s">
        <v>196</v>
      </c>
      <c r="J17" s="101">
        <v>35144</v>
      </c>
      <c r="K17" s="101">
        <f t="shared" si="0"/>
        <v>184</v>
      </c>
      <c r="L17" s="290"/>
      <c r="M17" s="290"/>
      <c r="N17" s="290"/>
      <c r="O17" s="290"/>
      <c r="P17" s="300"/>
      <c r="Q17" s="300"/>
      <c r="R17" s="300"/>
      <c r="S17" s="290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4"/>
      <c r="C18" s="101"/>
      <c r="D18" s="102"/>
      <c r="E18" s="101"/>
      <c r="F18" s="101"/>
      <c r="G18" s="101"/>
      <c r="H18" s="290"/>
      <c r="I18" s="101" t="s">
        <v>197</v>
      </c>
      <c r="J18" s="101"/>
      <c r="K18" s="101">
        <f t="shared" si="0"/>
        <v>0</v>
      </c>
      <c r="L18" s="290"/>
      <c r="M18" s="290"/>
      <c r="N18" s="290"/>
      <c r="O18" s="290"/>
      <c r="P18" s="300"/>
      <c r="Q18" s="300"/>
      <c r="R18" s="300"/>
      <c r="S18" s="290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3"/>
      <c r="B19" s="114"/>
      <c r="C19" s="101"/>
      <c r="D19" s="306"/>
      <c r="E19" s="113"/>
      <c r="F19" s="101"/>
      <c r="G19" s="101"/>
      <c r="H19" s="290"/>
      <c r="I19" s="101" t="s">
        <v>198</v>
      </c>
      <c r="J19" s="101">
        <v>11460</v>
      </c>
      <c r="K19" s="101">
        <f t="shared" si="0"/>
        <v>60</v>
      </c>
      <c r="L19" s="290"/>
      <c r="M19" s="290"/>
      <c r="N19" s="290"/>
      <c r="O19" s="290"/>
      <c r="P19" s="300"/>
      <c r="Q19" s="300"/>
      <c r="R19" s="300"/>
      <c r="S19" s="290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3" t="s">
        <v>30</v>
      </c>
      <c r="B20" s="307"/>
      <c r="C20" s="101"/>
      <c r="D20" s="306"/>
      <c r="E20" s="113"/>
      <c r="F20" s="101"/>
      <c r="G20" s="101"/>
      <c r="H20" s="290"/>
      <c r="I20" s="101" t="s">
        <v>199</v>
      </c>
      <c r="J20" s="101">
        <v>39537</v>
      </c>
      <c r="K20" s="101">
        <f t="shared" si="0"/>
        <v>207</v>
      </c>
      <c r="L20" s="290"/>
      <c r="M20" s="290"/>
      <c r="N20" s="290"/>
      <c r="O20" s="290"/>
      <c r="P20" s="300"/>
      <c r="Q20" s="300"/>
      <c r="R20" s="300"/>
      <c r="S20" s="290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299"/>
      <c r="C21" s="291"/>
      <c r="D21" s="110"/>
      <c r="E21" s="39"/>
      <c r="F21" s="290"/>
      <c r="G21" s="290"/>
      <c r="H21" s="290"/>
      <c r="I21" s="101" t="s">
        <v>200</v>
      </c>
      <c r="J21" s="101">
        <v>27122</v>
      </c>
      <c r="K21" s="101">
        <f t="shared" si="0"/>
        <v>142</v>
      </c>
      <c r="L21" s="290"/>
      <c r="M21" s="290"/>
      <c r="N21" s="290"/>
      <c r="O21" s="290"/>
      <c r="P21" s="300"/>
      <c r="Q21" s="300"/>
      <c r="R21" s="300"/>
      <c r="S21" s="290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299"/>
      <c r="C22" s="303"/>
      <c r="D22" s="110"/>
      <c r="E22" s="39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300"/>
      <c r="Q22" s="300"/>
      <c r="R22" s="300"/>
      <c r="S22" s="290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299"/>
      <c r="C23" s="291"/>
      <c r="D23" s="110"/>
      <c r="E23" s="39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300"/>
      <c r="Q23" s="300"/>
      <c r="R23" s="300"/>
      <c r="S23" s="290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299"/>
      <c r="C24" s="291"/>
      <c r="D24" s="110"/>
      <c r="E24" s="39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300"/>
      <c r="Q24" s="300"/>
      <c r="R24" s="300"/>
      <c r="S24" s="290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299"/>
      <c r="C25" s="291"/>
      <c r="D25" s="110"/>
      <c r="E25" s="39"/>
      <c r="F25" s="304"/>
      <c r="G25" s="290"/>
      <c r="H25" s="290"/>
      <c r="I25" s="290"/>
      <c r="J25" s="290"/>
      <c r="K25" s="290"/>
      <c r="L25" s="290"/>
      <c r="M25" s="290"/>
      <c r="N25" s="290"/>
      <c r="O25" s="290"/>
      <c r="P25" s="300"/>
      <c r="Q25" s="300"/>
      <c r="R25" s="300"/>
      <c r="S25" s="290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299"/>
      <c r="C26" s="291"/>
      <c r="D26" s="110"/>
      <c r="E26" s="39"/>
      <c r="F26" s="304"/>
      <c r="G26" s="290"/>
      <c r="H26" s="290"/>
      <c r="I26" s="290"/>
      <c r="J26" s="290"/>
      <c r="K26" s="290"/>
      <c r="L26" s="290"/>
      <c r="M26" s="290"/>
      <c r="N26" s="290"/>
      <c r="O26" s="290"/>
      <c r="P26" s="300"/>
      <c r="Q26" s="300"/>
      <c r="R26" s="300"/>
      <c r="S26" s="290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299"/>
      <c r="C27" s="291"/>
      <c r="D27" s="110"/>
      <c r="E27" s="39"/>
      <c r="F27" s="304"/>
      <c r="G27" s="290"/>
      <c r="H27" s="290"/>
      <c r="I27" s="290"/>
      <c r="J27" s="290"/>
      <c r="K27" s="290"/>
      <c r="L27" s="290"/>
      <c r="M27" s="290"/>
      <c r="N27" s="290"/>
      <c r="O27" s="290"/>
      <c r="P27" s="300"/>
      <c r="Q27" s="300"/>
      <c r="R27" s="300"/>
      <c r="S27" s="290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6" customFormat="1" ht="15.75" x14ac:dyDescent="0.25">
      <c r="A28" s="432"/>
      <c r="B28" s="432"/>
      <c r="C28" s="432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</row>
    <row r="29" spans="1:40" ht="15.75" x14ac:dyDescent="0.25">
      <c r="A29" s="49"/>
      <c r="B29" s="49"/>
      <c r="C29" s="49"/>
      <c r="D29" s="291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08"/>
      <c r="E30" s="49"/>
      <c r="F30" s="109"/>
      <c r="G30" s="109"/>
      <c r="H30" s="109"/>
      <c r="I30" s="109"/>
      <c r="J30" s="109"/>
      <c r="K30" s="10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1"/>
      <c r="B36" s="111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15" workbookViewId="0">
      <selection activeCell="F30" sqref="F30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6"/>
    </row>
    <row r="2" spans="2:13" ht="26.25" customHeight="1" thickBot="1" x14ac:dyDescent="0.3">
      <c r="B2" s="374" t="s">
        <v>6</v>
      </c>
      <c r="C2" s="375"/>
      <c r="D2" s="375"/>
      <c r="E2" s="375"/>
      <c r="F2" s="376"/>
      <c r="H2" s="93"/>
      <c r="I2" s="93"/>
      <c r="J2" s="93"/>
    </row>
    <row r="3" spans="2:13" ht="16.5" customHeight="1" x14ac:dyDescent="0.25">
      <c r="B3" s="438" t="s">
        <v>123</v>
      </c>
      <c r="C3" s="439"/>
      <c r="D3" s="439"/>
      <c r="E3" s="439"/>
      <c r="F3" s="440"/>
      <c r="H3" s="93"/>
      <c r="I3" s="93"/>
      <c r="J3" s="93"/>
    </row>
    <row r="4" spans="2:13" ht="21.75" x14ac:dyDescent="0.25">
      <c r="B4" s="377" t="s">
        <v>233</v>
      </c>
      <c r="C4" s="378"/>
      <c r="D4" s="378"/>
      <c r="E4" s="378"/>
      <c r="F4" s="379"/>
    </row>
    <row r="5" spans="2:13" ht="23.25" hidden="1" customHeight="1" x14ac:dyDescent="0.3">
      <c r="B5" s="258" t="s">
        <v>0</v>
      </c>
      <c r="C5" s="259">
        <v>300000</v>
      </c>
      <c r="D5" s="260"/>
      <c r="E5" s="261" t="s">
        <v>0</v>
      </c>
      <c r="F5" s="262">
        <v>300000</v>
      </c>
      <c r="G5" s="17"/>
    </row>
    <row r="6" spans="2:13" ht="21.75" thickBot="1" x14ac:dyDescent="0.3">
      <c r="B6" s="334" t="s">
        <v>0</v>
      </c>
      <c r="C6" s="314">
        <v>300000</v>
      </c>
      <c r="D6" s="436"/>
      <c r="E6" s="316" t="s">
        <v>0</v>
      </c>
      <c r="F6" s="337">
        <v>300000</v>
      </c>
      <c r="G6" s="24"/>
    </row>
    <row r="7" spans="2:13" ht="21" x14ac:dyDescent="0.25">
      <c r="B7" s="335" t="s">
        <v>163</v>
      </c>
      <c r="C7" s="315">
        <v>25000</v>
      </c>
      <c r="D7" s="436"/>
      <c r="E7" s="316" t="s">
        <v>163</v>
      </c>
      <c r="F7" s="337">
        <v>25000</v>
      </c>
      <c r="G7" s="24"/>
    </row>
    <row r="8" spans="2:13" ht="43.5" customHeight="1" x14ac:dyDescent="0.25">
      <c r="B8" s="338" t="s">
        <v>219</v>
      </c>
      <c r="C8" s="336">
        <v>2000000</v>
      </c>
      <c r="D8" s="436"/>
      <c r="E8" s="318" t="s">
        <v>1</v>
      </c>
      <c r="F8" s="344">
        <v>1818496.075</v>
      </c>
      <c r="G8" s="24"/>
      <c r="K8" s="380" t="s">
        <v>78</v>
      </c>
      <c r="L8" s="381"/>
      <c r="M8" s="382"/>
    </row>
    <row r="9" spans="2:13" ht="44.25" customHeight="1" x14ac:dyDescent="0.25">
      <c r="B9" s="309" t="s">
        <v>220</v>
      </c>
      <c r="C9" s="323">
        <v>2000000</v>
      </c>
      <c r="D9" s="436"/>
      <c r="E9" s="319" t="s">
        <v>4</v>
      </c>
      <c r="F9" s="330">
        <v>61731</v>
      </c>
      <c r="G9" s="4"/>
      <c r="K9" s="97" t="s">
        <v>11</v>
      </c>
      <c r="L9" s="127" t="s">
        <v>79</v>
      </c>
      <c r="M9" s="127" t="s">
        <v>38</v>
      </c>
    </row>
    <row r="10" spans="2:13" ht="28.5" customHeight="1" x14ac:dyDescent="0.25">
      <c r="B10" s="309" t="s">
        <v>36</v>
      </c>
      <c r="C10" s="324">
        <v>19805</v>
      </c>
      <c r="D10" s="436"/>
      <c r="E10" s="319" t="s">
        <v>2</v>
      </c>
      <c r="F10" s="330">
        <v>254339</v>
      </c>
      <c r="G10" s="3"/>
      <c r="K10" s="97" t="s">
        <v>80</v>
      </c>
      <c r="L10" s="127" t="s">
        <v>81</v>
      </c>
      <c r="M10" s="127">
        <v>2050</v>
      </c>
    </row>
    <row r="11" spans="2:13" ht="27.75" customHeight="1" x14ac:dyDescent="0.25">
      <c r="B11" s="309" t="s">
        <v>208</v>
      </c>
      <c r="C11" s="324">
        <v>0</v>
      </c>
      <c r="D11" s="436"/>
      <c r="E11" s="321" t="s">
        <v>214</v>
      </c>
      <c r="F11" s="331">
        <v>118285</v>
      </c>
      <c r="G11" s="3"/>
      <c r="K11" s="97" t="s">
        <v>82</v>
      </c>
      <c r="L11" s="127" t="s">
        <v>83</v>
      </c>
      <c r="M11" s="127">
        <v>7300</v>
      </c>
    </row>
    <row r="12" spans="2:13" ht="30.75" customHeight="1" x14ac:dyDescent="0.25">
      <c r="B12" s="317" t="s">
        <v>209</v>
      </c>
      <c r="C12" s="325">
        <v>22083</v>
      </c>
      <c r="D12" s="436"/>
      <c r="E12" s="320" t="s">
        <v>7</v>
      </c>
      <c r="F12" s="332">
        <v>333137.23499999987</v>
      </c>
      <c r="G12" s="3"/>
      <c r="K12" s="103"/>
      <c r="L12" s="128"/>
      <c r="M12" s="128"/>
    </row>
    <row r="13" spans="2:13" ht="43.5" customHeight="1" x14ac:dyDescent="0.25">
      <c r="B13" s="309" t="s">
        <v>207</v>
      </c>
      <c r="C13" s="324">
        <v>25587.789999999997</v>
      </c>
      <c r="D13" s="436"/>
      <c r="E13" s="320" t="s">
        <v>215</v>
      </c>
      <c r="F13" s="339">
        <v>227983.52</v>
      </c>
      <c r="G13" s="19"/>
      <c r="K13" s="222"/>
      <c r="L13" s="223"/>
      <c r="M13" s="224"/>
    </row>
    <row r="14" spans="2:13" ht="49.5" customHeight="1" thickBot="1" x14ac:dyDescent="0.3">
      <c r="B14" s="311" t="s">
        <v>210</v>
      </c>
      <c r="C14" s="326">
        <v>0</v>
      </c>
      <c r="D14" s="436"/>
      <c r="E14" s="319" t="s">
        <v>5</v>
      </c>
      <c r="F14" s="332">
        <v>0</v>
      </c>
      <c r="G14" s="19"/>
      <c r="K14" s="97"/>
      <c r="L14" s="127"/>
      <c r="M14" s="128"/>
    </row>
    <row r="15" spans="2:13" ht="37.5" customHeight="1" thickBot="1" x14ac:dyDescent="0.3">
      <c r="B15" s="312" t="s">
        <v>211</v>
      </c>
      <c r="C15" s="327">
        <f>C13+C14</f>
        <v>25587.789999999997</v>
      </c>
      <c r="D15" s="436"/>
      <c r="E15" s="319" t="s">
        <v>216</v>
      </c>
      <c r="F15" s="331">
        <v>104500</v>
      </c>
      <c r="G15" s="94"/>
      <c r="H15" s="95"/>
      <c r="I15" s="257">
        <f>C18-F18</f>
        <v>0</v>
      </c>
      <c r="J15" s="95"/>
      <c r="K15" s="97"/>
      <c r="L15" s="127"/>
      <c r="M15" s="128"/>
    </row>
    <row r="16" spans="2:13" ht="33" customHeight="1" x14ac:dyDescent="0.25">
      <c r="B16" s="310" t="s">
        <v>212</v>
      </c>
      <c r="C16" s="328">
        <f>C15-C12</f>
        <v>3504.7899999999972</v>
      </c>
      <c r="D16" s="436"/>
      <c r="E16" s="321" t="s">
        <v>230</v>
      </c>
      <c r="F16" s="331"/>
      <c r="G16" s="19"/>
      <c r="K16" s="97" t="s">
        <v>101</v>
      </c>
      <c r="L16" s="127" t="s">
        <v>114</v>
      </c>
      <c r="M16" s="128">
        <v>23420</v>
      </c>
    </row>
    <row r="17" spans="2:13" ht="36.75" customHeight="1" x14ac:dyDescent="0.3">
      <c r="B17" s="313" t="s">
        <v>229</v>
      </c>
      <c r="C17" s="329">
        <v>250000</v>
      </c>
      <c r="D17" s="436"/>
      <c r="E17" s="322"/>
      <c r="F17" s="333"/>
      <c r="G17" s="19"/>
      <c r="K17" s="97" t="s">
        <v>133</v>
      </c>
      <c r="L17" s="127" t="s">
        <v>134</v>
      </c>
      <c r="M17" s="128">
        <v>8000</v>
      </c>
    </row>
    <row r="18" spans="2:13" ht="41.25" thickBot="1" x14ac:dyDescent="0.3">
      <c r="B18" s="340" t="s">
        <v>213</v>
      </c>
      <c r="C18" s="341">
        <f>C9+C13-C12+C17</f>
        <v>2253504.79</v>
      </c>
      <c r="D18" s="437"/>
      <c r="E18" s="342" t="s">
        <v>3</v>
      </c>
      <c r="F18" s="343">
        <f>F8+F9+F10+F11+F12-F15+F16-F13</f>
        <v>2253504.79</v>
      </c>
      <c r="G18" s="19"/>
      <c r="K18" s="97" t="s">
        <v>136</v>
      </c>
      <c r="L18" s="128" t="s">
        <v>85</v>
      </c>
      <c r="M18" s="127">
        <v>2000</v>
      </c>
    </row>
    <row r="19" spans="2:13" ht="21.75" customHeight="1" thickBot="1" x14ac:dyDescent="0.3">
      <c r="B19" s="433" t="s">
        <v>217</v>
      </c>
      <c r="C19" s="434"/>
      <c r="D19" s="434"/>
      <c r="E19" s="434"/>
      <c r="F19" s="435"/>
      <c r="G19" s="19"/>
      <c r="K19" s="103"/>
      <c r="L19" s="103"/>
      <c r="M19" s="129"/>
    </row>
    <row r="20" spans="2:13" ht="23.25" hidden="1" customHeight="1" x14ac:dyDescent="0.25">
      <c r="B20" s="383"/>
      <c r="C20" s="384"/>
      <c r="D20" s="384"/>
      <c r="E20" s="384"/>
      <c r="F20" s="385"/>
      <c r="G20" s="22"/>
      <c r="K20" s="130"/>
      <c r="L20" s="130"/>
      <c r="M20" s="130"/>
    </row>
    <row r="21" spans="2:13" x14ac:dyDescent="0.25">
      <c r="C21" s="8"/>
      <c r="D21" s="23"/>
      <c r="E21" s="13"/>
      <c r="G21" s="22"/>
      <c r="K21" s="67" t="s">
        <v>142</v>
      </c>
      <c r="L21" s="67" t="s">
        <v>143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144</v>
      </c>
      <c r="L22" s="67" t="s">
        <v>147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149</v>
      </c>
      <c r="L23" s="67" t="s">
        <v>151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148</v>
      </c>
      <c r="L24" s="67" t="s">
        <v>145</v>
      </c>
      <c r="M24" s="67">
        <v>20000</v>
      </c>
    </row>
    <row r="25" spans="2:13" x14ac:dyDescent="0.25">
      <c r="C25" s="8"/>
      <c r="D25" s="23"/>
      <c r="G25" s="22"/>
      <c r="K25" s="195"/>
      <c r="L25" s="67"/>
      <c r="M25" s="67"/>
    </row>
    <row r="26" spans="2:13" x14ac:dyDescent="0.25">
      <c r="C26" s="8"/>
      <c r="D26" s="23"/>
      <c r="G26" s="22"/>
      <c r="K26" s="195" t="s">
        <v>152</v>
      </c>
      <c r="L26" s="67" t="s">
        <v>140</v>
      </c>
      <c r="M26" s="67">
        <v>4500</v>
      </c>
    </row>
    <row r="27" spans="2:13" x14ac:dyDescent="0.25">
      <c r="C27" s="8"/>
      <c r="D27" s="23"/>
      <c r="G27" s="22"/>
      <c r="K27" s="195"/>
      <c r="L27" s="67"/>
      <c r="M27" s="67"/>
    </row>
    <row r="28" spans="2:13" x14ac:dyDescent="0.25">
      <c r="D28" s="23"/>
      <c r="E28" s="5"/>
      <c r="F28" s="6"/>
      <c r="G28" s="22"/>
      <c r="K28" s="67" t="s">
        <v>155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125</v>
      </c>
      <c r="G29" s="2"/>
      <c r="K29" s="67" t="s">
        <v>156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155</v>
      </c>
      <c r="L30" s="67" t="s">
        <v>140</v>
      </c>
      <c r="M30" s="67">
        <v>5000</v>
      </c>
    </row>
    <row r="31" spans="2:13" x14ac:dyDescent="0.25">
      <c r="D31" s="14"/>
      <c r="E31" s="15"/>
      <c r="F31" s="16"/>
      <c r="K31" s="67" t="s">
        <v>156</v>
      </c>
      <c r="L31" s="67" t="s">
        <v>140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159</v>
      </c>
      <c r="L34" s="67" t="s">
        <v>140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157</v>
      </c>
      <c r="L35" s="67" t="s">
        <v>140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162</v>
      </c>
      <c r="L38" s="67" t="s">
        <v>140</v>
      </c>
      <c r="M38" s="67">
        <v>9940</v>
      </c>
    </row>
    <row r="39" spans="2:13" x14ac:dyDescent="0.25">
      <c r="K39" s="67" t="s">
        <v>164</v>
      </c>
      <c r="L39" s="67" t="s">
        <v>140</v>
      </c>
      <c r="M39" s="67">
        <v>4500</v>
      </c>
    </row>
    <row r="40" spans="2:13" x14ac:dyDescent="0.25">
      <c r="K40" s="67" t="s">
        <v>206</v>
      </c>
      <c r="L40" s="67" t="s">
        <v>218</v>
      </c>
      <c r="M40" s="67">
        <v>1500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372" t="s">
        <v>30</v>
      </c>
      <c r="L55" s="373"/>
      <c r="M55" s="281">
        <f>SUM(M10:M54)</f>
        <v>118285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capital-2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2021-09-13T17:18:47Z</dcterms:modified>
</cp:coreProperties>
</file>