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9" l="1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R23" i="33"/>
  <c r="S18" i="33"/>
  <c r="T18" i="33" s="1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2" l="1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Kit Sale 3</t>
        </r>
      </text>
    </comment>
  </commentList>
</comments>
</file>

<file path=xl/sharedStrings.xml><?xml version="1.0" encoding="utf-8"?>
<sst xmlns="http://schemas.openxmlformats.org/spreadsheetml/2006/main" count="1484" uniqueCount="64">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</sst>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64" t="s">
        <v>38</v>
      </c>
      <c r="B28" s="65"/>
      <c r="C28" s="6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67" t="s">
        <v>39</v>
      </c>
      <c r="B29" s="68"/>
      <c r="C29" s="6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64" t="s">
        <v>38</v>
      </c>
      <c r="B28" s="65"/>
      <c r="C28" s="66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67" t="s">
        <v>39</v>
      </c>
      <c r="B29" s="68"/>
      <c r="C29" s="69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1" priority="43" operator="equal">
      <formula>212030016606640</formula>
    </cfRule>
  </conditionalFormatting>
  <conditionalFormatting sqref="D29 E4:E6 E28:K29">
    <cfRule type="cellIs" dxfId="990" priority="41" operator="equal">
      <formula>$E$4</formula>
    </cfRule>
    <cfRule type="cellIs" dxfId="989" priority="42" operator="equal">
      <formula>2120</formula>
    </cfRule>
  </conditionalFormatting>
  <conditionalFormatting sqref="D29:E29 F4:F6 F28:F29">
    <cfRule type="cellIs" dxfId="988" priority="39" operator="equal">
      <formula>$F$4</formula>
    </cfRule>
    <cfRule type="cellIs" dxfId="987" priority="40" operator="equal">
      <formula>300</formula>
    </cfRule>
  </conditionalFormatting>
  <conditionalFormatting sqref="G4:G6 G28:G29">
    <cfRule type="cellIs" dxfId="986" priority="37" operator="equal">
      <formula>$G$4</formula>
    </cfRule>
    <cfRule type="cellIs" dxfId="985" priority="38" operator="equal">
      <formula>1660</formula>
    </cfRule>
  </conditionalFormatting>
  <conditionalFormatting sqref="H4:H6 H28:H29">
    <cfRule type="cellIs" dxfId="984" priority="35" operator="equal">
      <formula>$H$4</formula>
    </cfRule>
    <cfRule type="cellIs" dxfId="983" priority="36" operator="equal">
      <formula>6640</formula>
    </cfRule>
  </conditionalFormatting>
  <conditionalFormatting sqref="T6:T28">
    <cfRule type="cellIs" dxfId="982" priority="34" operator="lessThan">
      <formula>0</formula>
    </cfRule>
  </conditionalFormatting>
  <conditionalFormatting sqref="T7:T27">
    <cfRule type="cellIs" dxfId="981" priority="31" operator="lessThan">
      <formula>0</formula>
    </cfRule>
    <cfRule type="cellIs" dxfId="980" priority="32" operator="lessThan">
      <formula>0</formula>
    </cfRule>
    <cfRule type="cellIs" dxfId="979" priority="33" operator="lessThan">
      <formula>0</formula>
    </cfRule>
  </conditionalFormatting>
  <conditionalFormatting sqref="E4:E6 E28:K28">
    <cfRule type="cellIs" dxfId="978" priority="30" operator="equal">
      <formula>$E$4</formula>
    </cfRule>
  </conditionalFormatting>
  <conditionalFormatting sqref="D28:D29 D6 D4:M4">
    <cfRule type="cellIs" dxfId="977" priority="29" operator="equal">
      <formula>$D$4</formula>
    </cfRule>
  </conditionalFormatting>
  <conditionalFormatting sqref="I4:I6 I28:I29">
    <cfRule type="cellIs" dxfId="976" priority="28" operator="equal">
      <formula>$I$4</formula>
    </cfRule>
  </conditionalFormatting>
  <conditionalFormatting sqref="J4:J6 J28:J29">
    <cfRule type="cellIs" dxfId="975" priority="27" operator="equal">
      <formula>$J$4</formula>
    </cfRule>
  </conditionalFormatting>
  <conditionalFormatting sqref="K4:K6 K28:K29">
    <cfRule type="cellIs" dxfId="974" priority="26" operator="equal">
      <formula>$K$4</formula>
    </cfRule>
  </conditionalFormatting>
  <conditionalFormatting sqref="M4:M6">
    <cfRule type="cellIs" dxfId="973" priority="25" operator="equal">
      <formula>$L$4</formula>
    </cfRule>
  </conditionalFormatting>
  <conditionalFormatting sqref="T7:T28">
    <cfRule type="cellIs" dxfId="972" priority="22" operator="lessThan">
      <formula>0</formula>
    </cfRule>
    <cfRule type="cellIs" dxfId="971" priority="23" operator="lessThan">
      <formula>0</formula>
    </cfRule>
    <cfRule type="cellIs" dxfId="970" priority="24" operator="lessThan">
      <formula>0</formula>
    </cfRule>
  </conditionalFormatting>
  <conditionalFormatting sqref="D5:K5">
    <cfRule type="cellIs" dxfId="969" priority="21" operator="greaterThan">
      <formula>0</formula>
    </cfRule>
  </conditionalFormatting>
  <conditionalFormatting sqref="T6:T28">
    <cfRule type="cellIs" dxfId="968" priority="20" operator="lessThan">
      <formula>0</formula>
    </cfRule>
  </conditionalFormatting>
  <conditionalFormatting sqref="T7:T27">
    <cfRule type="cellIs" dxfId="967" priority="17" operator="lessThan">
      <formula>0</formula>
    </cfRule>
    <cfRule type="cellIs" dxfId="966" priority="18" operator="lessThan">
      <formula>0</formula>
    </cfRule>
    <cfRule type="cellIs" dxfId="965" priority="19" operator="lessThan">
      <formula>0</formula>
    </cfRule>
  </conditionalFormatting>
  <conditionalFormatting sqref="T7:T28">
    <cfRule type="cellIs" dxfId="964" priority="14" operator="lessThan">
      <formula>0</formula>
    </cfRule>
    <cfRule type="cellIs" dxfId="963" priority="15" operator="lessThan">
      <formula>0</formula>
    </cfRule>
    <cfRule type="cellIs" dxfId="962" priority="16" operator="lessThan">
      <formula>0</formula>
    </cfRule>
  </conditionalFormatting>
  <conditionalFormatting sqref="D5:K5">
    <cfRule type="cellIs" dxfId="961" priority="13" operator="greaterThan">
      <formula>0</formula>
    </cfRule>
  </conditionalFormatting>
  <conditionalFormatting sqref="L4 L6 L28:L29">
    <cfRule type="cellIs" dxfId="960" priority="12" operator="equal">
      <formula>$L$4</formula>
    </cfRule>
  </conditionalFormatting>
  <conditionalFormatting sqref="D7:S7">
    <cfRule type="cellIs" dxfId="959" priority="11" operator="greaterThan">
      <formula>0</formula>
    </cfRule>
  </conditionalFormatting>
  <conditionalFormatting sqref="D9:S9">
    <cfRule type="cellIs" dxfId="958" priority="10" operator="greaterThan">
      <formula>0</formula>
    </cfRule>
  </conditionalFormatting>
  <conditionalFormatting sqref="D11:S11">
    <cfRule type="cellIs" dxfId="957" priority="9" operator="greaterThan">
      <formula>0</formula>
    </cfRule>
  </conditionalFormatting>
  <conditionalFormatting sqref="D13:S13">
    <cfRule type="cellIs" dxfId="956" priority="8" operator="greaterThan">
      <formula>0</formula>
    </cfRule>
  </conditionalFormatting>
  <conditionalFormatting sqref="D15:S15">
    <cfRule type="cellIs" dxfId="955" priority="7" operator="greaterThan">
      <formula>0</formula>
    </cfRule>
  </conditionalFormatting>
  <conditionalFormatting sqref="D17:S17">
    <cfRule type="cellIs" dxfId="954" priority="6" operator="greaterThan">
      <formula>0</formula>
    </cfRule>
  </conditionalFormatting>
  <conditionalFormatting sqref="D19:S19">
    <cfRule type="cellIs" dxfId="953" priority="5" operator="greaterThan">
      <formula>0</formula>
    </cfRule>
  </conditionalFormatting>
  <conditionalFormatting sqref="D21:S21">
    <cfRule type="cellIs" dxfId="952" priority="4" operator="greaterThan">
      <formula>0</formula>
    </cfRule>
  </conditionalFormatting>
  <conditionalFormatting sqref="D23:S23">
    <cfRule type="cellIs" dxfId="951" priority="3" operator="greaterThan">
      <formula>0</formula>
    </cfRule>
  </conditionalFormatting>
  <conditionalFormatting sqref="D25:S25">
    <cfRule type="cellIs" dxfId="950" priority="2" operator="greaterThan">
      <formula>0</formula>
    </cfRule>
  </conditionalFormatting>
  <conditionalFormatting sqref="D27:S27">
    <cfRule type="cellIs" dxfId="94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64" t="s">
        <v>38</v>
      </c>
      <c r="B28" s="65"/>
      <c r="C28" s="66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67" t="s">
        <v>39</v>
      </c>
      <c r="B29" s="68"/>
      <c r="C29" s="69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8" priority="43" operator="equal">
      <formula>212030016606640</formula>
    </cfRule>
  </conditionalFormatting>
  <conditionalFormatting sqref="D29 E4:E6 E28:K29">
    <cfRule type="cellIs" dxfId="947" priority="41" operator="equal">
      <formula>$E$4</formula>
    </cfRule>
    <cfRule type="cellIs" dxfId="946" priority="42" operator="equal">
      <formula>2120</formula>
    </cfRule>
  </conditionalFormatting>
  <conditionalFormatting sqref="D29:E29 F4:F6 F28:F29">
    <cfRule type="cellIs" dxfId="945" priority="39" operator="equal">
      <formula>$F$4</formula>
    </cfRule>
    <cfRule type="cellIs" dxfId="944" priority="40" operator="equal">
      <formula>300</formula>
    </cfRule>
  </conditionalFormatting>
  <conditionalFormatting sqref="G4:G6 G28:G29">
    <cfRule type="cellIs" dxfId="943" priority="37" operator="equal">
      <formula>$G$4</formula>
    </cfRule>
    <cfRule type="cellIs" dxfId="942" priority="38" operator="equal">
      <formula>1660</formula>
    </cfRule>
  </conditionalFormatting>
  <conditionalFormatting sqref="H4:H6 H28:H29">
    <cfRule type="cellIs" dxfId="941" priority="35" operator="equal">
      <formula>$H$4</formula>
    </cfRule>
    <cfRule type="cellIs" dxfId="940" priority="36" operator="equal">
      <formula>6640</formula>
    </cfRule>
  </conditionalFormatting>
  <conditionalFormatting sqref="T6:T28">
    <cfRule type="cellIs" dxfId="939" priority="34" operator="lessThan">
      <formula>0</formula>
    </cfRule>
  </conditionalFormatting>
  <conditionalFormatting sqref="T7:T27">
    <cfRule type="cellIs" dxfId="938" priority="31" operator="lessThan">
      <formula>0</formula>
    </cfRule>
    <cfRule type="cellIs" dxfId="937" priority="32" operator="lessThan">
      <formula>0</formula>
    </cfRule>
    <cfRule type="cellIs" dxfId="936" priority="33" operator="lessThan">
      <formula>0</formula>
    </cfRule>
  </conditionalFormatting>
  <conditionalFormatting sqref="E4:E6 E28:K28">
    <cfRule type="cellIs" dxfId="935" priority="30" operator="equal">
      <formula>$E$4</formula>
    </cfRule>
  </conditionalFormatting>
  <conditionalFormatting sqref="D28:D29 D6 D4:M4">
    <cfRule type="cellIs" dxfId="934" priority="29" operator="equal">
      <formula>$D$4</formula>
    </cfRule>
  </conditionalFormatting>
  <conditionalFormatting sqref="I4:I6 I28:I29">
    <cfRule type="cellIs" dxfId="933" priority="28" operator="equal">
      <formula>$I$4</formula>
    </cfRule>
  </conditionalFormatting>
  <conditionalFormatting sqref="J4:J6 J28:J29">
    <cfRule type="cellIs" dxfId="932" priority="27" operator="equal">
      <formula>$J$4</formula>
    </cfRule>
  </conditionalFormatting>
  <conditionalFormatting sqref="K4:K6 K28:K29">
    <cfRule type="cellIs" dxfId="931" priority="26" operator="equal">
      <formula>$K$4</formula>
    </cfRule>
  </conditionalFormatting>
  <conditionalFormatting sqref="M4:M6">
    <cfRule type="cellIs" dxfId="930" priority="25" operator="equal">
      <formula>$L$4</formula>
    </cfRule>
  </conditionalFormatting>
  <conditionalFormatting sqref="T7:T28">
    <cfRule type="cellIs" dxfId="929" priority="22" operator="lessThan">
      <formula>0</formula>
    </cfRule>
    <cfRule type="cellIs" dxfId="928" priority="23" operator="lessThan">
      <formula>0</formula>
    </cfRule>
    <cfRule type="cellIs" dxfId="927" priority="24" operator="lessThan">
      <formula>0</formula>
    </cfRule>
  </conditionalFormatting>
  <conditionalFormatting sqref="D5:K5">
    <cfRule type="cellIs" dxfId="926" priority="21" operator="greaterThan">
      <formula>0</formula>
    </cfRule>
  </conditionalFormatting>
  <conditionalFormatting sqref="T6:T28">
    <cfRule type="cellIs" dxfId="925" priority="20" operator="lessThan">
      <formula>0</formula>
    </cfRule>
  </conditionalFormatting>
  <conditionalFormatting sqref="T7:T27">
    <cfRule type="cellIs" dxfId="924" priority="17" operator="lessThan">
      <formula>0</formula>
    </cfRule>
    <cfRule type="cellIs" dxfId="923" priority="18" operator="lessThan">
      <formula>0</formula>
    </cfRule>
    <cfRule type="cellIs" dxfId="922" priority="19" operator="lessThan">
      <formula>0</formula>
    </cfRule>
  </conditionalFormatting>
  <conditionalFormatting sqref="T7:T28">
    <cfRule type="cellIs" dxfId="921" priority="14" operator="lessThan">
      <formula>0</formula>
    </cfRule>
    <cfRule type="cellIs" dxfId="920" priority="15" operator="lessThan">
      <formula>0</formula>
    </cfRule>
    <cfRule type="cellIs" dxfId="919" priority="16" operator="lessThan">
      <formula>0</formula>
    </cfRule>
  </conditionalFormatting>
  <conditionalFormatting sqref="D5:K5">
    <cfRule type="cellIs" dxfId="918" priority="13" operator="greaterThan">
      <formula>0</formula>
    </cfRule>
  </conditionalFormatting>
  <conditionalFormatting sqref="L4 L6 L28:L29">
    <cfRule type="cellIs" dxfId="917" priority="12" operator="equal">
      <formula>$L$4</formula>
    </cfRule>
  </conditionalFormatting>
  <conditionalFormatting sqref="D7:S7">
    <cfRule type="cellIs" dxfId="916" priority="11" operator="greaterThan">
      <formula>0</formula>
    </cfRule>
  </conditionalFormatting>
  <conditionalFormatting sqref="D9:S9">
    <cfRule type="cellIs" dxfId="915" priority="10" operator="greaterThan">
      <formula>0</formula>
    </cfRule>
  </conditionalFormatting>
  <conditionalFormatting sqref="D11:S11">
    <cfRule type="cellIs" dxfId="914" priority="9" operator="greaterThan">
      <formula>0</formula>
    </cfRule>
  </conditionalFormatting>
  <conditionalFormatting sqref="D13:S13">
    <cfRule type="cellIs" dxfId="913" priority="8" operator="greaterThan">
      <formula>0</formula>
    </cfRule>
  </conditionalFormatting>
  <conditionalFormatting sqref="D15:S15">
    <cfRule type="cellIs" dxfId="912" priority="7" operator="greaterThan">
      <formula>0</formula>
    </cfRule>
  </conditionalFormatting>
  <conditionalFormatting sqref="D17:S17">
    <cfRule type="cellIs" dxfId="911" priority="6" operator="greaterThan">
      <formula>0</formula>
    </cfRule>
  </conditionalFormatting>
  <conditionalFormatting sqref="D19:S19">
    <cfRule type="cellIs" dxfId="910" priority="5" operator="greaterThan">
      <formula>0</formula>
    </cfRule>
  </conditionalFormatting>
  <conditionalFormatting sqref="D21:S21">
    <cfRule type="cellIs" dxfId="909" priority="4" operator="greaterThan">
      <formula>0</formula>
    </cfRule>
  </conditionalFormatting>
  <conditionalFormatting sqref="D23:S23">
    <cfRule type="cellIs" dxfId="908" priority="3" operator="greaterThan">
      <formula>0</formula>
    </cfRule>
  </conditionalFormatting>
  <conditionalFormatting sqref="D25:S25">
    <cfRule type="cellIs" dxfId="907" priority="2" operator="greaterThan">
      <formula>0</formula>
    </cfRule>
  </conditionalFormatting>
  <conditionalFormatting sqref="D27:S27">
    <cfRule type="cellIs" dxfId="90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62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63</v>
      </c>
      <c r="B4" s="78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  <c r="U5" s="79"/>
      <c r="V5" s="7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64" t="s">
        <v>38</v>
      </c>
      <c r="B28" s="65"/>
      <c r="C28" s="66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83"/>
      <c r="N29" s="83"/>
      <c r="O29" s="83"/>
      <c r="P29" s="83"/>
      <c r="Q29" s="83"/>
      <c r="R29" s="83"/>
      <c r="S29" s="83"/>
      <c r="T29" s="83"/>
      <c r="U29" s="83"/>
      <c r="V29" s="8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05" priority="63" operator="equal">
      <formula>212030016606640</formula>
    </cfRule>
  </conditionalFormatting>
  <conditionalFormatting sqref="D29 E4:E6 E28:K29">
    <cfRule type="cellIs" dxfId="904" priority="61" operator="equal">
      <formula>$E$4</formula>
    </cfRule>
    <cfRule type="cellIs" dxfId="903" priority="62" operator="equal">
      <formula>2120</formula>
    </cfRule>
  </conditionalFormatting>
  <conditionalFormatting sqref="D29:E29 F4:F6 F28:F29">
    <cfRule type="cellIs" dxfId="902" priority="59" operator="equal">
      <formula>$F$4</formula>
    </cfRule>
    <cfRule type="cellIs" dxfId="901" priority="60" operator="equal">
      <formula>300</formula>
    </cfRule>
  </conditionalFormatting>
  <conditionalFormatting sqref="G4:G6 G28:G29">
    <cfRule type="cellIs" dxfId="900" priority="57" operator="equal">
      <formula>$G$4</formula>
    </cfRule>
    <cfRule type="cellIs" dxfId="899" priority="58" operator="equal">
      <formula>1660</formula>
    </cfRule>
  </conditionalFormatting>
  <conditionalFormatting sqref="H4:H6 H28:H29">
    <cfRule type="cellIs" dxfId="898" priority="55" operator="equal">
      <formula>$H$4</formula>
    </cfRule>
    <cfRule type="cellIs" dxfId="897" priority="56" operator="equal">
      <formula>6640</formula>
    </cfRule>
  </conditionalFormatting>
  <conditionalFormatting sqref="T6:T28 U28:V28">
    <cfRule type="cellIs" dxfId="896" priority="54" operator="lessThan">
      <formula>0</formula>
    </cfRule>
  </conditionalFormatting>
  <conditionalFormatting sqref="T7:T27">
    <cfRule type="cellIs" dxfId="895" priority="51" operator="lessThan">
      <formula>0</formula>
    </cfRule>
    <cfRule type="cellIs" dxfId="894" priority="52" operator="lessThan">
      <formula>0</formula>
    </cfRule>
    <cfRule type="cellIs" dxfId="893" priority="53" operator="lessThan">
      <formula>0</formula>
    </cfRule>
  </conditionalFormatting>
  <conditionalFormatting sqref="E4:E6 E28:K28">
    <cfRule type="cellIs" dxfId="892" priority="50" operator="equal">
      <formula>$E$4</formula>
    </cfRule>
  </conditionalFormatting>
  <conditionalFormatting sqref="D28:D29 D6 D4:M4">
    <cfRule type="cellIs" dxfId="891" priority="49" operator="equal">
      <formula>$D$4</formula>
    </cfRule>
  </conditionalFormatting>
  <conditionalFormatting sqref="I4:I6 I28:I29">
    <cfRule type="cellIs" dxfId="890" priority="48" operator="equal">
      <formula>$I$4</formula>
    </cfRule>
  </conditionalFormatting>
  <conditionalFormatting sqref="J4:J6 J28:J29">
    <cfRule type="cellIs" dxfId="889" priority="47" operator="equal">
      <formula>$J$4</formula>
    </cfRule>
  </conditionalFormatting>
  <conditionalFormatting sqref="K4:K6 K28:K29">
    <cfRule type="cellIs" dxfId="888" priority="46" operator="equal">
      <formula>$K$4</formula>
    </cfRule>
  </conditionalFormatting>
  <conditionalFormatting sqref="M4:M6">
    <cfRule type="cellIs" dxfId="887" priority="45" operator="equal">
      <formula>$L$4</formula>
    </cfRule>
  </conditionalFormatting>
  <conditionalFormatting sqref="T7:T28 U28:V28">
    <cfRule type="cellIs" dxfId="886" priority="42" operator="lessThan">
      <formula>0</formula>
    </cfRule>
    <cfRule type="cellIs" dxfId="885" priority="43" operator="lessThan">
      <formula>0</formula>
    </cfRule>
    <cfRule type="cellIs" dxfId="884" priority="44" operator="lessThan">
      <formula>0</formula>
    </cfRule>
  </conditionalFormatting>
  <conditionalFormatting sqref="D5:K5">
    <cfRule type="cellIs" dxfId="883" priority="41" operator="greaterThan">
      <formula>0</formula>
    </cfRule>
  </conditionalFormatting>
  <conditionalFormatting sqref="T6:T28 U28:V28">
    <cfRule type="cellIs" dxfId="882" priority="40" operator="lessThan">
      <formula>0</formula>
    </cfRule>
  </conditionalFormatting>
  <conditionalFormatting sqref="T7:T27">
    <cfRule type="cellIs" dxfId="881" priority="37" operator="lessThan">
      <formula>0</formula>
    </cfRule>
    <cfRule type="cellIs" dxfId="880" priority="38" operator="lessThan">
      <formula>0</formula>
    </cfRule>
    <cfRule type="cellIs" dxfId="879" priority="39" operator="lessThan">
      <formula>0</formula>
    </cfRule>
  </conditionalFormatting>
  <conditionalFormatting sqref="T7:T28 U28:V28">
    <cfRule type="cellIs" dxfId="878" priority="34" operator="lessThan">
      <formula>0</formula>
    </cfRule>
    <cfRule type="cellIs" dxfId="877" priority="35" operator="lessThan">
      <formula>0</formula>
    </cfRule>
    <cfRule type="cellIs" dxfId="876" priority="36" operator="lessThan">
      <formula>0</formula>
    </cfRule>
  </conditionalFormatting>
  <conditionalFormatting sqref="D5:K5">
    <cfRule type="cellIs" dxfId="875" priority="33" operator="greaterThan">
      <formula>0</formula>
    </cfRule>
  </conditionalFormatting>
  <conditionalFormatting sqref="L4 L6 L28:L29">
    <cfRule type="cellIs" dxfId="874" priority="32" operator="equal">
      <formula>$L$4</formula>
    </cfRule>
  </conditionalFormatting>
  <conditionalFormatting sqref="D7:S7">
    <cfRule type="cellIs" dxfId="873" priority="31" operator="greaterThan">
      <formula>0</formula>
    </cfRule>
  </conditionalFormatting>
  <conditionalFormatting sqref="D9:S9">
    <cfRule type="cellIs" dxfId="872" priority="30" operator="greaterThan">
      <formula>0</formula>
    </cfRule>
  </conditionalFormatting>
  <conditionalFormatting sqref="D11:S11">
    <cfRule type="cellIs" dxfId="871" priority="29" operator="greaterThan">
      <formula>0</formula>
    </cfRule>
  </conditionalFormatting>
  <conditionalFormatting sqref="D13:S13">
    <cfRule type="cellIs" dxfId="870" priority="28" operator="greaterThan">
      <formula>0</formula>
    </cfRule>
  </conditionalFormatting>
  <conditionalFormatting sqref="D15:S15">
    <cfRule type="cellIs" dxfId="869" priority="27" operator="greaterThan">
      <formula>0</formula>
    </cfRule>
  </conditionalFormatting>
  <conditionalFormatting sqref="D17:S17">
    <cfRule type="cellIs" dxfId="868" priority="26" operator="greaterThan">
      <formula>0</formula>
    </cfRule>
  </conditionalFormatting>
  <conditionalFormatting sqref="D19:S19">
    <cfRule type="cellIs" dxfId="867" priority="25" operator="greaterThan">
      <formula>0</formula>
    </cfRule>
  </conditionalFormatting>
  <conditionalFormatting sqref="D21:S21">
    <cfRule type="cellIs" dxfId="866" priority="24" operator="greaterThan">
      <formula>0</formula>
    </cfRule>
  </conditionalFormatting>
  <conditionalFormatting sqref="D23:S23">
    <cfRule type="cellIs" dxfId="865" priority="23" operator="greaterThan">
      <formula>0</formula>
    </cfRule>
  </conditionalFormatting>
  <conditionalFormatting sqref="D25:S25">
    <cfRule type="cellIs" dxfId="864" priority="22" operator="greaterThan">
      <formula>0</formula>
    </cfRule>
  </conditionalFormatting>
  <conditionalFormatting sqref="D27:S27">
    <cfRule type="cellIs" dxfId="863" priority="21" operator="greaterThan">
      <formula>0</formula>
    </cfRule>
  </conditionalFormatting>
  <conditionalFormatting sqref="U6">
    <cfRule type="cellIs" dxfId="862" priority="20" operator="lessThan">
      <formula>0</formula>
    </cfRule>
  </conditionalFormatting>
  <conditionalFormatting sqref="U6">
    <cfRule type="cellIs" dxfId="861" priority="19" operator="lessThan">
      <formula>0</formula>
    </cfRule>
  </conditionalFormatting>
  <conditionalFormatting sqref="V6">
    <cfRule type="cellIs" dxfId="860" priority="18" operator="lessThan">
      <formula>0</formula>
    </cfRule>
  </conditionalFormatting>
  <conditionalFormatting sqref="V6">
    <cfRule type="cellIs" dxfId="859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F18" sqref="F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575393</v>
      </c>
      <c r="E4" s="2">
        <f>'13'!E29</f>
        <v>12030</v>
      </c>
      <c r="F4" s="2">
        <f>'13'!F29</f>
        <v>21390</v>
      </c>
      <c r="G4" s="2">
        <f>'13'!G29</f>
        <v>600</v>
      </c>
      <c r="H4" s="2">
        <f>'13'!H29</f>
        <v>40745</v>
      </c>
      <c r="I4" s="2">
        <f>'13'!I29</f>
        <v>1344</v>
      </c>
      <c r="J4" s="2">
        <f>'13'!J29</f>
        <v>535</v>
      </c>
      <c r="K4" s="2">
        <f>'13'!K29</f>
        <v>608</v>
      </c>
      <c r="L4" s="2">
        <f>'13'!L29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575393</v>
      </c>
      <c r="E4" s="2">
        <f>'14'!E29</f>
        <v>12030</v>
      </c>
      <c r="F4" s="2">
        <f>'14'!F29</f>
        <v>21390</v>
      </c>
      <c r="G4" s="2">
        <f>'14'!G29</f>
        <v>600</v>
      </c>
      <c r="H4" s="2">
        <f>'14'!H29</f>
        <v>40745</v>
      </c>
      <c r="I4" s="2">
        <f>'14'!I29</f>
        <v>1344</v>
      </c>
      <c r="J4" s="2">
        <f>'14'!J29</f>
        <v>535</v>
      </c>
      <c r="K4" s="2">
        <f>'14'!K29</f>
        <v>608</v>
      </c>
      <c r="L4" s="2">
        <f>'14'!L29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575393</v>
      </c>
      <c r="E4" s="2">
        <f>'15'!E29</f>
        <v>12030</v>
      </c>
      <c r="F4" s="2">
        <f>'15'!F29</f>
        <v>21390</v>
      </c>
      <c r="G4" s="2">
        <f>'15'!G29</f>
        <v>600</v>
      </c>
      <c r="H4" s="2">
        <f>'15'!H29</f>
        <v>40745</v>
      </c>
      <c r="I4" s="2">
        <f>'15'!I29</f>
        <v>1344</v>
      </c>
      <c r="J4" s="2">
        <f>'15'!J29</f>
        <v>535</v>
      </c>
      <c r="K4" s="2">
        <f>'15'!K29</f>
        <v>608</v>
      </c>
      <c r="L4" s="2">
        <f>'15'!L29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575393</v>
      </c>
      <c r="E4" s="2">
        <f>'16'!E29</f>
        <v>12030</v>
      </c>
      <c r="F4" s="2">
        <f>'16'!F29</f>
        <v>21390</v>
      </c>
      <c r="G4" s="2">
        <f>'16'!G29</f>
        <v>600</v>
      </c>
      <c r="H4" s="2">
        <f>'16'!H29</f>
        <v>40745</v>
      </c>
      <c r="I4" s="2">
        <f>'16'!I29</f>
        <v>1344</v>
      </c>
      <c r="J4" s="2">
        <f>'16'!J29</f>
        <v>535</v>
      </c>
      <c r="K4" s="2">
        <f>'16'!K29</f>
        <v>608</v>
      </c>
      <c r="L4" s="2">
        <f>'16'!L29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575393</v>
      </c>
      <c r="E4" s="2">
        <f>'17'!E29</f>
        <v>12030</v>
      </c>
      <c r="F4" s="2">
        <f>'17'!F29</f>
        <v>21390</v>
      </c>
      <c r="G4" s="2">
        <f>'17'!G29</f>
        <v>600</v>
      </c>
      <c r="H4" s="2">
        <f>'17'!H29</f>
        <v>40745</v>
      </c>
      <c r="I4" s="2">
        <f>'17'!I29</f>
        <v>1344</v>
      </c>
      <c r="J4" s="2">
        <f>'17'!J29</f>
        <v>535</v>
      </c>
      <c r="K4" s="2">
        <f>'17'!K29</f>
        <v>608</v>
      </c>
      <c r="L4" s="2">
        <f>'17'!L29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575393</v>
      </c>
      <c r="E4" s="2">
        <f>'18'!E29</f>
        <v>12030</v>
      </c>
      <c r="F4" s="2">
        <f>'18'!F29</f>
        <v>21390</v>
      </c>
      <c r="G4" s="2">
        <f>'18'!G29</f>
        <v>600</v>
      </c>
      <c r="H4" s="2">
        <f>'18'!H29</f>
        <v>40745</v>
      </c>
      <c r="I4" s="2">
        <f>'18'!I29</f>
        <v>1344</v>
      </c>
      <c r="J4" s="2">
        <f>'18'!J29</f>
        <v>535</v>
      </c>
      <c r="K4" s="2">
        <f>'18'!K29</f>
        <v>608</v>
      </c>
      <c r="L4" s="2">
        <f>'18'!L29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79"/>
      <c r="O4" s="79"/>
      <c r="P4" s="79"/>
      <c r="Q4" s="79"/>
      <c r="R4" s="79"/>
      <c r="S4" s="79"/>
      <c r="T4" s="79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64" t="s">
        <v>38</v>
      </c>
      <c r="B28" s="65"/>
      <c r="C28" s="6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67" t="s">
        <v>39</v>
      </c>
      <c r="B29" s="68"/>
      <c r="C29" s="6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575393</v>
      </c>
      <c r="E4" s="2">
        <f>'19'!E29</f>
        <v>12030</v>
      </c>
      <c r="F4" s="2">
        <f>'19'!F29</f>
        <v>21390</v>
      </c>
      <c r="G4" s="2">
        <f>'19'!G29</f>
        <v>600</v>
      </c>
      <c r="H4" s="2">
        <f>'19'!H29</f>
        <v>40745</v>
      </c>
      <c r="I4" s="2">
        <f>'19'!I29</f>
        <v>1344</v>
      </c>
      <c r="J4" s="2">
        <f>'19'!J29</f>
        <v>535</v>
      </c>
      <c r="K4" s="2">
        <f>'19'!K29</f>
        <v>608</v>
      </c>
      <c r="L4" s="2">
        <f>'19'!L29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575393</v>
      </c>
      <c r="E4" s="2">
        <f>'20'!E29</f>
        <v>12030</v>
      </c>
      <c r="F4" s="2">
        <f>'20'!F29</f>
        <v>21390</v>
      </c>
      <c r="G4" s="2">
        <f>'20'!G29</f>
        <v>600</v>
      </c>
      <c r="H4" s="2">
        <f>'20'!H29</f>
        <v>40745</v>
      </c>
      <c r="I4" s="2">
        <f>'20'!I29</f>
        <v>1344</v>
      </c>
      <c r="J4" s="2">
        <f>'20'!J29</f>
        <v>535</v>
      </c>
      <c r="K4" s="2">
        <f>'20'!K29</f>
        <v>608</v>
      </c>
      <c r="L4" s="2">
        <f>'20'!L29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575393</v>
      </c>
      <c r="E4" s="2">
        <f>'21'!E29</f>
        <v>12030</v>
      </c>
      <c r="F4" s="2">
        <f>'21'!F29</f>
        <v>21390</v>
      </c>
      <c r="G4" s="2">
        <f>'21'!G29</f>
        <v>600</v>
      </c>
      <c r="H4" s="2">
        <f>'21'!H29</f>
        <v>40745</v>
      </c>
      <c r="I4" s="2">
        <f>'21'!I29</f>
        <v>1344</v>
      </c>
      <c r="J4" s="2">
        <f>'21'!J29</f>
        <v>535</v>
      </c>
      <c r="K4" s="2">
        <f>'21'!K29</f>
        <v>608</v>
      </c>
      <c r="L4" s="2">
        <f>'21'!L29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575393</v>
      </c>
      <c r="E4" s="2">
        <f>'22'!E29</f>
        <v>12030</v>
      </c>
      <c r="F4" s="2">
        <f>'22'!F29</f>
        <v>21390</v>
      </c>
      <c r="G4" s="2">
        <f>'22'!G29</f>
        <v>600</v>
      </c>
      <c r="H4" s="2">
        <f>'22'!H29</f>
        <v>40745</v>
      </c>
      <c r="I4" s="2">
        <f>'22'!I29</f>
        <v>1344</v>
      </c>
      <c r="J4" s="2">
        <f>'22'!J29</f>
        <v>535</v>
      </c>
      <c r="K4" s="2">
        <f>'22'!K29</f>
        <v>608</v>
      </c>
      <c r="L4" s="2">
        <f>'22'!L29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575393</v>
      </c>
      <c r="E4" s="2">
        <f>'23'!E29</f>
        <v>12030</v>
      </c>
      <c r="F4" s="2">
        <f>'23'!F29</f>
        <v>21390</v>
      </c>
      <c r="G4" s="2">
        <f>'23'!G29</f>
        <v>600</v>
      </c>
      <c r="H4" s="2">
        <f>'23'!H29</f>
        <v>40745</v>
      </c>
      <c r="I4" s="2">
        <f>'23'!I29</f>
        <v>1344</v>
      </c>
      <c r="J4" s="2">
        <f>'23'!J29</f>
        <v>535</v>
      </c>
      <c r="K4" s="2">
        <f>'23'!K29</f>
        <v>608</v>
      </c>
      <c r="L4" s="2">
        <f>'23'!L29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575393</v>
      </c>
      <c r="E4" s="2">
        <f>'24'!E29</f>
        <v>12030</v>
      </c>
      <c r="F4" s="2">
        <f>'24'!F29</f>
        <v>21390</v>
      </c>
      <c r="G4" s="2">
        <f>'24'!G29</f>
        <v>600</v>
      </c>
      <c r="H4" s="2">
        <f>'24'!H29</f>
        <v>40745</v>
      </c>
      <c r="I4" s="2">
        <f>'24'!I29</f>
        <v>1344</v>
      </c>
      <c r="J4" s="2">
        <f>'24'!J29</f>
        <v>535</v>
      </c>
      <c r="K4" s="2">
        <f>'24'!K29</f>
        <v>608</v>
      </c>
      <c r="L4" s="2">
        <f>'24'!L29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575393</v>
      </c>
      <c r="E4" s="2">
        <f>'25'!E29</f>
        <v>12030</v>
      </c>
      <c r="F4" s="2">
        <f>'25'!F29</f>
        <v>21390</v>
      </c>
      <c r="G4" s="2">
        <f>'25'!G29</f>
        <v>600</v>
      </c>
      <c r="H4" s="2">
        <f>'25'!H29</f>
        <v>40745</v>
      </c>
      <c r="I4" s="2">
        <f>'25'!I29</f>
        <v>1344</v>
      </c>
      <c r="J4" s="2">
        <f>'25'!J29</f>
        <v>535</v>
      </c>
      <c r="K4" s="2">
        <f>'25'!K29</f>
        <v>608</v>
      </c>
      <c r="L4" s="2">
        <f>'25'!L29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575393</v>
      </c>
      <c r="E4" s="2">
        <f>'26'!E29</f>
        <v>12030</v>
      </c>
      <c r="F4" s="2">
        <f>'26'!F29</f>
        <v>21390</v>
      </c>
      <c r="G4" s="2">
        <f>'26'!G29</f>
        <v>600</v>
      </c>
      <c r="H4" s="2">
        <f>'26'!H29</f>
        <v>40745</v>
      </c>
      <c r="I4" s="2">
        <f>'26'!I29</f>
        <v>1344</v>
      </c>
      <c r="J4" s="2">
        <f>'26'!J29</f>
        <v>535</v>
      </c>
      <c r="K4" s="2">
        <f>'26'!K29</f>
        <v>608</v>
      </c>
      <c r="L4" s="2">
        <f>'26'!L29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575393</v>
      </c>
      <c r="E4" s="2">
        <f>'27'!E29</f>
        <v>12030</v>
      </c>
      <c r="F4" s="2">
        <f>'27'!F29</f>
        <v>21390</v>
      </c>
      <c r="G4" s="2">
        <f>'27'!G29</f>
        <v>600</v>
      </c>
      <c r="H4" s="2">
        <f>'27'!H29</f>
        <v>40745</v>
      </c>
      <c r="I4" s="2">
        <f>'27'!I29</f>
        <v>1344</v>
      </c>
      <c r="J4" s="2">
        <f>'27'!J29</f>
        <v>535</v>
      </c>
      <c r="K4" s="2">
        <f>'27'!K29</f>
        <v>608</v>
      </c>
      <c r="L4" s="2">
        <f>'27'!L29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575393</v>
      </c>
      <c r="E4" s="2">
        <f>'28'!E29</f>
        <v>12030</v>
      </c>
      <c r="F4" s="2">
        <f>'28'!F29</f>
        <v>21390</v>
      </c>
      <c r="G4" s="2">
        <f>'28'!G29</f>
        <v>600</v>
      </c>
      <c r="H4" s="2">
        <f>'28'!H29</f>
        <v>40745</v>
      </c>
      <c r="I4" s="2">
        <f>'28'!I29</f>
        <v>1344</v>
      </c>
      <c r="J4" s="2">
        <f>'28'!J29</f>
        <v>535</v>
      </c>
      <c r="K4" s="2">
        <f>'28'!K29</f>
        <v>608</v>
      </c>
      <c r="L4" s="2">
        <f>'28'!L29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575393</v>
      </c>
      <c r="E4" s="2">
        <f>'29'!E29</f>
        <v>12030</v>
      </c>
      <c r="F4" s="2">
        <f>'29'!F29</f>
        <v>21390</v>
      </c>
      <c r="G4" s="2">
        <f>'29'!G29</f>
        <v>600</v>
      </c>
      <c r="H4" s="2">
        <f>'29'!H29</f>
        <v>40745</v>
      </c>
      <c r="I4" s="2">
        <f>'29'!I29</f>
        <v>1344</v>
      </c>
      <c r="J4" s="2">
        <f>'29'!J29</f>
        <v>535</v>
      </c>
      <c r="K4" s="2">
        <f>'29'!K29</f>
        <v>608</v>
      </c>
      <c r="L4" s="2">
        <f>'29'!L29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575393</v>
      </c>
      <c r="E4" s="2">
        <f>'30'!E29</f>
        <v>12030</v>
      </c>
      <c r="F4" s="2">
        <f>'30'!F29</f>
        <v>21390</v>
      </c>
      <c r="G4" s="2">
        <f>'30'!G29</f>
        <v>600</v>
      </c>
      <c r="H4" s="2">
        <f>'30'!H29</f>
        <v>40745</v>
      </c>
      <c r="I4" s="2">
        <f>'30'!I29</f>
        <v>1344</v>
      </c>
      <c r="J4" s="2">
        <f>'30'!J29</f>
        <v>535</v>
      </c>
      <c r="K4" s="2">
        <f>'30'!K29</f>
        <v>608</v>
      </c>
      <c r="L4" s="2">
        <f>'30'!L29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38</v>
      </c>
      <c r="B28" s="65"/>
      <c r="C28" s="6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0" workbookViewId="0">
      <selection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/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2297982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115850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105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119930</v>
      </c>
      <c r="N7" s="24">
        <f>D7+E7*20+F7*10+G7*9+H7*9+I7*191+J7*191+K7*182+L7*100</f>
        <v>128882</v>
      </c>
      <c r="O7" s="25">
        <f>M7*2.75%</f>
        <v>3298.0749999999998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863</v>
      </c>
      <c r="R7" s="24">
        <f>M7-(M7*2.75%)+I7*191+J7*191+K7*182+L7*100-Q7</f>
        <v>124720.925</v>
      </c>
      <c r="S7" s="25">
        <f>M7*0.95%</f>
        <v>1139.335</v>
      </c>
      <c r="T7" s="27">
        <f>S7-Q7</f>
        <v>276.33500000000004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50119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55169</v>
      </c>
      <c r="N8" s="24">
        <f t="shared" ref="N8:N27" si="1">D8+E8*20+F8*10+G8*9+H8*9+I8*191+J8*191+K8*182+L8*100</f>
        <v>57079</v>
      </c>
      <c r="O8" s="25">
        <f t="shared" ref="O8:O27" si="2">M8*2.75%</f>
        <v>1517.1475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54407.852500000001</v>
      </c>
      <c r="S8" s="25">
        <f t="shared" ref="S8:S27" si="4">M8*0.95%</f>
        <v>524.10550000000001</v>
      </c>
      <c r="T8" s="27">
        <f t="shared" ref="T8:T27" si="5">S8-Q8</f>
        <v>-629.89449999999999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175303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100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1730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23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5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199673</v>
      </c>
      <c r="N9" s="24">
        <f t="shared" si="1"/>
        <v>205931</v>
      </c>
      <c r="O9" s="25">
        <f t="shared" si="2"/>
        <v>5491.0074999999997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1200</v>
      </c>
      <c r="R9" s="24">
        <f t="shared" si="3"/>
        <v>199239.99249999999</v>
      </c>
      <c r="S9" s="25">
        <f t="shared" si="4"/>
        <v>1896.8934999999999</v>
      </c>
      <c r="T9" s="27">
        <f t="shared" si="5"/>
        <v>696.8934999999999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47219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48979</v>
      </c>
      <c r="N10" s="24">
        <f t="shared" si="1"/>
        <v>59248</v>
      </c>
      <c r="O10" s="25">
        <f t="shared" si="2"/>
        <v>1346.9224999999999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227</v>
      </c>
      <c r="R10" s="24">
        <f t="shared" si="3"/>
        <v>57674.077499999999</v>
      </c>
      <c r="S10" s="25">
        <f t="shared" si="4"/>
        <v>465.3005</v>
      </c>
      <c r="T10" s="27">
        <f t="shared" si="5"/>
        <v>238.3005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103944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1490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126604</v>
      </c>
      <c r="N11" s="24">
        <f t="shared" si="1"/>
        <v>138010</v>
      </c>
      <c r="O11" s="25">
        <f t="shared" si="2"/>
        <v>3481.61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514</v>
      </c>
      <c r="R11" s="24">
        <f t="shared" si="3"/>
        <v>134014.39000000001</v>
      </c>
      <c r="S11" s="25">
        <f t="shared" si="4"/>
        <v>1202.7380000000001</v>
      </c>
      <c r="T11" s="27">
        <f t="shared" si="5"/>
        <v>688.73800000000006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57508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59358</v>
      </c>
      <c r="N12" s="24">
        <f t="shared" si="1"/>
        <v>69357</v>
      </c>
      <c r="O12" s="25">
        <f t="shared" si="2"/>
        <v>1632.345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760</v>
      </c>
      <c r="R12" s="24">
        <f t="shared" si="3"/>
        <v>66964.654999999999</v>
      </c>
      <c r="S12" s="25">
        <f t="shared" si="4"/>
        <v>563.90099999999995</v>
      </c>
      <c r="T12" s="27">
        <f t="shared" si="5"/>
        <v>-196.09900000000005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72373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72373</v>
      </c>
      <c r="N13" s="24">
        <f t="shared" si="1"/>
        <v>72373</v>
      </c>
      <c r="O13" s="25">
        <f t="shared" si="2"/>
        <v>1990.2574999999999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17</v>
      </c>
      <c r="R13" s="24">
        <f t="shared" si="3"/>
        <v>70365.742499999993</v>
      </c>
      <c r="S13" s="25">
        <f t="shared" si="4"/>
        <v>687.54349999999999</v>
      </c>
      <c r="T13" s="27">
        <f t="shared" si="5"/>
        <v>670.54349999999999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81256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86936</v>
      </c>
      <c r="N14" s="24">
        <f t="shared" si="1"/>
        <v>101890</v>
      </c>
      <c r="O14" s="25">
        <f t="shared" si="2"/>
        <v>2390.7400000000002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1106</v>
      </c>
      <c r="R14" s="24">
        <f t="shared" si="3"/>
        <v>98393.26</v>
      </c>
      <c r="S14" s="25">
        <f t="shared" si="4"/>
        <v>825.89199999999994</v>
      </c>
      <c r="T14" s="27">
        <f t="shared" si="5"/>
        <v>-280.10800000000006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195546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202496</v>
      </c>
      <c r="N15" s="24">
        <f t="shared" si="1"/>
        <v>213239</v>
      </c>
      <c r="O15" s="25">
        <f t="shared" si="2"/>
        <v>5568.64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1427</v>
      </c>
      <c r="R15" s="24">
        <f t="shared" si="3"/>
        <v>206243.36</v>
      </c>
      <c r="S15" s="25">
        <f t="shared" si="4"/>
        <v>1923.712</v>
      </c>
      <c r="T15" s="27">
        <f t="shared" si="5"/>
        <v>496.71199999999999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134424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147794</v>
      </c>
      <c r="N16" s="24">
        <f t="shared" si="1"/>
        <v>162957</v>
      </c>
      <c r="O16" s="25">
        <f t="shared" si="2"/>
        <v>4064.335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1107</v>
      </c>
      <c r="R16" s="24">
        <f t="shared" si="3"/>
        <v>157785.66500000001</v>
      </c>
      <c r="S16" s="25">
        <f t="shared" si="4"/>
        <v>1404.0429999999999</v>
      </c>
      <c r="T16" s="27">
        <f t="shared" si="5"/>
        <v>297.04299999999989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78568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91368</v>
      </c>
      <c r="N17" s="24">
        <f t="shared" si="1"/>
        <v>97235</v>
      </c>
      <c r="O17" s="25">
        <f t="shared" si="2"/>
        <v>2512.62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575</v>
      </c>
      <c r="R17" s="24">
        <f t="shared" si="3"/>
        <v>94147.38</v>
      </c>
      <c r="S17" s="25">
        <f t="shared" si="4"/>
        <v>867.99599999999998</v>
      </c>
      <c r="T17" s="27">
        <f t="shared" si="5"/>
        <v>292.99599999999998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88997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92497</v>
      </c>
      <c r="N18" s="24">
        <f t="shared" si="1"/>
        <v>104413</v>
      </c>
      <c r="O18" s="25">
        <f t="shared" si="2"/>
        <v>2543.6675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1456</v>
      </c>
      <c r="R18" s="24">
        <f t="shared" si="3"/>
        <v>100413.3325</v>
      </c>
      <c r="S18" s="25">
        <f t="shared" si="4"/>
        <v>878.72149999999999</v>
      </c>
      <c r="T18" s="27">
        <f t="shared" si="5"/>
        <v>-577.27850000000001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134568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143058</v>
      </c>
      <c r="N19" s="24">
        <f t="shared" si="1"/>
        <v>154410</v>
      </c>
      <c r="O19" s="25">
        <f t="shared" si="2"/>
        <v>3934.0949999999998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1120</v>
      </c>
      <c r="R19" s="24">
        <f t="shared" si="3"/>
        <v>149355.905</v>
      </c>
      <c r="S19" s="25">
        <f t="shared" si="4"/>
        <v>1359.0509999999999</v>
      </c>
      <c r="T19" s="27">
        <f t="shared" si="5"/>
        <v>239.05099999999993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62674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110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64164</v>
      </c>
      <c r="N20" s="24">
        <f t="shared" si="1"/>
        <v>65438</v>
      </c>
      <c r="O20" s="25">
        <f t="shared" si="2"/>
        <v>1764.51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1481</v>
      </c>
      <c r="R20" s="24">
        <f t="shared" si="3"/>
        <v>62192.49</v>
      </c>
      <c r="S20" s="25">
        <f t="shared" si="4"/>
        <v>609.55799999999999</v>
      </c>
      <c r="T20" s="27">
        <f t="shared" si="5"/>
        <v>-871.44200000000001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69222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75662</v>
      </c>
      <c r="N21" s="24">
        <f t="shared" si="1"/>
        <v>86659</v>
      </c>
      <c r="O21" s="25">
        <f t="shared" si="2"/>
        <v>2080.7049999999999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220</v>
      </c>
      <c r="R21" s="24">
        <f t="shared" si="3"/>
        <v>84358.294999999998</v>
      </c>
      <c r="S21" s="25">
        <f t="shared" si="4"/>
        <v>718.78899999999999</v>
      </c>
      <c r="T21" s="27">
        <f t="shared" si="5"/>
        <v>498.78899999999999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151366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570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172216</v>
      </c>
      <c r="N22" s="24">
        <f t="shared" si="1"/>
        <v>197248</v>
      </c>
      <c r="O22" s="25">
        <f t="shared" si="2"/>
        <v>4735.9399999999996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1253</v>
      </c>
      <c r="R22" s="24">
        <f t="shared" si="3"/>
        <v>191259.06</v>
      </c>
      <c r="S22" s="25">
        <f t="shared" si="4"/>
        <v>1636.0519999999999</v>
      </c>
      <c r="T22" s="27">
        <f t="shared" si="5"/>
        <v>383.05199999999991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74960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74960</v>
      </c>
      <c r="N23" s="24">
        <f t="shared" si="1"/>
        <v>80600</v>
      </c>
      <c r="O23" s="25">
        <f t="shared" si="2"/>
        <v>2061.4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700</v>
      </c>
      <c r="R23" s="24">
        <f t="shared" si="3"/>
        <v>77838.600000000006</v>
      </c>
      <c r="S23" s="25">
        <f t="shared" si="4"/>
        <v>712.12</v>
      </c>
      <c r="T23" s="27">
        <f t="shared" si="5"/>
        <v>12.120000000000005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200932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1790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231842</v>
      </c>
      <c r="N24" s="24">
        <f t="shared" si="1"/>
        <v>240538</v>
      </c>
      <c r="O24" s="25">
        <f t="shared" si="2"/>
        <v>6375.6549999999997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1319</v>
      </c>
      <c r="R24" s="24">
        <f t="shared" si="3"/>
        <v>232843.345</v>
      </c>
      <c r="S24" s="25">
        <f t="shared" si="4"/>
        <v>2202.4989999999998</v>
      </c>
      <c r="T24" s="27">
        <f t="shared" si="5"/>
        <v>883.4989999999998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84177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7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93327</v>
      </c>
      <c r="N25" s="24">
        <f t="shared" si="1"/>
        <v>106962</v>
      </c>
      <c r="O25" s="25">
        <f t="shared" si="2"/>
        <v>2566.4924999999998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819</v>
      </c>
      <c r="R25" s="24">
        <f t="shared" si="3"/>
        <v>103576.50750000001</v>
      </c>
      <c r="S25" s="25">
        <f t="shared" si="4"/>
        <v>886.60649999999998</v>
      </c>
      <c r="T25" s="27">
        <f t="shared" si="5"/>
        <v>67.606499999999983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87401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100101</v>
      </c>
      <c r="N26" s="24">
        <f t="shared" si="1"/>
        <v>113527</v>
      </c>
      <c r="O26" s="25">
        <f t="shared" si="2"/>
        <v>2752.7775000000001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791</v>
      </c>
      <c r="R26" s="24">
        <f t="shared" si="3"/>
        <v>109983.2225</v>
      </c>
      <c r="S26" s="25">
        <f t="shared" si="4"/>
        <v>950.95949999999993</v>
      </c>
      <c r="T26" s="27">
        <f t="shared" si="5"/>
        <v>159.95949999999993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86912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87612</v>
      </c>
      <c r="N27" s="40">
        <f t="shared" si="1"/>
        <v>95517</v>
      </c>
      <c r="O27" s="25">
        <f t="shared" si="2"/>
        <v>2409.33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800</v>
      </c>
      <c r="R27" s="24">
        <f t="shared" si="3"/>
        <v>92307.67</v>
      </c>
      <c r="S27" s="42">
        <f t="shared" si="4"/>
        <v>832.31399999999996</v>
      </c>
      <c r="T27" s="43">
        <f t="shared" si="5"/>
        <v>32.313999999999965</v>
      </c>
    </row>
    <row r="28" spans="1:20" ht="16.5" thickBot="1" x14ac:dyDescent="0.3">
      <c r="A28" s="64" t="s">
        <v>38</v>
      </c>
      <c r="B28" s="65"/>
      <c r="C28" s="66"/>
      <c r="D28" s="44">
        <f>SUM(D7:D27)</f>
        <v>2153319</v>
      </c>
      <c r="E28" s="45">
        <f>SUM(E7:E27)</f>
        <v>2330</v>
      </c>
      <c r="F28" s="45">
        <f t="shared" ref="F28:T28" si="6">SUM(F7:F27)</f>
        <v>4000</v>
      </c>
      <c r="G28" s="45">
        <f t="shared" si="6"/>
        <v>970</v>
      </c>
      <c r="H28" s="45">
        <f t="shared" si="6"/>
        <v>10830</v>
      </c>
      <c r="I28" s="45">
        <f t="shared" si="6"/>
        <v>787</v>
      </c>
      <c r="J28" s="45">
        <f t="shared" si="6"/>
        <v>53</v>
      </c>
      <c r="K28" s="45">
        <f t="shared" si="6"/>
        <v>247</v>
      </c>
      <c r="L28" s="45">
        <f t="shared" si="6"/>
        <v>0</v>
      </c>
      <c r="M28" s="45">
        <f t="shared" si="6"/>
        <v>2346119</v>
      </c>
      <c r="N28" s="45">
        <f t="shared" si="6"/>
        <v>2551513</v>
      </c>
      <c r="O28" s="46">
        <f t="shared" si="6"/>
        <v>64518.272500000021</v>
      </c>
      <c r="P28" s="45">
        <f t="shared" si="6"/>
        <v>0</v>
      </c>
      <c r="Q28" s="45">
        <f t="shared" si="6"/>
        <v>18909</v>
      </c>
      <c r="R28" s="45">
        <f t="shared" si="6"/>
        <v>2468085.7275</v>
      </c>
      <c r="S28" s="45">
        <f t="shared" si="6"/>
        <v>22288.130499999996</v>
      </c>
      <c r="T28" s="47">
        <f t="shared" si="6"/>
        <v>3379.1304999999993</v>
      </c>
    </row>
    <row r="29" spans="1:20" ht="15.75" thickBot="1" x14ac:dyDescent="0.3">
      <c r="A29" s="67" t="s">
        <v>39</v>
      </c>
      <c r="B29" s="68"/>
      <c r="C29" s="69"/>
      <c r="D29" s="48">
        <f>D4+D5-D28</f>
        <v>575393</v>
      </c>
      <c r="E29" s="48">
        <f t="shared" ref="E29:L29" si="7">E4+E5-E28</f>
        <v>12030</v>
      </c>
      <c r="F29" s="48">
        <f t="shared" si="7"/>
        <v>21390</v>
      </c>
      <c r="G29" s="48">
        <f t="shared" si="7"/>
        <v>600</v>
      </c>
      <c r="H29" s="48">
        <f t="shared" si="7"/>
        <v>40745</v>
      </c>
      <c r="I29" s="48">
        <f t="shared" si="7"/>
        <v>1344</v>
      </c>
      <c r="J29" s="48">
        <f t="shared" si="7"/>
        <v>535</v>
      </c>
      <c r="K29" s="48">
        <f t="shared" si="7"/>
        <v>608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3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1" ht="18.75" x14ac:dyDescent="0.25">
      <c r="A3" s="74" t="s">
        <v>49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1" x14ac:dyDescent="0.25">
      <c r="A4" s="78" t="s">
        <v>1</v>
      </c>
      <c r="B4" s="7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79"/>
      <c r="O4" s="79"/>
      <c r="P4" s="79"/>
      <c r="Q4" s="79"/>
      <c r="R4" s="79"/>
      <c r="S4" s="79"/>
      <c r="T4" s="79"/>
    </row>
    <row r="5" spans="1:21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64" t="s">
        <v>38</v>
      </c>
      <c r="B28" s="65"/>
      <c r="C28" s="6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67" t="s">
        <v>39</v>
      </c>
      <c r="B29" s="68"/>
      <c r="C29" s="6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5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64" t="s">
        <v>38</v>
      </c>
      <c r="B28" s="65"/>
      <c r="C28" s="6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67" t="s">
        <v>39</v>
      </c>
      <c r="B29" s="68"/>
      <c r="C29" s="6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7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64" t="s">
        <v>38</v>
      </c>
      <c r="B28" s="65"/>
      <c r="C28" s="6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67" t="s">
        <v>39</v>
      </c>
      <c r="B29" s="68"/>
      <c r="C29" s="6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55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64" t="s">
        <v>38</v>
      </c>
      <c r="B28" s="65"/>
      <c r="C28" s="6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67" t="s">
        <v>39</v>
      </c>
      <c r="B29" s="68"/>
      <c r="C29" s="6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64" t="s">
        <v>38</v>
      </c>
      <c r="B28" s="65"/>
      <c r="C28" s="66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67" t="s">
        <v>39</v>
      </c>
      <c r="B29" s="68"/>
      <c r="C29" s="6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64" t="s">
        <v>38</v>
      </c>
      <c r="B28" s="65"/>
      <c r="C28" s="66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67" t="s">
        <v>39</v>
      </c>
      <c r="B29" s="68"/>
      <c r="C29" s="69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70"/>
      <c r="N29" s="71"/>
      <c r="O29" s="71"/>
      <c r="P29" s="71"/>
      <c r="Q29" s="71"/>
      <c r="R29" s="71"/>
      <c r="S29" s="71"/>
      <c r="T29" s="72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2021-09-13T07:58:01Z</dcterms:modified>
</cp:coreProperties>
</file>