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5" i="33" l="1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1542 add kore</t>
        </r>
      </text>
    </comment>
  </commentList>
</comments>
</file>

<file path=xl/sharedStrings.xml><?xml version="1.0" encoding="utf-8"?>
<sst xmlns="http://schemas.openxmlformats.org/spreadsheetml/2006/main" count="1658" uniqueCount="109">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</sst>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8" activePane="bottomLeft" state="frozen"/>
      <selection pane="bottomLeft" activeCell="S19" sqref="S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K20" sqref="K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6603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7503</v>
      </c>
      <c r="N8" s="24">
        <f t="shared" ref="N8:N27" si="1">D8+E8*20+F8*10+G8*9+H8*9+I8*191+J8*191+K8*182+L8*100</f>
        <v>9368</v>
      </c>
      <c r="O8" s="25">
        <f t="shared" ref="O8:O27" si="2">M8*2.75%</f>
        <v>206.33250000000001</v>
      </c>
      <c r="P8" s="26">
        <v>-1000</v>
      </c>
      <c r="Q8" s="26">
        <v>21</v>
      </c>
      <c r="R8" s="24">
        <f t="shared" ref="R8:R27" si="3">M8-(M8*2.75%)+I8*191+J8*191+K8*182+L8*100-Q8</f>
        <v>9140.6674999999996</v>
      </c>
      <c r="S8" s="25">
        <f t="shared" ref="S8:S27" si="4">M8*0.95%</f>
        <v>71.278499999999994</v>
      </c>
      <c r="T8" s="27">
        <f t="shared" ref="T8:T27" si="5">S8-Q8</f>
        <v>50.278499999999994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7990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9430</v>
      </c>
      <c r="N16" s="24">
        <f t="shared" si="1"/>
        <v>10385</v>
      </c>
      <c r="O16" s="25">
        <f t="shared" si="2"/>
        <v>259.32499999999999</v>
      </c>
      <c r="P16" s="26">
        <v>3000</v>
      </c>
      <c r="Q16" s="26">
        <v>100</v>
      </c>
      <c r="R16" s="24">
        <f t="shared" si="3"/>
        <v>10025.674999999999</v>
      </c>
      <c r="S16" s="25">
        <f t="shared" si="4"/>
        <v>89.584999999999994</v>
      </c>
      <c r="T16" s="27">
        <f t="shared" si="5"/>
        <v>-10.415000000000006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/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217872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235352</v>
      </c>
      <c r="N28" s="45">
        <f t="shared" si="7"/>
        <v>253526</v>
      </c>
      <c r="O28" s="46">
        <f t="shared" si="7"/>
        <v>6472.1799999999994</v>
      </c>
      <c r="P28" s="45">
        <f t="shared" si="7"/>
        <v>50780</v>
      </c>
      <c r="Q28" s="45">
        <f t="shared" si="7"/>
        <v>1961</v>
      </c>
      <c r="R28" s="45">
        <f t="shared" si="7"/>
        <v>245092.82</v>
      </c>
      <c r="S28" s="45">
        <f t="shared" si="7"/>
        <v>2235.8440000000001</v>
      </c>
      <c r="T28" s="47">
        <f t="shared" si="7"/>
        <v>274.84399999999994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449667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449667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>
        <v>100</v>
      </c>
      <c r="R18" s="24">
        <f t="shared" si="3"/>
        <v>13813.057500000001</v>
      </c>
      <c r="S18" s="25">
        <f t="shared" si="4"/>
        <v>80.816500000000005</v>
      </c>
      <c r="T18" s="27">
        <f t="shared" si="5"/>
        <v>-19.183499999999995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100</v>
      </c>
      <c r="R28" s="45">
        <f t="shared" si="7"/>
        <v>13813.057500000001</v>
      </c>
      <c r="S28" s="45">
        <f t="shared" si="7"/>
        <v>80.816500000000005</v>
      </c>
      <c r="T28" s="47">
        <f t="shared" si="7"/>
        <v>-19.183499999999995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443600</v>
      </c>
      <c r="E4" s="2">
        <f>'15'!E29</f>
        <v>1165</v>
      </c>
      <c r="F4" s="2">
        <f>'15'!F29</f>
        <v>4760</v>
      </c>
      <c r="G4" s="2">
        <f>'15'!G29</f>
        <v>940</v>
      </c>
      <c r="H4" s="2">
        <f>'15'!H29</f>
        <v>22900</v>
      </c>
      <c r="I4" s="2">
        <f>'15'!I29</f>
        <v>1393</v>
      </c>
      <c r="J4" s="2">
        <f>'15'!J29</f>
        <v>635</v>
      </c>
      <c r="K4" s="2">
        <f>'15'!K29</f>
        <v>210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443600</v>
      </c>
      <c r="E4" s="2">
        <f>'16'!E29</f>
        <v>1165</v>
      </c>
      <c r="F4" s="2">
        <f>'16'!F29</f>
        <v>4760</v>
      </c>
      <c r="G4" s="2">
        <f>'16'!G29</f>
        <v>940</v>
      </c>
      <c r="H4" s="2">
        <f>'16'!H29</f>
        <v>22900</v>
      </c>
      <c r="I4" s="2">
        <f>'16'!I29</f>
        <v>1393</v>
      </c>
      <c r="J4" s="2">
        <f>'16'!J29</f>
        <v>635</v>
      </c>
      <c r="K4" s="2">
        <f>'16'!K29</f>
        <v>210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443600</v>
      </c>
      <c r="E4" s="2">
        <f>'17'!E29</f>
        <v>1165</v>
      </c>
      <c r="F4" s="2">
        <f>'17'!F29</f>
        <v>4760</v>
      </c>
      <c r="G4" s="2">
        <f>'17'!G29</f>
        <v>940</v>
      </c>
      <c r="H4" s="2">
        <f>'17'!H29</f>
        <v>22900</v>
      </c>
      <c r="I4" s="2">
        <f>'17'!I29</f>
        <v>1393</v>
      </c>
      <c r="J4" s="2">
        <f>'17'!J29</f>
        <v>635</v>
      </c>
      <c r="K4" s="2">
        <f>'17'!K29</f>
        <v>210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443600</v>
      </c>
      <c r="E4" s="2">
        <f>'18'!E29</f>
        <v>1165</v>
      </c>
      <c r="F4" s="2">
        <f>'18'!F29</f>
        <v>4760</v>
      </c>
      <c r="G4" s="2">
        <f>'18'!G29</f>
        <v>940</v>
      </c>
      <c r="H4" s="2">
        <f>'18'!H29</f>
        <v>22900</v>
      </c>
      <c r="I4" s="2">
        <f>'18'!I29</f>
        <v>1393</v>
      </c>
      <c r="J4" s="2">
        <f>'18'!J29</f>
        <v>635</v>
      </c>
      <c r="K4" s="2">
        <f>'18'!K29</f>
        <v>210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443600</v>
      </c>
      <c r="E4" s="2">
        <f>'19'!E29</f>
        <v>1165</v>
      </c>
      <c r="F4" s="2">
        <f>'19'!F29</f>
        <v>4760</v>
      </c>
      <c r="G4" s="2">
        <f>'19'!G29</f>
        <v>940</v>
      </c>
      <c r="H4" s="2">
        <f>'19'!H29</f>
        <v>22900</v>
      </c>
      <c r="I4" s="2">
        <f>'19'!I29</f>
        <v>1393</v>
      </c>
      <c r="J4" s="2">
        <f>'19'!J29</f>
        <v>635</v>
      </c>
      <c r="K4" s="2">
        <f>'19'!K29</f>
        <v>210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443600</v>
      </c>
      <c r="E4" s="2">
        <f>'20'!E29</f>
        <v>1165</v>
      </c>
      <c r="F4" s="2">
        <f>'20'!F29</f>
        <v>4760</v>
      </c>
      <c r="G4" s="2">
        <f>'20'!G29</f>
        <v>940</v>
      </c>
      <c r="H4" s="2">
        <f>'20'!H29</f>
        <v>22900</v>
      </c>
      <c r="I4" s="2">
        <f>'20'!I29</f>
        <v>1393</v>
      </c>
      <c r="J4" s="2">
        <f>'20'!J29</f>
        <v>635</v>
      </c>
      <c r="K4" s="2">
        <f>'20'!K29</f>
        <v>210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443600</v>
      </c>
      <c r="E4" s="2">
        <f>'21'!E29</f>
        <v>1165</v>
      </c>
      <c r="F4" s="2">
        <f>'21'!F29</f>
        <v>4760</v>
      </c>
      <c r="G4" s="2">
        <f>'21'!G29</f>
        <v>940</v>
      </c>
      <c r="H4" s="2">
        <f>'21'!H29</f>
        <v>22900</v>
      </c>
      <c r="I4" s="2">
        <f>'21'!I29</f>
        <v>1393</v>
      </c>
      <c r="J4" s="2">
        <f>'21'!J29</f>
        <v>635</v>
      </c>
      <c r="K4" s="2">
        <f>'21'!K29</f>
        <v>210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443600</v>
      </c>
      <c r="E4" s="2">
        <f>'22'!E29</f>
        <v>1165</v>
      </c>
      <c r="F4" s="2">
        <f>'22'!F29</f>
        <v>4760</v>
      </c>
      <c r="G4" s="2">
        <f>'22'!G29</f>
        <v>940</v>
      </c>
      <c r="H4" s="2">
        <f>'22'!H29</f>
        <v>22900</v>
      </c>
      <c r="I4" s="2">
        <f>'22'!I29</f>
        <v>1393</v>
      </c>
      <c r="J4" s="2">
        <f>'22'!J29</f>
        <v>635</v>
      </c>
      <c r="K4" s="2">
        <f>'22'!K29</f>
        <v>210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443600</v>
      </c>
      <c r="E4" s="2">
        <f>'23'!E29</f>
        <v>1165</v>
      </c>
      <c r="F4" s="2">
        <f>'23'!F29</f>
        <v>4760</v>
      </c>
      <c r="G4" s="2">
        <f>'23'!G29</f>
        <v>940</v>
      </c>
      <c r="H4" s="2">
        <f>'23'!H29</f>
        <v>22900</v>
      </c>
      <c r="I4" s="2">
        <f>'23'!I29</f>
        <v>1393</v>
      </c>
      <c r="J4" s="2">
        <f>'23'!J29</f>
        <v>635</v>
      </c>
      <c r="K4" s="2">
        <f>'23'!K29</f>
        <v>210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443600</v>
      </c>
      <c r="E4" s="2">
        <f>'24'!E29</f>
        <v>1165</v>
      </c>
      <c r="F4" s="2">
        <f>'24'!F29</f>
        <v>4760</v>
      </c>
      <c r="G4" s="2">
        <f>'24'!G29</f>
        <v>940</v>
      </c>
      <c r="H4" s="2">
        <f>'24'!H29</f>
        <v>22900</v>
      </c>
      <c r="I4" s="2">
        <f>'24'!I29</f>
        <v>1393</v>
      </c>
      <c r="J4" s="2">
        <f>'24'!J29</f>
        <v>635</v>
      </c>
      <c r="K4" s="2">
        <f>'24'!K29</f>
        <v>210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443600</v>
      </c>
      <c r="E4" s="2">
        <f>'25'!E29</f>
        <v>1165</v>
      </c>
      <c r="F4" s="2">
        <f>'25'!F29</f>
        <v>4760</v>
      </c>
      <c r="G4" s="2">
        <f>'25'!G29</f>
        <v>940</v>
      </c>
      <c r="H4" s="2">
        <f>'25'!H29</f>
        <v>22900</v>
      </c>
      <c r="I4" s="2">
        <f>'25'!I29</f>
        <v>1393</v>
      </c>
      <c r="J4" s="2">
        <f>'25'!J29</f>
        <v>635</v>
      </c>
      <c r="K4" s="2">
        <f>'25'!K29</f>
        <v>210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443600</v>
      </c>
      <c r="E4" s="2">
        <f>'26'!E29</f>
        <v>1165</v>
      </c>
      <c r="F4" s="2">
        <f>'26'!F29</f>
        <v>4760</v>
      </c>
      <c r="G4" s="2">
        <f>'26'!G29</f>
        <v>940</v>
      </c>
      <c r="H4" s="2">
        <f>'26'!H29</f>
        <v>22900</v>
      </c>
      <c r="I4" s="2">
        <f>'26'!I29</f>
        <v>1393</v>
      </c>
      <c r="J4" s="2">
        <f>'26'!J29</f>
        <v>635</v>
      </c>
      <c r="K4" s="2">
        <f>'26'!K29</f>
        <v>210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443600</v>
      </c>
      <c r="E4" s="2">
        <f>'27'!E29</f>
        <v>1165</v>
      </c>
      <c r="F4" s="2">
        <f>'27'!F29</f>
        <v>4760</v>
      </c>
      <c r="G4" s="2">
        <f>'27'!G29</f>
        <v>940</v>
      </c>
      <c r="H4" s="2">
        <f>'27'!H29</f>
        <v>22900</v>
      </c>
      <c r="I4" s="2">
        <f>'27'!I29</f>
        <v>1393</v>
      </c>
      <c r="J4" s="2">
        <f>'27'!J29</f>
        <v>635</v>
      </c>
      <c r="K4" s="2">
        <f>'27'!K29</f>
        <v>210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443600</v>
      </c>
      <c r="E4" s="2">
        <f>'28'!E29</f>
        <v>1165</v>
      </c>
      <c r="F4" s="2">
        <f>'28'!F29</f>
        <v>4760</v>
      </c>
      <c r="G4" s="2">
        <f>'28'!G29</f>
        <v>940</v>
      </c>
      <c r="H4" s="2">
        <f>'28'!H29</f>
        <v>22900</v>
      </c>
      <c r="I4" s="2">
        <f>'28'!I29</f>
        <v>1393</v>
      </c>
      <c r="J4" s="2">
        <f>'28'!J29</f>
        <v>635</v>
      </c>
      <c r="K4" s="2">
        <f>'28'!K29</f>
        <v>210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443600</v>
      </c>
      <c r="E4" s="2">
        <f>'29'!E29</f>
        <v>1165</v>
      </c>
      <c r="F4" s="2">
        <f>'29'!F29</f>
        <v>4760</v>
      </c>
      <c r="G4" s="2">
        <f>'29'!G29</f>
        <v>940</v>
      </c>
      <c r="H4" s="2">
        <f>'29'!H29</f>
        <v>22900</v>
      </c>
      <c r="I4" s="2">
        <f>'29'!I29</f>
        <v>1393</v>
      </c>
      <c r="J4" s="2">
        <f>'29'!J29</f>
        <v>635</v>
      </c>
      <c r="K4" s="2">
        <f>'29'!K29</f>
        <v>210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443600</v>
      </c>
      <c r="E4" s="2">
        <f>'30'!E29</f>
        <v>1165</v>
      </c>
      <c r="F4" s="2">
        <f>'30'!F29</f>
        <v>4760</v>
      </c>
      <c r="G4" s="2">
        <f>'30'!G29</f>
        <v>940</v>
      </c>
      <c r="H4" s="2">
        <f>'30'!H29</f>
        <v>22900</v>
      </c>
      <c r="I4" s="2">
        <f>'30'!I29</f>
        <v>1393</v>
      </c>
      <c r="J4" s="2">
        <f>'30'!J29</f>
        <v>635</v>
      </c>
      <c r="K4" s="2">
        <f>'30'!K29</f>
        <v>210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443600</v>
      </c>
      <c r="E29" s="48">
        <f t="shared" ref="E29:L29" si="8">E4+E5-E28</f>
        <v>1165</v>
      </c>
      <c r="F29" s="48">
        <f t="shared" si="8"/>
        <v>4760</v>
      </c>
      <c r="G29" s="48">
        <f t="shared" si="8"/>
        <v>940</v>
      </c>
      <c r="H29" s="48">
        <f t="shared" si="8"/>
        <v>22900</v>
      </c>
      <c r="I29" s="48">
        <f t="shared" si="8"/>
        <v>1393</v>
      </c>
      <c r="J29" s="48">
        <f t="shared" si="8"/>
        <v>635</v>
      </c>
      <c r="K29" s="48">
        <f t="shared" si="8"/>
        <v>210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2285713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114981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156551</v>
      </c>
      <c r="N7" s="24">
        <f>D7+E7*20+F7*10+G7*9+H7*9+I7*191+J7*191+K7*182+L7*100</f>
        <v>166703</v>
      </c>
      <c r="O7" s="25">
        <f>M7*2.75%</f>
        <v>4305.1525000000001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1158</v>
      </c>
      <c r="R7" s="24">
        <f>M7-(M7*2.75%)+I7*191+J7*191+K7*182+L7*100-Q7</f>
        <v>161239.8475</v>
      </c>
      <c r="S7" s="25">
        <f>M7*0.95%</f>
        <v>1487.2345</v>
      </c>
      <c r="T7" s="116">
        <f>S7-Q7</f>
        <v>329.23450000000003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62929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67429</v>
      </c>
      <c r="N8" s="24">
        <f t="shared" ref="N8:N27" si="1">D8+E8*20+F8*10+G8*9+H8*9+I8*191+J8*191+K8*182+L8*100</f>
        <v>69485</v>
      </c>
      <c r="O8" s="25">
        <f t="shared" ref="O8:O27" si="2">M8*2.75%</f>
        <v>1854.2974999999999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617</v>
      </c>
      <c r="R8" s="24">
        <f t="shared" ref="R8:R27" si="3">M8-(M8*2.75%)+I8*191+J8*191+K8*182+L8*100-Q8</f>
        <v>67013.702499999999</v>
      </c>
      <c r="S8" s="25">
        <f t="shared" ref="S8:S27" si="4">M8*0.95%</f>
        <v>640.57550000000003</v>
      </c>
      <c r="T8" s="116">
        <f t="shared" ref="T8:T27" si="5">S8-Q8</f>
        <v>23.575500000000034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237562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1400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30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255962</v>
      </c>
      <c r="N9" s="24">
        <f t="shared" si="1"/>
        <v>264058</v>
      </c>
      <c r="O9" s="25">
        <f t="shared" si="2"/>
        <v>7038.9549999999999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1988</v>
      </c>
      <c r="R9" s="24">
        <f t="shared" si="3"/>
        <v>255031.04500000001</v>
      </c>
      <c r="S9" s="25">
        <f t="shared" si="4"/>
        <v>2431.6390000000001</v>
      </c>
      <c r="T9" s="116">
        <f t="shared" si="5"/>
        <v>443.63900000000012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46918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48318</v>
      </c>
      <c r="N10" s="24">
        <f t="shared" si="1"/>
        <v>54958</v>
      </c>
      <c r="O10" s="25">
        <f t="shared" si="2"/>
        <v>1328.7450000000001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326</v>
      </c>
      <c r="R10" s="24">
        <f t="shared" si="3"/>
        <v>53303.254999999997</v>
      </c>
      <c r="S10" s="25">
        <f t="shared" si="4"/>
        <v>459.02100000000002</v>
      </c>
      <c r="T10" s="116">
        <f t="shared" si="5"/>
        <v>133.02100000000002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55191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69891</v>
      </c>
      <c r="N11" s="24">
        <f t="shared" si="1"/>
        <v>75358</v>
      </c>
      <c r="O11" s="25">
        <f t="shared" si="2"/>
        <v>1922.0025000000001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339</v>
      </c>
      <c r="R11" s="24">
        <f t="shared" si="3"/>
        <v>73096.997499999998</v>
      </c>
      <c r="S11" s="25">
        <f t="shared" si="4"/>
        <v>663.96449999999993</v>
      </c>
      <c r="T11" s="116">
        <f t="shared" si="5"/>
        <v>324.96449999999993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50074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53974</v>
      </c>
      <c r="N12" s="24">
        <f t="shared" si="1"/>
        <v>123610</v>
      </c>
      <c r="O12" s="25">
        <f t="shared" si="2"/>
        <v>1484.2850000000001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302</v>
      </c>
      <c r="R12" s="24">
        <f t="shared" si="3"/>
        <v>121823.715</v>
      </c>
      <c r="S12" s="25">
        <f t="shared" si="4"/>
        <v>512.75300000000004</v>
      </c>
      <c r="T12" s="116">
        <f t="shared" si="5"/>
        <v>210.75300000000004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45421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50341</v>
      </c>
      <c r="N13" s="24">
        <f t="shared" si="1"/>
        <v>83912</v>
      </c>
      <c r="O13" s="25">
        <f t="shared" si="2"/>
        <v>1384.3775000000001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408</v>
      </c>
      <c r="R13" s="24">
        <f t="shared" si="3"/>
        <v>82119.622499999998</v>
      </c>
      <c r="S13" s="25">
        <f t="shared" si="4"/>
        <v>478.23949999999996</v>
      </c>
      <c r="T13" s="116">
        <f t="shared" si="5"/>
        <v>70.239499999999964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147010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60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310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150940</v>
      </c>
      <c r="N14" s="24">
        <f t="shared" si="1"/>
        <v>172581</v>
      </c>
      <c r="O14" s="25">
        <f t="shared" si="2"/>
        <v>4150.8500000000004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1731</v>
      </c>
      <c r="R14" s="24">
        <f t="shared" si="3"/>
        <v>166699.15</v>
      </c>
      <c r="S14" s="25">
        <f t="shared" si="4"/>
        <v>1433.93</v>
      </c>
      <c r="T14" s="116">
        <f t="shared" si="5"/>
        <v>-297.06999999999994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227251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290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64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235461</v>
      </c>
      <c r="N15" s="24">
        <f t="shared" si="1"/>
        <v>253691</v>
      </c>
      <c r="O15" s="25">
        <f t="shared" si="2"/>
        <v>6475.1774999999998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1821</v>
      </c>
      <c r="R15" s="24">
        <f t="shared" si="3"/>
        <v>245394.82250000001</v>
      </c>
      <c r="S15" s="25">
        <f t="shared" si="4"/>
        <v>2236.8795</v>
      </c>
      <c r="T15" s="116">
        <f t="shared" si="5"/>
        <v>415.87950000000001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157004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49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174984</v>
      </c>
      <c r="N16" s="24">
        <f t="shared" si="1"/>
        <v>188073</v>
      </c>
      <c r="O16" s="25">
        <f t="shared" si="2"/>
        <v>4812.0600000000004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1188</v>
      </c>
      <c r="R16" s="24">
        <f t="shared" si="3"/>
        <v>182072.94</v>
      </c>
      <c r="S16" s="25">
        <f t="shared" si="4"/>
        <v>1662.348</v>
      </c>
      <c r="T16" s="116">
        <f t="shared" si="5"/>
        <v>474.34799999999996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88442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97342</v>
      </c>
      <c r="N17" s="24">
        <f t="shared" si="1"/>
        <v>99634</v>
      </c>
      <c r="O17" s="25">
        <f t="shared" si="2"/>
        <v>2676.9050000000002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755</v>
      </c>
      <c r="R17" s="24">
        <f t="shared" si="3"/>
        <v>96202.095000000001</v>
      </c>
      <c r="S17" s="25">
        <f t="shared" si="4"/>
        <v>924.74900000000002</v>
      </c>
      <c r="T17" s="116">
        <f t="shared" si="5"/>
        <v>169.74900000000002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112277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170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370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125407</v>
      </c>
      <c r="N18" s="24">
        <f t="shared" si="1"/>
        <v>156562</v>
      </c>
      <c r="O18" s="25">
        <f t="shared" si="2"/>
        <v>3448.6925000000001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1720</v>
      </c>
      <c r="R18" s="24">
        <f t="shared" si="3"/>
        <v>151393.3075</v>
      </c>
      <c r="S18" s="25">
        <f t="shared" si="4"/>
        <v>1191.3664999999999</v>
      </c>
      <c r="T18" s="116">
        <f t="shared" si="5"/>
        <v>-528.63350000000014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125850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590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40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134060</v>
      </c>
      <c r="N19" s="24">
        <f t="shared" si="1"/>
        <v>142610</v>
      </c>
      <c r="O19" s="25">
        <f t="shared" si="2"/>
        <v>3686.65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1500</v>
      </c>
      <c r="R19" s="24">
        <f t="shared" si="3"/>
        <v>137423.35</v>
      </c>
      <c r="S19" s="25">
        <f t="shared" si="4"/>
        <v>1273.57</v>
      </c>
      <c r="T19" s="116">
        <f t="shared" si="5"/>
        <v>-226.43000000000006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64479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66599</v>
      </c>
      <c r="N20" s="24">
        <f t="shared" si="1"/>
        <v>70657</v>
      </c>
      <c r="O20" s="25">
        <f t="shared" si="2"/>
        <v>1831.4725000000001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67224.527499999997</v>
      </c>
      <c r="S20" s="25">
        <f t="shared" si="4"/>
        <v>632.69049999999993</v>
      </c>
      <c r="T20" s="116">
        <f t="shared" si="5"/>
        <v>-968.30950000000007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45499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49509</v>
      </c>
      <c r="N21" s="24">
        <f t="shared" si="1"/>
        <v>55039</v>
      </c>
      <c r="O21" s="25">
        <f t="shared" si="2"/>
        <v>1361.4974999999999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157</v>
      </c>
      <c r="R21" s="24">
        <f t="shared" si="3"/>
        <v>53520.502500000002</v>
      </c>
      <c r="S21" s="25">
        <f t="shared" si="4"/>
        <v>470.33549999999997</v>
      </c>
      <c r="T21" s="116">
        <f t="shared" si="5"/>
        <v>313.33549999999997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189477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67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211077</v>
      </c>
      <c r="N22" s="24">
        <f t="shared" si="1"/>
        <v>229698</v>
      </c>
      <c r="O22" s="25">
        <f t="shared" si="2"/>
        <v>5804.6175000000003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1498</v>
      </c>
      <c r="R22" s="24">
        <f t="shared" si="3"/>
        <v>222395.38250000001</v>
      </c>
      <c r="S22" s="25">
        <f t="shared" si="4"/>
        <v>2005.2314999999999</v>
      </c>
      <c r="T22" s="116">
        <f t="shared" si="5"/>
        <v>507.23149999999987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82385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101885</v>
      </c>
      <c r="N23" s="24">
        <f t="shared" si="1"/>
        <v>113255</v>
      </c>
      <c r="O23" s="25">
        <f t="shared" si="2"/>
        <v>2801.8375000000001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790</v>
      </c>
      <c r="R23" s="24">
        <f t="shared" si="3"/>
        <v>109663.16250000001</v>
      </c>
      <c r="S23" s="25">
        <f t="shared" si="4"/>
        <v>967.90750000000003</v>
      </c>
      <c r="T23" s="116">
        <f t="shared" si="5"/>
        <v>177.90750000000003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210261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221761</v>
      </c>
      <c r="N24" s="24">
        <f t="shared" si="1"/>
        <v>227374</v>
      </c>
      <c r="O24" s="25">
        <f t="shared" si="2"/>
        <v>6098.4274999999998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1278</v>
      </c>
      <c r="R24" s="24">
        <f t="shared" si="3"/>
        <v>219997.57250000001</v>
      </c>
      <c r="S24" s="25">
        <f t="shared" si="4"/>
        <v>2106.7294999999999</v>
      </c>
      <c r="T24" s="116">
        <f t="shared" si="5"/>
        <v>828.72949999999992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97136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440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22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101096</v>
      </c>
      <c r="N25" s="24">
        <f t="shared" si="1"/>
        <v>107482</v>
      </c>
      <c r="O25" s="25">
        <f t="shared" si="2"/>
        <v>2780.14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931</v>
      </c>
      <c r="R25" s="24">
        <f t="shared" si="3"/>
        <v>103770.86</v>
      </c>
      <c r="S25" s="25">
        <f t="shared" si="4"/>
        <v>960.41199999999992</v>
      </c>
      <c r="T25" s="116">
        <f t="shared" si="5"/>
        <v>29.411999999999921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70989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35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76389</v>
      </c>
      <c r="N26" s="24">
        <f t="shared" si="1"/>
        <v>86577</v>
      </c>
      <c r="O26" s="25">
        <f t="shared" si="2"/>
        <v>2100.6975000000002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697</v>
      </c>
      <c r="R26" s="24">
        <f t="shared" si="3"/>
        <v>83779.302500000005</v>
      </c>
      <c r="S26" s="25">
        <f t="shared" si="4"/>
        <v>725.69550000000004</v>
      </c>
      <c r="T26" s="116">
        <f t="shared" si="5"/>
        <v>28.695500000000038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87381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95181</v>
      </c>
      <c r="N27" s="40">
        <f t="shared" si="1"/>
        <v>101866</v>
      </c>
      <c r="O27" s="25">
        <f t="shared" si="2"/>
        <v>2617.4775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1500</v>
      </c>
      <c r="R27" s="24">
        <f t="shared" si="3"/>
        <v>97748.522500000006</v>
      </c>
      <c r="S27" s="42">
        <f t="shared" si="4"/>
        <v>904.21949999999993</v>
      </c>
      <c r="T27" s="117">
        <f t="shared" si="5"/>
        <v>-595.78050000000007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2318517</v>
      </c>
      <c r="E28" s="99">
        <f t="shared" si="6"/>
        <v>3605</v>
      </c>
      <c r="F28" s="99">
        <f t="shared" ref="F28:T28" si="7">SUM(F7:F27)</f>
        <v>5850</v>
      </c>
      <c r="G28" s="99">
        <f t="shared" si="7"/>
        <v>100</v>
      </c>
      <c r="H28" s="99">
        <f t="shared" si="7"/>
        <v>10460</v>
      </c>
      <c r="I28" s="99">
        <f t="shared" si="7"/>
        <v>906</v>
      </c>
      <c r="J28" s="99">
        <f t="shared" si="7"/>
        <v>368</v>
      </c>
      <c r="K28" s="99">
        <f t="shared" si="7"/>
        <v>306</v>
      </c>
      <c r="L28" s="99">
        <f t="shared" si="7"/>
        <v>0</v>
      </c>
      <c r="M28" s="99">
        <f t="shared" si="7"/>
        <v>2544157</v>
      </c>
      <c r="N28" s="99">
        <f t="shared" si="7"/>
        <v>2843183</v>
      </c>
      <c r="O28" s="100">
        <f t="shared" si="7"/>
        <v>69964.31749999999</v>
      </c>
      <c r="P28" s="99">
        <f t="shared" si="7"/>
        <v>0</v>
      </c>
      <c r="Q28" s="99">
        <f t="shared" si="7"/>
        <v>22305</v>
      </c>
      <c r="R28" s="99">
        <f t="shared" si="7"/>
        <v>2750913.6824999996</v>
      </c>
      <c r="S28" s="99">
        <f t="shared" si="7"/>
        <v>24169.4915</v>
      </c>
      <c r="T28" s="101">
        <f t="shared" si="7"/>
        <v>1864.4914999999999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443600</v>
      </c>
      <c r="E29" s="102">
        <f t="shared" ref="E29:L29" si="8">E4+E5-E28</f>
        <v>1165</v>
      </c>
      <c r="F29" s="102">
        <f t="shared" si="8"/>
        <v>4760</v>
      </c>
      <c r="G29" s="102">
        <f t="shared" si="8"/>
        <v>940</v>
      </c>
      <c r="H29" s="102">
        <f t="shared" si="8"/>
        <v>22900</v>
      </c>
      <c r="I29" s="102">
        <f t="shared" si="8"/>
        <v>1393</v>
      </c>
      <c r="J29" s="102">
        <f t="shared" si="8"/>
        <v>635</v>
      </c>
      <c r="K29" s="102">
        <f t="shared" si="8"/>
        <v>210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8" t="s">
        <v>63</v>
      </c>
      <c r="B2" s="278"/>
      <c r="C2" s="279" t="s">
        <v>65</v>
      </c>
      <c r="D2" s="279"/>
      <c r="E2" s="279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80" t="s">
        <v>66</v>
      </c>
      <c r="B3" s="281" t="s">
        <v>5</v>
      </c>
      <c r="C3" s="282" t="s">
        <v>67</v>
      </c>
      <c r="D3" s="283" t="s">
        <v>68</v>
      </c>
      <c r="E3" s="284" t="s">
        <v>69</v>
      </c>
      <c r="F3" s="272" t="s">
        <v>70</v>
      </c>
      <c r="G3" s="268">
        <v>1</v>
      </c>
      <c r="H3" s="268"/>
      <c r="I3" s="285" t="s">
        <v>71</v>
      </c>
      <c r="J3" s="275">
        <v>153</v>
      </c>
      <c r="K3" s="276"/>
      <c r="L3" s="274" t="s">
        <v>72</v>
      </c>
      <c r="M3" s="275">
        <v>154</v>
      </c>
      <c r="N3" s="276"/>
      <c r="O3" s="274" t="s">
        <v>73</v>
      </c>
      <c r="P3" s="275">
        <v>155</v>
      </c>
      <c r="Q3" s="276"/>
      <c r="R3" s="277" t="s">
        <v>74</v>
      </c>
      <c r="S3" s="268">
        <v>157</v>
      </c>
      <c r="T3" s="268"/>
      <c r="U3" s="272" t="s">
        <v>75</v>
      </c>
      <c r="V3" s="268">
        <v>158</v>
      </c>
      <c r="W3" s="268"/>
      <c r="X3" s="272" t="s">
        <v>76</v>
      </c>
      <c r="Y3" s="268">
        <v>159</v>
      </c>
      <c r="Z3" s="268"/>
      <c r="AA3" s="272" t="s">
        <v>77</v>
      </c>
      <c r="AB3" s="268">
        <v>160</v>
      </c>
      <c r="AC3" s="268"/>
      <c r="AD3" s="272" t="s">
        <v>78</v>
      </c>
      <c r="AE3" s="268">
        <v>161</v>
      </c>
      <c r="AF3" s="268"/>
      <c r="AG3" s="272" t="s">
        <v>79</v>
      </c>
      <c r="AH3" s="268">
        <v>162</v>
      </c>
      <c r="AI3" s="273"/>
      <c r="AJ3" s="269" t="s">
        <v>80</v>
      </c>
      <c r="AK3" s="268">
        <v>164</v>
      </c>
      <c r="AL3" s="268"/>
      <c r="AM3" s="269" t="s">
        <v>81</v>
      </c>
      <c r="AN3" s="268">
        <v>165</v>
      </c>
      <c r="AO3" s="268"/>
      <c r="AP3" s="269" t="s">
        <v>82</v>
      </c>
      <c r="AQ3" s="268">
        <v>166</v>
      </c>
      <c r="AR3" s="268"/>
      <c r="AS3" s="269" t="s">
        <v>83</v>
      </c>
      <c r="AT3" s="268">
        <v>167</v>
      </c>
      <c r="AU3" s="268"/>
      <c r="AV3" s="269" t="s">
        <v>84</v>
      </c>
      <c r="AW3" s="268">
        <v>168</v>
      </c>
      <c r="AX3" s="268"/>
      <c r="AY3" s="269" t="s">
        <v>85</v>
      </c>
      <c r="AZ3" s="268">
        <v>169</v>
      </c>
      <c r="BA3" s="268"/>
      <c r="BB3" s="269" t="s">
        <v>86</v>
      </c>
      <c r="BC3" s="268">
        <v>171</v>
      </c>
      <c r="BD3" s="268"/>
      <c r="BE3" s="269" t="s">
        <v>87</v>
      </c>
      <c r="BF3" s="268">
        <v>172</v>
      </c>
      <c r="BG3" s="268"/>
      <c r="BH3" s="269" t="s">
        <v>88</v>
      </c>
      <c r="BI3" s="268">
        <v>173</v>
      </c>
      <c r="BJ3" s="268"/>
      <c r="BK3" s="269" t="s">
        <v>89</v>
      </c>
      <c r="BL3" s="268">
        <v>174</v>
      </c>
      <c r="BM3" s="268"/>
      <c r="BN3" s="269" t="s">
        <v>90</v>
      </c>
      <c r="BO3" s="268">
        <v>175</v>
      </c>
      <c r="BP3" s="268"/>
      <c r="BQ3" s="269" t="s">
        <v>91</v>
      </c>
      <c r="BR3" s="268">
        <v>176</v>
      </c>
      <c r="BS3" s="268"/>
      <c r="BT3" s="269" t="s">
        <v>92</v>
      </c>
      <c r="BU3" s="270">
        <v>178</v>
      </c>
      <c r="BV3" s="270"/>
      <c r="BW3" s="269" t="s">
        <v>93</v>
      </c>
      <c r="BX3" s="271">
        <v>179</v>
      </c>
      <c r="BY3" s="271"/>
      <c r="BZ3" s="269" t="s">
        <v>94</v>
      </c>
      <c r="CA3" s="268">
        <v>180</v>
      </c>
      <c r="CB3" s="268"/>
      <c r="CC3" s="269" t="s">
        <v>95</v>
      </c>
      <c r="CD3" s="268">
        <v>181</v>
      </c>
      <c r="CE3" s="268"/>
      <c r="CF3" s="269" t="s">
        <v>96</v>
      </c>
      <c r="CG3" s="268">
        <v>182</v>
      </c>
      <c r="CH3" s="268"/>
    </row>
    <row r="4" spans="1:87" ht="15.75" customHeight="1" thickBot="1" x14ac:dyDescent="0.3">
      <c r="A4" s="280"/>
      <c r="B4" s="281"/>
      <c r="C4" s="282"/>
      <c r="D4" s="283"/>
      <c r="E4" s="284"/>
      <c r="F4" s="272"/>
      <c r="G4" s="125" t="s">
        <v>97</v>
      </c>
      <c r="H4" s="126" t="s">
        <v>98</v>
      </c>
      <c r="I4" s="285"/>
      <c r="J4" s="127" t="s">
        <v>97</v>
      </c>
      <c r="K4" s="128" t="s">
        <v>98</v>
      </c>
      <c r="L4" s="274"/>
      <c r="M4" s="129" t="s">
        <v>97</v>
      </c>
      <c r="N4" s="130" t="s">
        <v>98</v>
      </c>
      <c r="O4" s="274"/>
      <c r="P4" s="129" t="s">
        <v>97</v>
      </c>
      <c r="Q4" s="130" t="s">
        <v>98</v>
      </c>
      <c r="R4" s="277"/>
      <c r="S4" s="125" t="s">
        <v>97</v>
      </c>
      <c r="T4" s="126" t="s">
        <v>98</v>
      </c>
      <c r="U4" s="272"/>
      <c r="V4" s="125" t="s">
        <v>97</v>
      </c>
      <c r="W4" s="126" t="s">
        <v>98</v>
      </c>
      <c r="X4" s="272"/>
      <c r="Y4" s="125" t="s">
        <v>97</v>
      </c>
      <c r="Z4" s="126" t="s">
        <v>98</v>
      </c>
      <c r="AA4" s="272"/>
      <c r="AB4" s="125" t="s">
        <v>97</v>
      </c>
      <c r="AC4" s="131" t="s">
        <v>98</v>
      </c>
      <c r="AD4" s="272"/>
      <c r="AE4" s="132" t="s">
        <v>97</v>
      </c>
      <c r="AF4" s="126" t="s">
        <v>98</v>
      </c>
      <c r="AG4" s="272"/>
      <c r="AH4" s="132" t="s">
        <v>97</v>
      </c>
      <c r="AI4" s="126" t="s">
        <v>98</v>
      </c>
      <c r="AJ4" s="269"/>
      <c r="AK4" s="125" t="s">
        <v>97</v>
      </c>
      <c r="AL4" s="126" t="s">
        <v>98</v>
      </c>
      <c r="AM4" s="269"/>
      <c r="AN4" s="125" t="s">
        <v>97</v>
      </c>
      <c r="AO4" s="126" t="s">
        <v>98</v>
      </c>
      <c r="AP4" s="269"/>
      <c r="AQ4" s="125" t="s">
        <v>97</v>
      </c>
      <c r="AR4" s="126" t="s">
        <v>98</v>
      </c>
      <c r="AS4" s="269"/>
      <c r="AT4" s="125" t="s">
        <v>97</v>
      </c>
      <c r="AU4" s="126" t="s">
        <v>98</v>
      </c>
      <c r="AV4" s="269"/>
      <c r="AW4" s="125" t="s">
        <v>97</v>
      </c>
      <c r="AX4" s="126" t="s">
        <v>98</v>
      </c>
      <c r="AY4" s="269"/>
      <c r="AZ4" s="125" t="s">
        <v>97</v>
      </c>
      <c r="BA4" s="126" t="s">
        <v>98</v>
      </c>
      <c r="BB4" s="269"/>
      <c r="BC4" s="125" t="s">
        <v>97</v>
      </c>
      <c r="BD4" s="126" t="s">
        <v>98</v>
      </c>
      <c r="BE4" s="269"/>
      <c r="BF4" s="125" t="s">
        <v>97</v>
      </c>
      <c r="BG4" s="126" t="s">
        <v>98</v>
      </c>
      <c r="BH4" s="269"/>
      <c r="BI4" s="125" t="s">
        <v>97</v>
      </c>
      <c r="BJ4" s="126" t="s">
        <v>98</v>
      </c>
      <c r="BK4" s="269"/>
      <c r="BL4" s="125" t="s">
        <v>97</v>
      </c>
      <c r="BM4" s="126" t="s">
        <v>98</v>
      </c>
      <c r="BN4" s="269"/>
      <c r="BO4" s="125" t="s">
        <v>97</v>
      </c>
      <c r="BP4" s="126" t="s">
        <v>98</v>
      </c>
      <c r="BQ4" s="269"/>
      <c r="BR4" s="125" t="s">
        <v>97</v>
      </c>
      <c r="BS4" s="126" t="s">
        <v>98</v>
      </c>
      <c r="BT4" s="269"/>
      <c r="BU4" s="125" t="s">
        <v>97</v>
      </c>
      <c r="BV4" s="126" t="s">
        <v>98</v>
      </c>
      <c r="BW4" s="269"/>
      <c r="BX4" s="133" t="s">
        <v>97</v>
      </c>
      <c r="BY4" s="134" t="s">
        <v>98</v>
      </c>
      <c r="BZ4" s="269"/>
      <c r="CA4" s="125" t="s">
        <v>97</v>
      </c>
      <c r="CB4" s="126" t="s">
        <v>98</v>
      </c>
      <c r="CC4" s="269"/>
      <c r="CD4" s="125" t="s">
        <v>97</v>
      </c>
      <c r="CE4" s="126" t="s">
        <v>98</v>
      </c>
      <c r="CF4" s="269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63" t="s">
        <v>0</v>
      </c>
      <c r="B5" s="265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63"/>
      <c r="B6" s="266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63"/>
      <c r="B7" s="267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63"/>
      <c r="B8" s="266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63"/>
      <c r="B9" s="267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63"/>
      <c r="B10" s="266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63"/>
      <c r="B11" s="267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63"/>
      <c r="B12" s="266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63"/>
      <c r="B13" s="267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63"/>
      <c r="B14" s="266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63"/>
      <c r="B15" s="267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63"/>
      <c r="B16" s="266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63"/>
      <c r="B17" s="260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63"/>
      <c r="B18" s="261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63"/>
      <c r="B19" s="260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63"/>
      <c r="B20" s="261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63"/>
      <c r="B21" s="260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63"/>
      <c r="B22" s="261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63"/>
      <c r="B23" s="260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63"/>
      <c r="B24" s="261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63"/>
      <c r="B25" s="260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63"/>
      <c r="B26" s="261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63"/>
      <c r="B27" s="260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63"/>
      <c r="B28" s="261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63"/>
      <c r="B29" s="260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63"/>
      <c r="B30" s="261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63"/>
      <c r="B31" s="260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63"/>
      <c r="B32" s="261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63"/>
      <c r="B33" s="260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63"/>
      <c r="B34" s="261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63"/>
      <c r="B35" s="260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63"/>
      <c r="B36" s="261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63"/>
      <c r="B37" s="262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63"/>
      <c r="B38" s="262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63"/>
      <c r="B39" s="260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63"/>
      <c r="B40" s="261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63"/>
      <c r="B41" s="262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63"/>
      <c r="B42" s="262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63"/>
      <c r="B43" s="260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63"/>
      <c r="B44" s="261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63"/>
      <c r="B45" s="260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64"/>
      <c r="B46" s="261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2021-06-14T15:05:03Z</dcterms:modified>
</cp:coreProperties>
</file>