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G28" i="33" l="1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S8" i="33" l="1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<sst xmlns="http://schemas.openxmlformats.org/spreadsheetml/2006/main" count="1658" uniqueCount="110">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</sst>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0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2" activePane="bottomLeft" state="frozen"/>
      <selection pane="bottomLeft" activeCell="U17" sqref="U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/>
      <c r="R18" s="24">
        <f t="shared" si="3"/>
        <v>13913.057500000001</v>
      </c>
      <c r="S18" s="25">
        <f t="shared" si="4"/>
        <v>80.816500000000005</v>
      </c>
      <c r="T18" s="27">
        <f t="shared" si="5"/>
        <v>80.816500000000005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0</v>
      </c>
      <c r="R28" s="45">
        <f t="shared" si="7"/>
        <v>13913.057500000001</v>
      </c>
      <c r="S28" s="45">
        <f t="shared" si="7"/>
        <v>80.816500000000005</v>
      </c>
      <c r="T28" s="47">
        <f t="shared" si="7"/>
        <v>80.816500000000005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639755</v>
      </c>
      <c r="E4" s="2">
        <f>'16'!E29</f>
        <v>955</v>
      </c>
      <c r="F4" s="2">
        <f>'16'!F29</f>
        <v>4450</v>
      </c>
      <c r="G4" s="2">
        <f>'16'!G29</f>
        <v>390</v>
      </c>
      <c r="H4" s="2">
        <f>'16'!H29</f>
        <v>21630</v>
      </c>
      <c r="I4" s="2">
        <f>'16'!I29</f>
        <v>1357</v>
      </c>
      <c r="J4" s="2">
        <f>'16'!J29</f>
        <v>635</v>
      </c>
      <c r="K4" s="2">
        <f>'16'!K29</f>
        <v>192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639755</v>
      </c>
      <c r="E4" s="2">
        <f>'17'!E29</f>
        <v>955</v>
      </c>
      <c r="F4" s="2">
        <f>'17'!F29</f>
        <v>4450</v>
      </c>
      <c r="G4" s="2">
        <f>'17'!G29</f>
        <v>390</v>
      </c>
      <c r="H4" s="2">
        <f>'17'!H29</f>
        <v>21630</v>
      </c>
      <c r="I4" s="2">
        <f>'17'!I29</f>
        <v>1357</v>
      </c>
      <c r="J4" s="2">
        <f>'17'!J29</f>
        <v>635</v>
      </c>
      <c r="K4" s="2">
        <f>'17'!K29</f>
        <v>192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639755</v>
      </c>
      <c r="E4" s="2">
        <f>'18'!E29</f>
        <v>955</v>
      </c>
      <c r="F4" s="2">
        <f>'18'!F29</f>
        <v>4450</v>
      </c>
      <c r="G4" s="2">
        <f>'18'!G29</f>
        <v>390</v>
      </c>
      <c r="H4" s="2">
        <f>'18'!H29</f>
        <v>21630</v>
      </c>
      <c r="I4" s="2">
        <f>'18'!I29</f>
        <v>1357</v>
      </c>
      <c r="J4" s="2">
        <f>'18'!J29</f>
        <v>635</v>
      </c>
      <c r="K4" s="2">
        <f>'18'!K29</f>
        <v>192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22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639755</v>
      </c>
      <c r="E4" s="2">
        <f>'19'!E29</f>
        <v>955</v>
      </c>
      <c r="F4" s="2">
        <f>'19'!F29</f>
        <v>4450</v>
      </c>
      <c r="G4" s="2">
        <f>'19'!G29</f>
        <v>390</v>
      </c>
      <c r="H4" s="2">
        <f>'19'!H29</f>
        <v>21630</v>
      </c>
      <c r="I4" s="2">
        <f>'19'!I29</f>
        <v>1357</v>
      </c>
      <c r="J4" s="2">
        <f>'19'!J29</f>
        <v>635</v>
      </c>
      <c r="K4" s="2">
        <f>'19'!K29</f>
        <v>192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639755</v>
      </c>
      <c r="E4" s="2">
        <f>'20'!E29</f>
        <v>955</v>
      </c>
      <c r="F4" s="2">
        <f>'20'!F29</f>
        <v>4450</v>
      </c>
      <c r="G4" s="2">
        <f>'20'!G29</f>
        <v>390</v>
      </c>
      <c r="H4" s="2">
        <f>'20'!H29</f>
        <v>21630</v>
      </c>
      <c r="I4" s="2">
        <f>'20'!I29</f>
        <v>1357</v>
      </c>
      <c r="J4" s="2">
        <f>'20'!J29</f>
        <v>635</v>
      </c>
      <c r="K4" s="2">
        <f>'20'!K29</f>
        <v>192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639755</v>
      </c>
      <c r="E4" s="2">
        <f>'21'!E29</f>
        <v>955</v>
      </c>
      <c r="F4" s="2">
        <f>'21'!F29</f>
        <v>4450</v>
      </c>
      <c r="G4" s="2">
        <f>'21'!G29</f>
        <v>390</v>
      </c>
      <c r="H4" s="2">
        <f>'21'!H29</f>
        <v>21630</v>
      </c>
      <c r="I4" s="2">
        <f>'21'!I29</f>
        <v>1357</v>
      </c>
      <c r="J4" s="2">
        <f>'21'!J29</f>
        <v>635</v>
      </c>
      <c r="K4" s="2">
        <f>'21'!K29</f>
        <v>192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639755</v>
      </c>
      <c r="E4" s="2">
        <f>'22'!E29</f>
        <v>955</v>
      </c>
      <c r="F4" s="2">
        <f>'22'!F29</f>
        <v>4450</v>
      </c>
      <c r="G4" s="2">
        <f>'22'!G29</f>
        <v>390</v>
      </c>
      <c r="H4" s="2">
        <f>'22'!H29</f>
        <v>21630</v>
      </c>
      <c r="I4" s="2">
        <f>'22'!I29</f>
        <v>1357</v>
      </c>
      <c r="J4" s="2">
        <f>'22'!J29</f>
        <v>635</v>
      </c>
      <c r="K4" s="2">
        <f>'22'!K29</f>
        <v>192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639755</v>
      </c>
      <c r="E4" s="2">
        <f>'23'!E29</f>
        <v>955</v>
      </c>
      <c r="F4" s="2">
        <f>'23'!F29</f>
        <v>4450</v>
      </c>
      <c r="G4" s="2">
        <f>'23'!G29</f>
        <v>390</v>
      </c>
      <c r="H4" s="2">
        <f>'23'!H29</f>
        <v>21630</v>
      </c>
      <c r="I4" s="2">
        <f>'23'!I29</f>
        <v>1357</v>
      </c>
      <c r="J4" s="2">
        <f>'23'!J29</f>
        <v>635</v>
      </c>
      <c r="K4" s="2">
        <f>'23'!K29</f>
        <v>192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639755</v>
      </c>
      <c r="E4" s="2">
        <f>'24'!E29</f>
        <v>955</v>
      </c>
      <c r="F4" s="2">
        <f>'24'!F29</f>
        <v>4450</v>
      </c>
      <c r="G4" s="2">
        <f>'24'!G29</f>
        <v>390</v>
      </c>
      <c r="H4" s="2">
        <f>'24'!H29</f>
        <v>21630</v>
      </c>
      <c r="I4" s="2">
        <f>'24'!I29</f>
        <v>1357</v>
      </c>
      <c r="J4" s="2">
        <f>'24'!J29</f>
        <v>635</v>
      </c>
      <c r="K4" s="2">
        <f>'24'!K29</f>
        <v>192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639755</v>
      </c>
      <c r="E4" s="2">
        <f>'25'!E29</f>
        <v>955</v>
      </c>
      <c r="F4" s="2">
        <f>'25'!F29</f>
        <v>4450</v>
      </c>
      <c r="G4" s="2">
        <f>'25'!G29</f>
        <v>390</v>
      </c>
      <c r="H4" s="2">
        <f>'25'!H29</f>
        <v>21630</v>
      </c>
      <c r="I4" s="2">
        <f>'25'!I29</f>
        <v>1357</v>
      </c>
      <c r="J4" s="2">
        <f>'25'!J29</f>
        <v>635</v>
      </c>
      <c r="K4" s="2">
        <f>'25'!K29</f>
        <v>192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639755</v>
      </c>
      <c r="E4" s="2">
        <f>'26'!E29</f>
        <v>955</v>
      </c>
      <c r="F4" s="2">
        <f>'26'!F29</f>
        <v>4450</v>
      </c>
      <c r="G4" s="2">
        <f>'26'!G29</f>
        <v>390</v>
      </c>
      <c r="H4" s="2">
        <f>'26'!H29</f>
        <v>21630</v>
      </c>
      <c r="I4" s="2">
        <f>'26'!I29</f>
        <v>1357</v>
      </c>
      <c r="J4" s="2">
        <f>'26'!J29</f>
        <v>635</v>
      </c>
      <c r="K4" s="2">
        <f>'26'!K29</f>
        <v>192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639755</v>
      </c>
      <c r="E4" s="2">
        <f>'27'!E29</f>
        <v>955</v>
      </c>
      <c r="F4" s="2">
        <f>'27'!F29</f>
        <v>4450</v>
      </c>
      <c r="G4" s="2">
        <f>'27'!G29</f>
        <v>390</v>
      </c>
      <c r="H4" s="2">
        <f>'27'!H29</f>
        <v>21630</v>
      </c>
      <c r="I4" s="2">
        <f>'27'!I29</f>
        <v>1357</v>
      </c>
      <c r="J4" s="2">
        <f>'27'!J29</f>
        <v>635</v>
      </c>
      <c r="K4" s="2">
        <f>'27'!K29</f>
        <v>192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639755</v>
      </c>
      <c r="E4" s="2">
        <f>'28'!E29</f>
        <v>955</v>
      </c>
      <c r="F4" s="2">
        <f>'28'!F29</f>
        <v>4450</v>
      </c>
      <c r="G4" s="2">
        <f>'28'!G29</f>
        <v>390</v>
      </c>
      <c r="H4" s="2">
        <f>'28'!H29</f>
        <v>21630</v>
      </c>
      <c r="I4" s="2">
        <f>'28'!I29</f>
        <v>1357</v>
      </c>
      <c r="J4" s="2">
        <f>'28'!J29</f>
        <v>635</v>
      </c>
      <c r="K4" s="2">
        <f>'28'!K29</f>
        <v>192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639755</v>
      </c>
      <c r="E4" s="2">
        <f>'29'!E29</f>
        <v>955</v>
      </c>
      <c r="F4" s="2">
        <f>'29'!F29</f>
        <v>4450</v>
      </c>
      <c r="G4" s="2">
        <f>'29'!G29</f>
        <v>390</v>
      </c>
      <c r="H4" s="2">
        <f>'29'!H29</f>
        <v>21630</v>
      </c>
      <c r="I4" s="2">
        <f>'29'!I29</f>
        <v>1357</v>
      </c>
      <c r="J4" s="2">
        <f>'29'!J29</f>
        <v>635</v>
      </c>
      <c r="K4" s="2">
        <f>'29'!K29</f>
        <v>192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639755</v>
      </c>
      <c r="E4" s="2">
        <f>'30'!E29</f>
        <v>955</v>
      </c>
      <c r="F4" s="2">
        <f>'30'!F29</f>
        <v>4450</v>
      </c>
      <c r="G4" s="2">
        <f>'30'!G29</f>
        <v>390</v>
      </c>
      <c r="H4" s="2">
        <f>'30'!H29</f>
        <v>21630</v>
      </c>
      <c r="I4" s="2">
        <f>'30'!I29</f>
        <v>1357</v>
      </c>
      <c r="J4" s="2">
        <f>'30'!J29</f>
        <v>635</v>
      </c>
      <c r="K4" s="2">
        <f>'30'!K29</f>
        <v>192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639755</v>
      </c>
      <c r="E29" s="48">
        <f t="shared" ref="E29:L29" si="8">E4+E5-E28</f>
        <v>955</v>
      </c>
      <c r="F29" s="48">
        <f t="shared" si="8"/>
        <v>4450</v>
      </c>
      <c r="G29" s="48">
        <f t="shared" si="8"/>
        <v>390</v>
      </c>
      <c r="H29" s="48">
        <f t="shared" si="8"/>
        <v>21630</v>
      </c>
      <c r="I29" s="48">
        <f t="shared" si="8"/>
        <v>1357</v>
      </c>
      <c r="J29" s="48">
        <f t="shared" si="8"/>
        <v>635</v>
      </c>
      <c r="K29" s="48">
        <f t="shared" si="8"/>
        <v>192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2701297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127054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168624</v>
      </c>
      <c r="N7" s="24">
        <f>D7+E7*20+F7*10+G7*9+H7*9+I7*191+J7*191+K7*182+L7*100</f>
        <v>178776</v>
      </c>
      <c r="O7" s="25">
        <f>M7*2.75%</f>
        <v>4637.16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1279</v>
      </c>
      <c r="R7" s="24">
        <f>M7-(M7*2.75%)+I7*191+J7*191+K7*182+L7*100-Q7</f>
        <v>172859.84</v>
      </c>
      <c r="S7" s="25">
        <f>M7*0.95%</f>
        <v>1601.9279999999999</v>
      </c>
      <c r="T7" s="116">
        <f>S7-Q7</f>
        <v>322.92799999999988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69129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73629</v>
      </c>
      <c r="N8" s="24">
        <f t="shared" ref="N8:N27" si="1">D8+E8*20+F8*10+G8*9+H8*9+I8*191+J8*191+K8*182+L8*100</f>
        <v>75685</v>
      </c>
      <c r="O8" s="25">
        <f t="shared" ref="O8:O27" si="2">M8*2.75%</f>
        <v>2024.7974999999999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696</v>
      </c>
      <c r="R8" s="24">
        <f t="shared" ref="R8:R27" si="3">M8-(M8*2.75%)+I8*191+J8*191+K8*182+L8*100-Q8</f>
        <v>72964.202499999999</v>
      </c>
      <c r="S8" s="25">
        <f t="shared" ref="S8:S27" si="4">M8*0.95%</f>
        <v>699.47550000000001</v>
      </c>
      <c r="T8" s="116">
        <f t="shared" ref="T8:T27" si="5">S8-Q8</f>
        <v>3.4755000000000109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256987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1650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278637</v>
      </c>
      <c r="N9" s="24">
        <f t="shared" si="1"/>
        <v>287115</v>
      </c>
      <c r="O9" s="25">
        <f t="shared" si="2"/>
        <v>7662.5174999999999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2141</v>
      </c>
      <c r="R9" s="24">
        <f t="shared" si="3"/>
        <v>277311.48249999998</v>
      </c>
      <c r="S9" s="25">
        <f t="shared" si="4"/>
        <v>2647.0515</v>
      </c>
      <c r="T9" s="116">
        <f t="shared" si="5"/>
        <v>506.05150000000003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51588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52988</v>
      </c>
      <c r="N10" s="24">
        <f t="shared" si="1"/>
        <v>59628</v>
      </c>
      <c r="O10" s="25">
        <f t="shared" si="2"/>
        <v>1457.17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357</v>
      </c>
      <c r="R10" s="24">
        <f t="shared" si="3"/>
        <v>57813.83</v>
      </c>
      <c r="S10" s="25">
        <f t="shared" si="4"/>
        <v>503.38599999999997</v>
      </c>
      <c r="T10" s="116">
        <f t="shared" si="5"/>
        <v>146.38599999999997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60027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74727</v>
      </c>
      <c r="N11" s="24">
        <f t="shared" si="1"/>
        <v>80194</v>
      </c>
      <c r="O11" s="25">
        <f t="shared" si="2"/>
        <v>2054.9924999999998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339</v>
      </c>
      <c r="R11" s="24">
        <f t="shared" si="3"/>
        <v>77800.007500000007</v>
      </c>
      <c r="S11" s="25">
        <f t="shared" si="4"/>
        <v>709.90649999999994</v>
      </c>
      <c r="T11" s="116">
        <f t="shared" si="5"/>
        <v>370.90649999999994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52664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56564</v>
      </c>
      <c r="N12" s="24">
        <f t="shared" si="1"/>
        <v>126200</v>
      </c>
      <c r="O12" s="25">
        <f t="shared" si="2"/>
        <v>1555.51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320</v>
      </c>
      <c r="R12" s="24">
        <f t="shared" si="3"/>
        <v>124324.48999999999</v>
      </c>
      <c r="S12" s="25">
        <f t="shared" si="4"/>
        <v>537.35799999999995</v>
      </c>
      <c r="T12" s="116">
        <f t="shared" si="5"/>
        <v>217.35799999999995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48715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53635</v>
      </c>
      <c r="N13" s="24">
        <f t="shared" si="1"/>
        <v>87206</v>
      </c>
      <c r="O13" s="25">
        <f t="shared" si="2"/>
        <v>1474.9625000000001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85292.037500000006</v>
      </c>
      <c r="S13" s="25">
        <f t="shared" si="4"/>
        <v>509.53249999999997</v>
      </c>
      <c r="T13" s="116">
        <f t="shared" si="5"/>
        <v>70.53249999999997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162459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170889</v>
      </c>
      <c r="N14" s="24">
        <f t="shared" si="1"/>
        <v>193440</v>
      </c>
      <c r="O14" s="25">
        <f t="shared" si="2"/>
        <v>4699.4475000000002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1892</v>
      </c>
      <c r="R14" s="24">
        <f t="shared" si="3"/>
        <v>186848.55249999999</v>
      </c>
      <c r="S14" s="25">
        <f t="shared" si="4"/>
        <v>1623.4455</v>
      </c>
      <c r="T14" s="116">
        <f t="shared" si="5"/>
        <v>-268.55449999999996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242314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69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251394</v>
      </c>
      <c r="N15" s="24">
        <f t="shared" si="1"/>
        <v>271489</v>
      </c>
      <c r="O15" s="25">
        <f t="shared" si="2"/>
        <v>6913.335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1981</v>
      </c>
      <c r="R15" s="24">
        <f t="shared" si="3"/>
        <v>262594.66500000004</v>
      </c>
      <c r="S15" s="25">
        <f t="shared" si="4"/>
        <v>2388.2429999999999</v>
      </c>
      <c r="T15" s="116">
        <f t="shared" si="5"/>
        <v>407.24299999999994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171886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54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192566</v>
      </c>
      <c r="N16" s="24">
        <f t="shared" si="1"/>
        <v>206610</v>
      </c>
      <c r="O16" s="25">
        <f t="shared" si="2"/>
        <v>5295.5649999999996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1314</v>
      </c>
      <c r="R16" s="24">
        <f t="shared" si="3"/>
        <v>200000.435</v>
      </c>
      <c r="S16" s="25">
        <f t="shared" si="4"/>
        <v>1829.377</v>
      </c>
      <c r="T16" s="116">
        <f t="shared" si="5"/>
        <v>515.37699999999995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97377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106277</v>
      </c>
      <c r="N17" s="24">
        <f t="shared" si="1"/>
        <v>108569</v>
      </c>
      <c r="O17" s="25">
        <f t="shared" si="2"/>
        <v>2922.6174999999998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104791.38250000001</v>
      </c>
      <c r="S17" s="25">
        <f t="shared" si="4"/>
        <v>1009.6315</v>
      </c>
      <c r="T17" s="116">
        <f t="shared" si="5"/>
        <v>154.63149999999996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120604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170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370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133734</v>
      </c>
      <c r="N18" s="24">
        <f t="shared" si="1"/>
        <v>164889</v>
      </c>
      <c r="O18" s="25">
        <f t="shared" si="2"/>
        <v>3677.6849999999999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1800</v>
      </c>
      <c r="R18" s="24">
        <f t="shared" si="3"/>
        <v>159411.315</v>
      </c>
      <c r="S18" s="25">
        <f t="shared" si="4"/>
        <v>1270.473</v>
      </c>
      <c r="T18" s="116">
        <f t="shared" si="5"/>
        <v>-529.52700000000004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137126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790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45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147836</v>
      </c>
      <c r="N19" s="24">
        <f t="shared" si="1"/>
        <v>157341</v>
      </c>
      <c r="O19" s="25">
        <f t="shared" si="2"/>
        <v>4065.4900000000002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1670</v>
      </c>
      <c r="R19" s="24">
        <f t="shared" si="3"/>
        <v>151605.51</v>
      </c>
      <c r="S19" s="25">
        <f t="shared" si="4"/>
        <v>1404.442</v>
      </c>
      <c r="T19" s="116">
        <f t="shared" si="5"/>
        <v>-265.55799999999999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66021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68141</v>
      </c>
      <c r="N20" s="24">
        <f t="shared" si="1"/>
        <v>72199</v>
      </c>
      <c r="O20" s="25">
        <f t="shared" si="2"/>
        <v>1873.8775000000001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68724.122499999998</v>
      </c>
      <c r="S20" s="25">
        <f t="shared" si="4"/>
        <v>647.33949999999993</v>
      </c>
      <c r="T20" s="116">
        <f t="shared" si="5"/>
        <v>-953.66050000000007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51580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55590</v>
      </c>
      <c r="N21" s="24">
        <f t="shared" si="1"/>
        <v>61120</v>
      </c>
      <c r="O21" s="25">
        <f t="shared" si="2"/>
        <v>1528.7249999999999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177</v>
      </c>
      <c r="R21" s="24">
        <f t="shared" si="3"/>
        <v>59414.275000000001</v>
      </c>
      <c r="S21" s="25">
        <f t="shared" si="4"/>
        <v>528.10500000000002</v>
      </c>
      <c r="T21" s="116">
        <f t="shared" si="5"/>
        <v>351.10500000000002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214477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67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236077</v>
      </c>
      <c r="N22" s="24">
        <f t="shared" si="1"/>
        <v>254698</v>
      </c>
      <c r="O22" s="25">
        <f t="shared" si="2"/>
        <v>6492.1175000000003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1648</v>
      </c>
      <c r="R22" s="24">
        <f t="shared" si="3"/>
        <v>246557.88250000001</v>
      </c>
      <c r="S22" s="25">
        <f t="shared" si="4"/>
        <v>2242.7314999999999</v>
      </c>
      <c r="T22" s="116">
        <f t="shared" si="5"/>
        <v>594.73149999999987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90492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109992</v>
      </c>
      <c r="N23" s="24">
        <f t="shared" si="1"/>
        <v>121362</v>
      </c>
      <c r="O23" s="25">
        <f t="shared" si="2"/>
        <v>3024.78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860</v>
      </c>
      <c r="R23" s="24">
        <f t="shared" si="3"/>
        <v>117477.22</v>
      </c>
      <c r="S23" s="25">
        <f t="shared" si="4"/>
        <v>1044.924</v>
      </c>
      <c r="T23" s="116">
        <f t="shared" si="5"/>
        <v>184.92399999999998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238745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520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710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34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21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259745</v>
      </c>
      <c r="N24" s="24">
        <f t="shared" si="1"/>
        <v>270061</v>
      </c>
      <c r="O24" s="25">
        <f t="shared" si="2"/>
        <v>7142.9875000000002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1423</v>
      </c>
      <c r="R24" s="24">
        <f t="shared" si="3"/>
        <v>261495.01250000001</v>
      </c>
      <c r="S24" s="25">
        <f t="shared" si="4"/>
        <v>2467.5774999999999</v>
      </c>
      <c r="T24" s="116">
        <f t="shared" si="5"/>
        <v>1044.5774999999999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105662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109982</v>
      </c>
      <c r="N25" s="24">
        <f t="shared" si="1"/>
        <v>116750</v>
      </c>
      <c r="O25" s="25">
        <f t="shared" si="2"/>
        <v>3024.5050000000001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1015</v>
      </c>
      <c r="R25" s="24">
        <f t="shared" si="3"/>
        <v>112710.495</v>
      </c>
      <c r="S25" s="25">
        <f t="shared" si="4"/>
        <v>1044.829</v>
      </c>
      <c r="T25" s="116">
        <f t="shared" si="5"/>
        <v>29.828999999999951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79468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35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84868</v>
      </c>
      <c r="N26" s="24">
        <f t="shared" si="1"/>
        <v>95056</v>
      </c>
      <c r="O26" s="25">
        <f t="shared" si="2"/>
        <v>2333.87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777</v>
      </c>
      <c r="R26" s="24">
        <f t="shared" si="3"/>
        <v>91945.13</v>
      </c>
      <c r="S26" s="25">
        <f t="shared" si="4"/>
        <v>806.24599999999998</v>
      </c>
      <c r="T26" s="116">
        <f t="shared" si="5"/>
        <v>29.245999999999981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93571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101371</v>
      </c>
      <c r="N27" s="40">
        <f t="shared" si="1"/>
        <v>108056</v>
      </c>
      <c r="O27" s="25">
        <f t="shared" si="2"/>
        <v>2787.7024999999999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1600</v>
      </c>
      <c r="R27" s="24">
        <f t="shared" si="3"/>
        <v>103668.2975</v>
      </c>
      <c r="S27" s="42">
        <f t="shared" si="4"/>
        <v>963.02449999999999</v>
      </c>
      <c r="T27" s="117">
        <f t="shared" si="5"/>
        <v>-636.97550000000001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2537946</v>
      </c>
      <c r="E28" s="99">
        <f t="shared" si="6"/>
        <v>3815</v>
      </c>
      <c r="F28" s="99">
        <f t="shared" ref="F28:T28" si="7">SUM(F7:F27)</f>
        <v>6160</v>
      </c>
      <c r="G28" s="99">
        <f t="shared" si="7"/>
        <v>650</v>
      </c>
      <c r="H28" s="99">
        <f t="shared" si="7"/>
        <v>11730</v>
      </c>
      <c r="I28" s="99">
        <f t="shared" si="7"/>
        <v>942</v>
      </c>
      <c r="J28" s="99">
        <f t="shared" si="7"/>
        <v>368</v>
      </c>
      <c r="K28" s="99">
        <f t="shared" si="7"/>
        <v>324</v>
      </c>
      <c r="L28" s="99">
        <f t="shared" si="7"/>
        <v>0</v>
      </c>
      <c r="M28" s="99">
        <f t="shared" si="7"/>
        <v>2787266</v>
      </c>
      <c r="N28" s="99">
        <f t="shared" si="7"/>
        <v>3096444</v>
      </c>
      <c r="O28" s="100">
        <f t="shared" si="7"/>
        <v>76649.814999999988</v>
      </c>
      <c r="P28" s="99">
        <f t="shared" si="7"/>
        <v>0</v>
      </c>
      <c r="Q28" s="99">
        <f t="shared" si="7"/>
        <v>24184</v>
      </c>
      <c r="R28" s="99">
        <f t="shared" si="7"/>
        <v>2995610.1850000001</v>
      </c>
      <c r="S28" s="99">
        <f t="shared" si="7"/>
        <v>26479.026999999998</v>
      </c>
      <c r="T28" s="101">
        <f t="shared" si="7"/>
        <v>2295.0269999999996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639755</v>
      </c>
      <c r="E29" s="102">
        <f t="shared" ref="E29:L29" si="8">E4+E5-E28</f>
        <v>955</v>
      </c>
      <c r="F29" s="102">
        <f t="shared" si="8"/>
        <v>4450</v>
      </c>
      <c r="G29" s="102">
        <f t="shared" si="8"/>
        <v>390</v>
      </c>
      <c r="H29" s="102">
        <f t="shared" si="8"/>
        <v>21630</v>
      </c>
      <c r="I29" s="102">
        <f t="shared" si="8"/>
        <v>1357</v>
      </c>
      <c r="J29" s="102">
        <f t="shared" si="8"/>
        <v>635</v>
      </c>
      <c r="K29" s="102">
        <f t="shared" si="8"/>
        <v>192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8" t="s">
        <v>63</v>
      </c>
      <c r="B2" s="278"/>
      <c r="C2" s="279" t="s">
        <v>65</v>
      </c>
      <c r="D2" s="279"/>
      <c r="E2" s="279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80" t="s">
        <v>66</v>
      </c>
      <c r="B3" s="281" t="s">
        <v>5</v>
      </c>
      <c r="C3" s="282" t="s">
        <v>67</v>
      </c>
      <c r="D3" s="283" t="s">
        <v>68</v>
      </c>
      <c r="E3" s="284" t="s">
        <v>69</v>
      </c>
      <c r="F3" s="272" t="s">
        <v>70</v>
      </c>
      <c r="G3" s="268">
        <v>1</v>
      </c>
      <c r="H3" s="268"/>
      <c r="I3" s="285" t="s">
        <v>71</v>
      </c>
      <c r="J3" s="275">
        <v>153</v>
      </c>
      <c r="K3" s="276"/>
      <c r="L3" s="274" t="s">
        <v>72</v>
      </c>
      <c r="M3" s="275">
        <v>154</v>
      </c>
      <c r="N3" s="276"/>
      <c r="O3" s="274" t="s">
        <v>73</v>
      </c>
      <c r="P3" s="275">
        <v>155</v>
      </c>
      <c r="Q3" s="276"/>
      <c r="R3" s="277" t="s">
        <v>74</v>
      </c>
      <c r="S3" s="268">
        <v>157</v>
      </c>
      <c r="T3" s="268"/>
      <c r="U3" s="272" t="s">
        <v>75</v>
      </c>
      <c r="V3" s="268">
        <v>158</v>
      </c>
      <c r="W3" s="268"/>
      <c r="X3" s="272" t="s">
        <v>76</v>
      </c>
      <c r="Y3" s="268">
        <v>159</v>
      </c>
      <c r="Z3" s="268"/>
      <c r="AA3" s="272" t="s">
        <v>77</v>
      </c>
      <c r="AB3" s="268">
        <v>160</v>
      </c>
      <c r="AC3" s="268"/>
      <c r="AD3" s="272" t="s">
        <v>78</v>
      </c>
      <c r="AE3" s="268">
        <v>161</v>
      </c>
      <c r="AF3" s="268"/>
      <c r="AG3" s="272" t="s">
        <v>79</v>
      </c>
      <c r="AH3" s="268">
        <v>162</v>
      </c>
      <c r="AI3" s="273"/>
      <c r="AJ3" s="269" t="s">
        <v>80</v>
      </c>
      <c r="AK3" s="268">
        <v>164</v>
      </c>
      <c r="AL3" s="268"/>
      <c r="AM3" s="269" t="s">
        <v>81</v>
      </c>
      <c r="AN3" s="268">
        <v>165</v>
      </c>
      <c r="AO3" s="268"/>
      <c r="AP3" s="269" t="s">
        <v>82</v>
      </c>
      <c r="AQ3" s="268">
        <v>166</v>
      </c>
      <c r="AR3" s="268"/>
      <c r="AS3" s="269" t="s">
        <v>83</v>
      </c>
      <c r="AT3" s="268">
        <v>167</v>
      </c>
      <c r="AU3" s="268"/>
      <c r="AV3" s="269" t="s">
        <v>84</v>
      </c>
      <c r="AW3" s="268">
        <v>168</v>
      </c>
      <c r="AX3" s="268"/>
      <c r="AY3" s="269" t="s">
        <v>85</v>
      </c>
      <c r="AZ3" s="268">
        <v>169</v>
      </c>
      <c r="BA3" s="268"/>
      <c r="BB3" s="269" t="s">
        <v>86</v>
      </c>
      <c r="BC3" s="268">
        <v>171</v>
      </c>
      <c r="BD3" s="268"/>
      <c r="BE3" s="269" t="s">
        <v>87</v>
      </c>
      <c r="BF3" s="268">
        <v>172</v>
      </c>
      <c r="BG3" s="268"/>
      <c r="BH3" s="269" t="s">
        <v>88</v>
      </c>
      <c r="BI3" s="268">
        <v>173</v>
      </c>
      <c r="BJ3" s="268"/>
      <c r="BK3" s="269" t="s">
        <v>89</v>
      </c>
      <c r="BL3" s="268">
        <v>174</v>
      </c>
      <c r="BM3" s="268"/>
      <c r="BN3" s="269" t="s">
        <v>90</v>
      </c>
      <c r="BO3" s="268">
        <v>175</v>
      </c>
      <c r="BP3" s="268"/>
      <c r="BQ3" s="269" t="s">
        <v>91</v>
      </c>
      <c r="BR3" s="268">
        <v>176</v>
      </c>
      <c r="BS3" s="268"/>
      <c r="BT3" s="269" t="s">
        <v>92</v>
      </c>
      <c r="BU3" s="270">
        <v>178</v>
      </c>
      <c r="BV3" s="270"/>
      <c r="BW3" s="269" t="s">
        <v>93</v>
      </c>
      <c r="BX3" s="271">
        <v>179</v>
      </c>
      <c r="BY3" s="271"/>
      <c r="BZ3" s="269" t="s">
        <v>94</v>
      </c>
      <c r="CA3" s="268">
        <v>180</v>
      </c>
      <c r="CB3" s="268"/>
      <c r="CC3" s="269" t="s">
        <v>95</v>
      </c>
      <c r="CD3" s="268">
        <v>181</v>
      </c>
      <c r="CE3" s="268"/>
      <c r="CF3" s="269" t="s">
        <v>96</v>
      </c>
      <c r="CG3" s="268">
        <v>182</v>
      </c>
      <c r="CH3" s="268"/>
    </row>
    <row r="4" spans="1:87" ht="15.75" customHeight="1" thickBot="1" x14ac:dyDescent="0.3">
      <c r="A4" s="280"/>
      <c r="B4" s="281"/>
      <c r="C4" s="282"/>
      <c r="D4" s="283"/>
      <c r="E4" s="284"/>
      <c r="F4" s="272"/>
      <c r="G4" s="125" t="s">
        <v>97</v>
      </c>
      <c r="H4" s="126" t="s">
        <v>98</v>
      </c>
      <c r="I4" s="285"/>
      <c r="J4" s="127" t="s">
        <v>97</v>
      </c>
      <c r="K4" s="128" t="s">
        <v>98</v>
      </c>
      <c r="L4" s="274"/>
      <c r="M4" s="129" t="s">
        <v>97</v>
      </c>
      <c r="N4" s="130" t="s">
        <v>98</v>
      </c>
      <c r="O4" s="274"/>
      <c r="P4" s="129" t="s">
        <v>97</v>
      </c>
      <c r="Q4" s="130" t="s">
        <v>98</v>
      </c>
      <c r="R4" s="277"/>
      <c r="S4" s="125" t="s">
        <v>97</v>
      </c>
      <c r="T4" s="126" t="s">
        <v>98</v>
      </c>
      <c r="U4" s="272"/>
      <c r="V4" s="125" t="s">
        <v>97</v>
      </c>
      <c r="W4" s="126" t="s">
        <v>98</v>
      </c>
      <c r="X4" s="272"/>
      <c r="Y4" s="125" t="s">
        <v>97</v>
      </c>
      <c r="Z4" s="126" t="s">
        <v>98</v>
      </c>
      <c r="AA4" s="272"/>
      <c r="AB4" s="125" t="s">
        <v>97</v>
      </c>
      <c r="AC4" s="131" t="s">
        <v>98</v>
      </c>
      <c r="AD4" s="272"/>
      <c r="AE4" s="132" t="s">
        <v>97</v>
      </c>
      <c r="AF4" s="126" t="s">
        <v>98</v>
      </c>
      <c r="AG4" s="272"/>
      <c r="AH4" s="132" t="s">
        <v>97</v>
      </c>
      <c r="AI4" s="126" t="s">
        <v>98</v>
      </c>
      <c r="AJ4" s="269"/>
      <c r="AK4" s="125" t="s">
        <v>97</v>
      </c>
      <c r="AL4" s="126" t="s">
        <v>98</v>
      </c>
      <c r="AM4" s="269"/>
      <c r="AN4" s="125" t="s">
        <v>97</v>
      </c>
      <c r="AO4" s="126" t="s">
        <v>98</v>
      </c>
      <c r="AP4" s="269"/>
      <c r="AQ4" s="125" t="s">
        <v>97</v>
      </c>
      <c r="AR4" s="126" t="s">
        <v>98</v>
      </c>
      <c r="AS4" s="269"/>
      <c r="AT4" s="125" t="s">
        <v>97</v>
      </c>
      <c r="AU4" s="126" t="s">
        <v>98</v>
      </c>
      <c r="AV4" s="269"/>
      <c r="AW4" s="125" t="s">
        <v>97</v>
      </c>
      <c r="AX4" s="126" t="s">
        <v>98</v>
      </c>
      <c r="AY4" s="269"/>
      <c r="AZ4" s="125" t="s">
        <v>97</v>
      </c>
      <c r="BA4" s="126" t="s">
        <v>98</v>
      </c>
      <c r="BB4" s="269"/>
      <c r="BC4" s="125" t="s">
        <v>97</v>
      </c>
      <c r="BD4" s="126" t="s">
        <v>98</v>
      </c>
      <c r="BE4" s="269"/>
      <c r="BF4" s="125" t="s">
        <v>97</v>
      </c>
      <c r="BG4" s="126" t="s">
        <v>98</v>
      </c>
      <c r="BH4" s="269"/>
      <c r="BI4" s="125" t="s">
        <v>97</v>
      </c>
      <c r="BJ4" s="126" t="s">
        <v>98</v>
      </c>
      <c r="BK4" s="269"/>
      <c r="BL4" s="125" t="s">
        <v>97</v>
      </c>
      <c r="BM4" s="126" t="s">
        <v>98</v>
      </c>
      <c r="BN4" s="269"/>
      <c r="BO4" s="125" t="s">
        <v>97</v>
      </c>
      <c r="BP4" s="126" t="s">
        <v>98</v>
      </c>
      <c r="BQ4" s="269"/>
      <c r="BR4" s="125" t="s">
        <v>97</v>
      </c>
      <c r="BS4" s="126" t="s">
        <v>98</v>
      </c>
      <c r="BT4" s="269"/>
      <c r="BU4" s="125" t="s">
        <v>97</v>
      </c>
      <c r="BV4" s="126" t="s">
        <v>98</v>
      </c>
      <c r="BW4" s="269"/>
      <c r="BX4" s="133" t="s">
        <v>97</v>
      </c>
      <c r="BY4" s="134" t="s">
        <v>98</v>
      </c>
      <c r="BZ4" s="269"/>
      <c r="CA4" s="125" t="s">
        <v>97</v>
      </c>
      <c r="CB4" s="126" t="s">
        <v>98</v>
      </c>
      <c r="CC4" s="269"/>
      <c r="CD4" s="125" t="s">
        <v>97</v>
      </c>
      <c r="CE4" s="126" t="s">
        <v>98</v>
      </c>
      <c r="CF4" s="269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63" t="s">
        <v>0</v>
      </c>
      <c r="B5" s="265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63"/>
      <c r="B6" s="266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63"/>
      <c r="B7" s="267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63"/>
      <c r="B8" s="266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63"/>
      <c r="B9" s="267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63"/>
      <c r="B10" s="266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63"/>
      <c r="B11" s="267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63"/>
      <c r="B12" s="266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63"/>
      <c r="B13" s="267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63"/>
      <c r="B14" s="266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63"/>
      <c r="B15" s="267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63"/>
      <c r="B16" s="266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63"/>
      <c r="B17" s="260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63"/>
      <c r="B18" s="261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63"/>
      <c r="B19" s="260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63"/>
      <c r="B20" s="261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63"/>
      <c r="B21" s="260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63"/>
      <c r="B22" s="261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63"/>
      <c r="B23" s="260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63"/>
      <c r="B24" s="261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63"/>
      <c r="B25" s="260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63"/>
      <c r="B26" s="261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63"/>
      <c r="B27" s="260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63"/>
      <c r="B28" s="261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63"/>
      <c r="B29" s="260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63"/>
      <c r="B30" s="261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63"/>
      <c r="B31" s="260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63"/>
      <c r="B32" s="261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63"/>
      <c r="B33" s="260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63"/>
      <c r="B34" s="261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63"/>
      <c r="B35" s="260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63"/>
      <c r="B36" s="261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63"/>
      <c r="B37" s="262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63"/>
      <c r="B38" s="262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63"/>
      <c r="B39" s="260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63"/>
      <c r="B40" s="261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63"/>
      <c r="B41" s="262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63"/>
      <c r="B42" s="262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63"/>
      <c r="B43" s="260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63"/>
      <c r="B44" s="261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63"/>
      <c r="B45" s="260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64"/>
      <c r="B46" s="261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2" sqref="F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F22" sqref="F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2021-06-15T14:24:18Z</dcterms:modified>
</cp:coreProperties>
</file>