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5" i="55" l="1"/>
  <c r="M38" i="55"/>
  <c r="H35" i="57"/>
  <c r="C26" i="57" l="1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Harpick + surf-excel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Rocky+Rico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Tipu Boss Diet coke+Serjel-40 Tablet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Lic Sara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 ar Garir tue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 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 Vaiyer Garir Lic sara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Jharu(70)+Calculator repair120=190</t>
        </r>
      </text>
    </comment>
    <comment ref="B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Jakir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Cammerer Adapter+Service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Romjan+Sadek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Jakir</t>
        </r>
      </text>
    </comment>
    <comment ref="H3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Trade Licence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<sst xmlns="http://schemas.openxmlformats.org/spreadsheetml/2006/main" count="450" uniqueCount="254">
  <si>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</si>
  <si>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</si>
  <si>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</si>
  <si>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</si>
  <si>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</si>
  <si>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</si>
  <si>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</si>
  <si>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</si>
  <si>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</si>
  <si>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</si>
  <si>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</si>
  <si>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</si>
  <si>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</si>
  <si>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</si>
  <si>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</si>
  <si>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</si>
  <si>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</si>
  <si>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</si>
  <si>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</si>
  <si>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</si>
  <si>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</si>
  <si>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</si>
  <si>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</si>
  <si>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</si>
  <si>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</si>
  <si>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</si>
  <si>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</si>
  <si>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</si>
  <si>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</si>
  <si>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</si>
  <si>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</si>
  <si>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</si>
  <si>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</si>
  <si>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</si>
  <si>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</si>
  <si>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</si>
  <si>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</si>
  <si>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</si>
  <si>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</si>
  <si>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</si>
  <si>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</si>
  <si>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</si>
  <si>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</si>
  <si>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</si>
  <si>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</si>
  <si>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</si>
  <si>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</si>
  <si>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</si>
  <si>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</si>
  <si>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</si>
  <si>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</si>
  <si>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</si>
  <si>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</si>
  <si>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</si>
  <si>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</si>
  <si>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</si>
  <si>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</si>
  <si>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</si>
  <si>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</si>
  <si>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</si>
  <si>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</si>
  <si>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</si>
  <si>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</si>
  <si>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</si>
  <si>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</si>
  <si>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</si>
  <si>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</si>
  <si>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</si>
  <si>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</si>
  <si>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</si>
  <si>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</si>
  <si>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</si>
  <si>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</si>
  <si>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</si>
  <si>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</si>
  <si>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</si>
  <si>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</si>
  <si>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</si>
  <si>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</si>
  <si>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</si>
  <si>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</si>
  <si>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</si>
  <si>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</si>
  <si>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</si>
  <si>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</si>
  <si>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</si>
  <si>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</si>
  <si>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</si>
  <si>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</si>
  <si>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</si>
  <si>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</si>
  <si>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</si>
  <si>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</si>
  <si>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</si>
  <si>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</si>
  <si>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</si>
  <si>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</si>
  <si>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</si>
  <si>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</si>
  <si>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</si>
  <si>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</si>
  <si>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</si>
  <si>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</si>
  <si>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</si>
  <si>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</si>
  <si>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</si>
  <si>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</si>
  <si>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</si>
  <si>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</si>
  <si>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</si>
  <si>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</si>
  <si>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</si>
  <si>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</si>
  <si>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</si>
  <si>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</si>
  <si>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</si>
  <si>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</si>
  <si>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</si>
  <si>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</si>
  <si>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</si>
  <si>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</si>
  <si>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</si>
  <si>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</si>
  <si>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</si>
  <si>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</si>
  <si>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</si>
  <si>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</si>
  <si>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</si>
  <si>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</si>
  <si>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</si>
  <si>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</si>
  <si>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</si>
  <si>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</si>
  <si>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</si>
  <si>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</si>
  <si>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</si>
  <si>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</si>
  <si>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</si>
  <si>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</si>
  <si>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</si>
  <si>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</si>
  <si>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</si>
  <si>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</si>
  <si>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</si>
  <si>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</si>
  <si>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</si>
  <si>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</si>
  <si>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</si>
  <si>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</si>
  <si>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</si>
  <si>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</si>
  <si>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</si>
  <si>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</si>
  <si>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</si>
  <si>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</si>
  <si>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</si>
  <si>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</si>
  <si>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</si>
  <si>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</si>
  <si>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</si>
  <si>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</si>
  <si>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</si>
  <si>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</si>
  <si>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</si>
  <si>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</si>
  <si>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</si>
  <si>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</si>
  <si>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</si>
  <si>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</si>
  <si>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</si>
  <si>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</si>
  <si>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</si>
  <si>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</si>
  <si>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</si>
  <si>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</si>
  <si>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</si>
  <si>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</si>
  <si>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</si>
  <si>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</si>
  <si>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N.B Today Received Commission:00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</si>
  <si>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</si>
  <si>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</si>
  <si>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</si>
  <si>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</si>
  <si>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</si>
  <si>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</si>
  <si>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</si>
  <si>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</si>
  <si>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</si>
  <si>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</si>
  <si>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</si>
  <si>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</si>
  <si>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</si>
  <si>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</si>
  <si>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</si>
  <si>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</si>
  <si>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</si>
  <si>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</si>
  <si>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</si>
  <si>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</si>
  <si>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</si>
  <si>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</si>
  <si>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02.10.2021</t>
  </si>
  <si>
    <t>Closing Capital September''21</t>
  </si>
  <si>
    <t>Opening Capital Oct''21</t>
  </si>
  <si>
    <t>Salary Oct''21</t>
  </si>
  <si>
    <t>G.Total Oct''21</t>
  </si>
  <si>
    <t>Sales Commission Oct''21</t>
  </si>
  <si>
    <t>BL DD Commission Oct''21</t>
  </si>
  <si>
    <t>G.Total Profit Oct''21</t>
  </si>
  <si>
    <t>Net Profit Oct''21</t>
  </si>
  <si>
    <t>Boss(+) Oct''21</t>
  </si>
  <si>
    <t xml:space="preserve">G.Total Capital Oct''21 </t>
  </si>
  <si>
    <t>03.10.2021</t>
  </si>
  <si>
    <t>04.10.2021</t>
  </si>
  <si>
    <t>05.10.2021</t>
  </si>
  <si>
    <t>06.10.2021</t>
  </si>
  <si>
    <t>07.10.2021</t>
  </si>
  <si>
    <t>Midul</t>
  </si>
  <si>
    <t>09.10.2021</t>
  </si>
  <si>
    <t>10.10.2021</t>
  </si>
  <si>
    <t>11.10.2021</t>
  </si>
  <si>
    <t>12.10.2021</t>
  </si>
  <si>
    <t>13.10.2021</t>
  </si>
  <si>
    <t>Deno(598)</t>
  </si>
  <si>
    <t>14.10.2021</t>
  </si>
  <si>
    <t>16.10.2021</t>
  </si>
  <si>
    <t>17.10.2021</t>
  </si>
  <si>
    <t>18.10.2021</t>
  </si>
  <si>
    <t>19.10.2021</t>
  </si>
  <si>
    <t>.8% Less</t>
  </si>
  <si>
    <t>20.10.2021</t>
  </si>
  <si>
    <t>21.10.2021</t>
  </si>
  <si>
    <t>21.10.20211</t>
  </si>
  <si>
    <t>RSO Training</t>
  </si>
  <si>
    <t>23.10.2021</t>
  </si>
  <si>
    <t>24.10.2021</t>
  </si>
  <si>
    <t>25.10.2021</t>
  </si>
  <si>
    <t>Sim+DD(261+269)</t>
  </si>
  <si>
    <t>Sim+DD(232+145)</t>
  </si>
  <si>
    <t>Rakib BP</t>
  </si>
  <si>
    <t>26.10.2021</t>
  </si>
  <si>
    <t>Sim+DD(316+156)</t>
  </si>
  <si>
    <t>27.10.2021</t>
  </si>
  <si>
    <t>Harun</t>
  </si>
  <si>
    <t>28.10.2021</t>
  </si>
  <si>
    <t>Date :28.10.2021</t>
  </si>
  <si>
    <t>August, September,October</t>
  </si>
  <si>
    <t>BL COMPANY Adjustment DUE Till- 28.10.2021</t>
  </si>
  <si>
    <t>30.10.2021</t>
  </si>
  <si>
    <t>Sim+DD(276+269)</t>
  </si>
  <si>
    <t>Sim+DD(323+156)</t>
  </si>
  <si>
    <t>Date:31.10.2021</t>
  </si>
  <si>
    <t>31.10.2021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</si>
</sst>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3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A32" sqref="A32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2" t="s">
        <v>9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14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68" customFormat="1" ht="16.5" thickBot="1" x14ac:dyDescent="0.3">
      <c r="A3" s="354" t="s">
        <v>198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6"/>
      <c r="T3" s="69"/>
      <c r="U3" s="70"/>
      <c r="V3" s="70"/>
      <c r="W3" s="70"/>
      <c r="X3" s="70"/>
      <c r="Y3" s="71"/>
    </row>
    <row r="4" spans="1:25" s="71" customFormat="1" x14ac:dyDescent="0.25">
      <c r="A4" s="344" t="s">
        <v>15</v>
      </c>
      <c r="B4" s="346" t="s">
        <v>16</v>
      </c>
      <c r="C4" s="346" t="s">
        <v>17</v>
      </c>
      <c r="D4" s="348" t="s">
        <v>18</v>
      </c>
      <c r="E4" s="348" t="s">
        <v>110</v>
      </c>
      <c r="F4" s="348" t="s">
        <v>19</v>
      </c>
      <c r="G4" s="348" t="s">
        <v>20</v>
      </c>
      <c r="H4" s="348" t="s">
        <v>21</v>
      </c>
      <c r="I4" s="348" t="s">
        <v>22</v>
      </c>
      <c r="J4" s="348" t="s">
        <v>23</v>
      </c>
      <c r="K4" s="357" t="s">
        <v>24</v>
      </c>
      <c r="L4" s="350" t="s">
        <v>25</v>
      </c>
      <c r="M4" s="359" t="s">
        <v>26</v>
      </c>
      <c r="N4" s="361" t="s">
        <v>8</v>
      </c>
      <c r="O4" s="363" t="s">
        <v>27</v>
      </c>
      <c r="P4" s="350" t="s">
        <v>129</v>
      </c>
      <c r="Q4" s="352" t="s">
        <v>193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45"/>
      <c r="B5" s="347"/>
      <c r="C5" s="347"/>
      <c r="D5" s="349"/>
      <c r="E5" s="349"/>
      <c r="F5" s="349"/>
      <c r="G5" s="349"/>
      <c r="H5" s="349"/>
      <c r="I5" s="349"/>
      <c r="J5" s="349"/>
      <c r="K5" s="358"/>
      <c r="L5" s="351"/>
      <c r="M5" s="360"/>
      <c r="N5" s="362"/>
      <c r="O5" s="364"/>
      <c r="P5" s="351"/>
      <c r="Q5" s="353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202</v>
      </c>
      <c r="B6" s="203"/>
      <c r="C6" s="204">
        <v>400</v>
      </c>
      <c r="D6" s="204"/>
      <c r="E6" s="204"/>
      <c r="F6" s="204"/>
      <c r="G6" s="312">
        <v>1682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2082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213</v>
      </c>
      <c r="B7" s="203"/>
      <c r="C7" s="204">
        <v>400</v>
      </c>
      <c r="D7" s="204"/>
      <c r="E7" s="204"/>
      <c r="F7" s="204"/>
      <c r="G7" s="312">
        <v>1767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2167</v>
      </c>
      <c r="S7" s="76"/>
      <c r="T7" s="74"/>
      <c r="U7" s="74"/>
      <c r="V7" s="74"/>
      <c r="W7" s="74"/>
      <c r="X7" s="74"/>
    </row>
    <row r="8" spans="1:25" s="75" customFormat="1" x14ac:dyDescent="0.25">
      <c r="A8" s="202" t="s">
        <v>214</v>
      </c>
      <c r="B8" s="206"/>
      <c r="C8" s="207">
        <v>400</v>
      </c>
      <c r="D8" s="207"/>
      <c r="E8" s="207"/>
      <c r="F8" s="207"/>
      <c r="G8" s="313">
        <v>2206</v>
      </c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2606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 t="s">
        <v>215</v>
      </c>
      <c r="B9" s="206"/>
      <c r="C9" s="207"/>
      <c r="D9" s="207"/>
      <c r="E9" s="207"/>
      <c r="F9" s="207"/>
      <c r="G9" s="313">
        <v>1993</v>
      </c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1993</v>
      </c>
      <c r="S9" s="76"/>
      <c r="T9" s="78"/>
      <c r="U9" s="78"/>
      <c r="V9" s="74"/>
      <c r="W9" s="74"/>
      <c r="X9" s="74"/>
    </row>
    <row r="10" spans="1:25" s="75" customFormat="1" x14ac:dyDescent="0.25">
      <c r="A10" s="202" t="s">
        <v>216</v>
      </c>
      <c r="B10" s="206"/>
      <c r="C10" s="207"/>
      <c r="D10" s="207">
        <v>150</v>
      </c>
      <c r="E10" s="207"/>
      <c r="F10" s="207"/>
      <c r="G10" s="313">
        <v>1519</v>
      </c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1669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 t="s">
        <v>217</v>
      </c>
      <c r="B11" s="206"/>
      <c r="C11" s="207">
        <v>800</v>
      </c>
      <c r="D11" s="207"/>
      <c r="E11" s="207"/>
      <c r="F11" s="207"/>
      <c r="G11" s="313">
        <v>1538</v>
      </c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2338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 t="s">
        <v>219</v>
      </c>
      <c r="B12" s="206"/>
      <c r="C12" s="207"/>
      <c r="D12" s="207"/>
      <c r="E12" s="207"/>
      <c r="F12" s="207"/>
      <c r="G12" s="313">
        <v>2051</v>
      </c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2051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 t="s">
        <v>220</v>
      </c>
      <c r="B13" s="206"/>
      <c r="C13" s="207"/>
      <c r="D13" s="207"/>
      <c r="E13" s="207"/>
      <c r="F13" s="207"/>
      <c r="G13" s="313">
        <v>2799</v>
      </c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2799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 t="s">
        <v>221</v>
      </c>
      <c r="B14" s="206"/>
      <c r="C14" s="207"/>
      <c r="D14" s="207"/>
      <c r="E14" s="207"/>
      <c r="F14" s="207"/>
      <c r="G14" s="313">
        <v>1347</v>
      </c>
      <c r="H14" s="207"/>
      <c r="I14" s="207"/>
      <c r="J14" s="207"/>
      <c r="K14" s="207"/>
      <c r="L14" s="207"/>
      <c r="M14" s="207"/>
      <c r="N14" s="207"/>
      <c r="O14" s="207"/>
      <c r="P14" s="207">
        <v>200</v>
      </c>
      <c r="Q14" s="209"/>
      <c r="R14" s="195">
        <f t="shared" si="0"/>
        <v>1547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 t="s">
        <v>222</v>
      </c>
      <c r="B15" s="206"/>
      <c r="C15" s="207"/>
      <c r="D15" s="207"/>
      <c r="E15" s="207"/>
      <c r="F15" s="207">
        <v>50</v>
      </c>
      <c r="G15" s="313">
        <v>1311</v>
      </c>
      <c r="H15" s="207"/>
      <c r="I15" s="207"/>
      <c r="J15" s="207"/>
      <c r="K15" s="207"/>
      <c r="L15" s="207"/>
      <c r="M15" s="207"/>
      <c r="N15" s="207"/>
      <c r="O15" s="207"/>
      <c r="P15" s="207"/>
      <c r="Q15" s="209">
        <v>36</v>
      </c>
      <c r="R15" s="195">
        <f t="shared" si="0"/>
        <v>1397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 t="s">
        <v>223</v>
      </c>
      <c r="B16" s="206"/>
      <c r="C16" s="207"/>
      <c r="D16" s="207"/>
      <c r="E16" s="207"/>
      <c r="F16" s="207"/>
      <c r="G16" s="313">
        <v>1868</v>
      </c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1868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 t="s">
        <v>225</v>
      </c>
      <c r="B17" s="206"/>
      <c r="C17" s="207">
        <v>400</v>
      </c>
      <c r="D17" s="207"/>
      <c r="E17" s="207"/>
      <c r="F17" s="207"/>
      <c r="G17" s="313">
        <v>1682</v>
      </c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2082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 t="s">
        <v>226</v>
      </c>
      <c r="B18" s="206"/>
      <c r="C18" s="207"/>
      <c r="D18" s="207"/>
      <c r="E18" s="207">
        <v>60</v>
      </c>
      <c r="F18" s="207"/>
      <c r="G18" s="313">
        <v>1569</v>
      </c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1629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 t="s">
        <v>227</v>
      </c>
      <c r="B19" s="206"/>
      <c r="C19" s="207">
        <v>400</v>
      </c>
      <c r="D19" s="207"/>
      <c r="E19" s="207">
        <v>330</v>
      </c>
      <c r="F19" s="207"/>
      <c r="G19" s="313">
        <v>1502</v>
      </c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2232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 t="s">
        <v>228</v>
      </c>
      <c r="B20" s="206"/>
      <c r="C20" s="207">
        <v>400</v>
      </c>
      <c r="D20" s="207"/>
      <c r="E20" s="207"/>
      <c r="F20" s="207"/>
      <c r="G20" s="313">
        <v>2478</v>
      </c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2878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 t="s">
        <v>229</v>
      </c>
      <c r="B21" s="206"/>
      <c r="C21" s="207"/>
      <c r="D21" s="207"/>
      <c r="E21" s="207">
        <v>100</v>
      </c>
      <c r="F21" s="207"/>
      <c r="G21" s="313">
        <v>1728</v>
      </c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1828</v>
      </c>
      <c r="S21" s="76"/>
      <c r="T21" s="53"/>
    </row>
    <row r="22" spans="1:24" s="75" customFormat="1" x14ac:dyDescent="0.25">
      <c r="A22" s="202" t="s">
        <v>231</v>
      </c>
      <c r="B22" s="206"/>
      <c r="C22" s="207"/>
      <c r="D22" s="207"/>
      <c r="E22" s="207"/>
      <c r="F22" s="207"/>
      <c r="G22" s="313">
        <v>1817</v>
      </c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1817</v>
      </c>
      <c r="S22" s="76"/>
      <c r="T22" s="53"/>
    </row>
    <row r="23" spans="1:24" s="77" customFormat="1" x14ac:dyDescent="0.25">
      <c r="A23" s="202" t="s">
        <v>232</v>
      </c>
      <c r="B23" s="206"/>
      <c r="C23" s="207"/>
      <c r="D23" s="207"/>
      <c r="E23" s="207"/>
      <c r="F23" s="207"/>
      <c r="G23" s="313">
        <v>1416</v>
      </c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1416</v>
      </c>
      <c r="S23" s="80"/>
      <c r="T23" s="53"/>
    </row>
    <row r="24" spans="1:24" s="75" customFormat="1" x14ac:dyDescent="0.25">
      <c r="A24" s="202" t="s">
        <v>235</v>
      </c>
      <c r="B24" s="206"/>
      <c r="C24" s="207"/>
      <c r="D24" s="207"/>
      <c r="E24" s="207"/>
      <c r="F24" s="207"/>
      <c r="G24" s="313">
        <v>2653</v>
      </c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2653</v>
      </c>
      <c r="S24" s="76"/>
      <c r="T24" s="53"/>
      <c r="V24" s="81"/>
      <c r="W24" s="81"/>
      <c r="X24" s="81"/>
    </row>
    <row r="25" spans="1:24" s="77" customFormat="1" x14ac:dyDescent="0.25">
      <c r="A25" s="202" t="s">
        <v>236</v>
      </c>
      <c r="B25" s="206"/>
      <c r="C25" s="207"/>
      <c r="D25" s="207"/>
      <c r="E25" s="207"/>
      <c r="F25" s="207"/>
      <c r="G25" s="313">
        <v>1516</v>
      </c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1516</v>
      </c>
      <c r="S25" s="80"/>
      <c r="T25" s="53"/>
    </row>
    <row r="26" spans="1:24" s="75" customFormat="1" x14ac:dyDescent="0.25">
      <c r="A26" s="202" t="s">
        <v>237</v>
      </c>
      <c r="B26" s="206"/>
      <c r="C26" s="207"/>
      <c r="D26" s="207"/>
      <c r="E26" s="207"/>
      <c r="F26" s="207"/>
      <c r="G26" s="313">
        <v>1547</v>
      </c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1547</v>
      </c>
      <c r="S26" s="76"/>
      <c r="T26" s="53"/>
    </row>
    <row r="27" spans="1:24" s="75" customFormat="1" x14ac:dyDescent="0.25">
      <c r="A27" s="202" t="s">
        <v>241</v>
      </c>
      <c r="B27" s="206"/>
      <c r="C27" s="207"/>
      <c r="D27" s="207"/>
      <c r="E27" s="207">
        <v>60</v>
      </c>
      <c r="F27" s="207">
        <v>190</v>
      </c>
      <c r="G27" s="313">
        <v>1420</v>
      </c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1670</v>
      </c>
      <c r="S27" s="76"/>
      <c r="T27" s="53"/>
    </row>
    <row r="28" spans="1:24" s="75" customFormat="1" x14ac:dyDescent="0.25">
      <c r="A28" s="207" t="s">
        <v>243</v>
      </c>
      <c r="B28" s="206">
        <v>100</v>
      </c>
      <c r="C28" s="207"/>
      <c r="D28" s="207"/>
      <c r="E28" s="207">
        <v>250</v>
      </c>
      <c r="F28" s="207"/>
      <c r="G28" s="313">
        <v>2182</v>
      </c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2532</v>
      </c>
      <c r="S28" s="76"/>
      <c r="T28" s="53"/>
      <c r="U28" s="82"/>
      <c r="V28" s="82"/>
    </row>
    <row r="29" spans="1:24" s="75" customFormat="1" x14ac:dyDescent="0.25">
      <c r="A29" s="207" t="s">
        <v>245</v>
      </c>
      <c r="B29" s="206"/>
      <c r="C29" s="207">
        <v>900</v>
      </c>
      <c r="D29" s="207"/>
      <c r="E29" s="207"/>
      <c r="F29" s="207"/>
      <c r="G29" s="313">
        <v>1570</v>
      </c>
      <c r="H29" s="207"/>
      <c r="I29" s="207"/>
      <c r="J29" s="207"/>
      <c r="K29" s="207"/>
      <c r="L29" s="207"/>
      <c r="M29" s="207"/>
      <c r="N29" s="207"/>
      <c r="O29" s="207"/>
      <c r="P29" s="207"/>
      <c r="Q29" s="209">
        <v>60</v>
      </c>
      <c r="R29" s="195">
        <f>SUM(B29:Q29)</f>
        <v>2530</v>
      </c>
      <c r="S29" s="76"/>
      <c r="T29" s="82"/>
      <c r="U29" s="83"/>
      <c r="V29" s="83"/>
    </row>
    <row r="30" spans="1:24" s="75" customFormat="1" x14ac:dyDescent="0.25">
      <c r="A30" s="207" t="s">
        <v>249</v>
      </c>
      <c r="B30" s="206">
        <v>150</v>
      </c>
      <c r="C30" s="207"/>
      <c r="D30" s="207"/>
      <c r="E30" s="207"/>
      <c r="F30" s="207"/>
      <c r="G30" s="313">
        <v>1505</v>
      </c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1655</v>
      </c>
      <c r="S30" s="76"/>
      <c r="T30" s="82"/>
      <c r="U30" s="82"/>
      <c r="V30" s="82"/>
    </row>
    <row r="31" spans="1:24" s="75" customFormat="1" x14ac:dyDescent="0.25">
      <c r="A31" s="207" t="s">
        <v>253</v>
      </c>
      <c r="B31" s="206"/>
      <c r="C31" s="207"/>
      <c r="D31" s="207"/>
      <c r="E31" s="207"/>
      <c r="F31" s="207"/>
      <c r="G31" s="313">
        <v>1351</v>
      </c>
      <c r="H31" s="210">
        <v>3630</v>
      </c>
      <c r="I31" s="207">
        <v>890</v>
      </c>
      <c r="J31" s="207">
        <v>500</v>
      </c>
      <c r="K31" s="207"/>
      <c r="L31" s="207"/>
      <c r="M31" s="207">
        <v>7000</v>
      </c>
      <c r="N31" s="207"/>
      <c r="O31" s="207"/>
      <c r="P31" s="207"/>
      <c r="Q31" s="209"/>
      <c r="R31" s="195">
        <f t="shared" si="0"/>
        <v>13371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3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3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3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3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4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250</v>
      </c>
      <c r="C37" s="199">
        <f t="shared" ref="C37:Q37" si="1">SUM(C6:C36)</f>
        <v>4100</v>
      </c>
      <c r="D37" s="199">
        <f t="shared" si="1"/>
        <v>150</v>
      </c>
      <c r="E37" s="199">
        <f t="shared" si="1"/>
        <v>800</v>
      </c>
      <c r="F37" s="199">
        <f t="shared" si="1"/>
        <v>240</v>
      </c>
      <c r="G37" s="199">
        <f t="shared" si="1"/>
        <v>46017</v>
      </c>
      <c r="H37" s="199">
        <f t="shared" si="1"/>
        <v>3630</v>
      </c>
      <c r="I37" s="199">
        <f t="shared" si="1"/>
        <v>890</v>
      </c>
      <c r="J37" s="199">
        <f t="shared" si="1"/>
        <v>500</v>
      </c>
      <c r="K37" s="199">
        <f t="shared" si="1"/>
        <v>0</v>
      </c>
      <c r="L37" s="199">
        <f t="shared" si="1"/>
        <v>0</v>
      </c>
      <c r="M37" s="199">
        <f t="shared" si="1"/>
        <v>7000</v>
      </c>
      <c r="N37" s="199">
        <f t="shared" si="1"/>
        <v>0</v>
      </c>
      <c r="O37" s="199">
        <f t="shared" si="1"/>
        <v>0</v>
      </c>
      <c r="P37" s="199">
        <f>SUM(P6:P36)</f>
        <v>200</v>
      </c>
      <c r="Q37" s="200">
        <f t="shared" si="1"/>
        <v>96</v>
      </c>
      <c r="R37" s="201">
        <f>SUM(R6:R36)</f>
        <v>63873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31" sqref="D3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5" t="s">
        <v>9</v>
      </c>
      <c r="B1" s="366"/>
      <c r="C1" s="366"/>
      <c r="D1" s="367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8" t="s">
        <v>199</v>
      </c>
      <c r="B2" s="368"/>
      <c r="C2" s="368"/>
      <c r="D2" s="368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106731</v>
      </c>
      <c r="C4" s="34"/>
      <c r="D4" s="29">
        <f>B4-C4</f>
        <v>106731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106731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202</v>
      </c>
      <c r="B6" s="34">
        <v>0</v>
      </c>
      <c r="C6" s="30">
        <v>0</v>
      </c>
      <c r="D6" s="29">
        <f t="shared" si="0"/>
        <v>106731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213</v>
      </c>
      <c r="B7" s="34">
        <v>696000</v>
      </c>
      <c r="C7" s="30">
        <v>300000</v>
      </c>
      <c r="D7" s="29">
        <f>D6+B7-C7</f>
        <v>502731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214</v>
      </c>
      <c r="B8" s="42">
        <v>221000</v>
      </c>
      <c r="C8" s="43">
        <v>300000</v>
      </c>
      <c r="D8" s="29">
        <f t="shared" si="0"/>
        <v>423731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215</v>
      </c>
      <c r="B9" s="42">
        <v>247000</v>
      </c>
      <c r="C9" s="43">
        <v>300000</v>
      </c>
      <c r="D9" s="29">
        <f t="shared" si="0"/>
        <v>370731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216</v>
      </c>
      <c r="B10" s="42">
        <v>229000</v>
      </c>
      <c r="C10" s="49">
        <v>300000</v>
      </c>
      <c r="D10" s="29">
        <f>D9+B10-C10</f>
        <v>299731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217</v>
      </c>
      <c r="B11" s="46">
        <v>211000</v>
      </c>
      <c r="C11" s="49">
        <v>300000</v>
      </c>
      <c r="D11" s="29">
        <f t="shared" si="0"/>
        <v>210731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219</v>
      </c>
      <c r="B12" s="46">
        <v>0</v>
      </c>
      <c r="C12" s="43">
        <v>0</v>
      </c>
      <c r="D12" s="29">
        <f t="shared" si="0"/>
        <v>210731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220</v>
      </c>
      <c r="B13" s="48">
        <v>510000</v>
      </c>
      <c r="C13" s="49">
        <v>600000</v>
      </c>
      <c r="D13" s="34">
        <f t="shared" si="0"/>
        <v>120731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221</v>
      </c>
      <c r="B14" s="49">
        <v>522000</v>
      </c>
      <c r="C14" s="49">
        <v>450000</v>
      </c>
      <c r="D14" s="29">
        <f>D13+B14-C14</f>
        <v>192731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222</v>
      </c>
      <c r="B15" s="30">
        <v>302000</v>
      </c>
      <c r="C15" s="49">
        <v>300000</v>
      </c>
      <c r="D15" s="29">
        <f>D14+B15-C15</f>
        <v>194731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223</v>
      </c>
      <c r="B16" s="34">
        <v>216000</v>
      </c>
      <c r="C16" s="49">
        <v>200000</v>
      </c>
      <c r="D16" s="34">
        <f t="shared" si="0"/>
        <v>210731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225</v>
      </c>
      <c r="B17" s="34">
        <v>272000</v>
      </c>
      <c r="C17" s="30">
        <v>300000</v>
      </c>
      <c r="D17" s="34">
        <f t="shared" si="0"/>
        <v>182731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226</v>
      </c>
      <c r="B18" s="42">
        <v>0</v>
      </c>
      <c r="C18" s="43">
        <v>0</v>
      </c>
      <c r="D18" s="34">
        <f t="shared" si="0"/>
        <v>182731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227</v>
      </c>
      <c r="B19" s="42">
        <v>472000</v>
      </c>
      <c r="C19" s="43">
        <v>300000</v>
      </c>
      <c r="D19" s="34">
        <f t="shared" si="0"/>
        <v>354731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228</v>
      </c>
      <c r="B20" s="42">
        <v>224000</v>
      </c>
      <c r="C20" s="49">
        <v>300000</v>
      </c>
      <c r="D20" s="34">
        <f t="shared" si="0"/>
        <v>278731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229</v>
      </c>
      <c r="B21" s="34">
        <v>212000</v>
      </c>
      <c r="C21" s="30">
        <v>450000</v>
      </c>
      <c r="D21" s="34">
        <f t="shared" si="0"/>
        <v>40731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231</v>
      </c>
      <c r="B22" s="34">
        <v>0</v>
      </c>
      <c r="C22" s="30">
        <v>0</v>
      </c>
      <c r="D22" s="34">
        <f t="shared" si="0"/>
        <v>40731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232</v>
      </c>
      <c r="B23" s="34">
        <v>679000</v>
      </c>
      <c r="C23" s="30">
        <v>300000</v>
      </c>
      <c r="D23" s="34">
        <f t="shared" si="0"/>
        <v>419731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235</v>
      </c>
      <c r="B24" s="34">
        <v>0</v>
      </c>
      <c r="C24" s="30">
        <v>0</v>
      </c>
      <c r="D24" s="34">
        <f t="shared" si="0"/>
        <v>419731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236</v>
      </c>
      <c r="B25" s="34">
        <v>435000</v>
      </c>
      <c r="C25" s="30">
        <v>300000</v>
      </c>
      <c r="D25" s="34">
        <f t="shared" si="0"/>
        <v>554731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237</v>
      </c>
      <c r="B26" s="34">
        <v>222000</v>
      </c>
      <c r="C26" s="43">
        <v>300000</v>
      </c>
      <c r="D26" s="34">
        <f t="shared" si="0"/>
        <v>476731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241</v>
      </c>
      <c r="B27" s="34">
        <v>220000</v>
      </c>
      <c r="C27" s="43">
        <v>200000</v>
      </c>
      <c r="D27" s="34">
        <f>D26+B27-C27</f>
        <v>496731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243</v>
      </c>
      <c r="B28" s="34">
        <v>200000</v>
      </c>
      <c r="C28" s="30">
        <v>200000</v>
      </c>
      <c r="D28" s="34">
        <f>D27+B28-C28</f>
        <v>496731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245</v>
      </c>
      <c r="B29" s="34">
        <v>211000</v>
      </c>
      <c r="C29" s="43">
        <v>0</v>
      </c>
      <c r="D29" s="34">
        <f>D28+B29-C29</f>
        <v>707731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249</v>
      </c>
      <c r="B30" s="34">
        <v>0</v>
      </c>
      <c r="C30" s="30">
        <v>0</v>
      </c>
      <c r="D30" s="34">
        <f t="shared" si="0"/>
        <v>707731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 t="s">
        <v>253</v>
      </c>
      <c r="B31" s="56">
        <v>0</v>
      </c>
      <c r="C31" s="30">
        <v>0</v>
      </c>
      <c r="D31" s="34">
        <f t="shared" si="0"/>
        <v>707731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707731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707731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707731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707731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707731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707731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707731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707731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707731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707731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707731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707731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707731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707731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707731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707731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707731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707731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707731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707731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707731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707731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707731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707731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707731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707731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707731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707731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707731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707731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707731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707731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707731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707731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707731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707731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707731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707731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707731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707731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707731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707731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707731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707731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707731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707731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707731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707731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707731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707731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707731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6407731</v>
      </c>
      <c r="C83" s="30">
        <f>SUM(C4:C77)</f>
        <v>5700000</v>
      </c>
      <c r="D83" s="34">
        <f>D82</f>
        <v>707731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zoomScaleNormal="100" workbookViewId="0">
      <selection activeCell="I4" sqref="I4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69" t="s">
        <v>6</v>
      </c>
      <c r="C2" s="370"/>
      <c r="D2" s="370"/>
      <c r="E2" s="370"/>
      <c r="F2" s="371"/>
      <c r="H2" s="91"/>
      <c r="I2" s="91"/>
      <c r="J2" s="91"/>
      <c r="K2" s="335"/>
      <c r="L2" s="335"/>
      <c r="M2" s="335"/>
    </row>
    <row r="3" spans="2:13" ht="16.5" customHeight="1" x14ac:dyDescent="0.25">
      <c r="B3" s="372" t="s">
        <v>109</v>
      </c>
      <c r="C3" s="373"/>
      <c r="D3" s="373"/>
      <c r="E3" s="373"/>
      <c r="F3" s="374"/>
      <c r="H3" s="91"/>
      <c r="I3" s="91"/>
      <c r="J3" s="91"/>
      <c r="K3" s="133"/>
      <c r="L3" s="337"/>
      <c r="M3" s="337"/>
    </row>
    <row r="4" spans="2:13" ht="21.75" x14ac:dyDescent="0.25">
      <c r="B4" s="375" t="s">
        <v>252</v>
      </c>
      <c r="C4" s="376"/>
      <c r="D4" s="376"/>
      <c r="E4" s="376"/>
      <c r="F4" s="377"/>
      <c r="K4" s="379" t="s">
        <v>69</v>
      </c>
      <c r="L4" s="380"/>
      <c r="M4" s="381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1" t="s">
        <v>0</v>
      </c>
      <c r="C6" s="281">
        <v>300000</v>
      </c>
      <c r="D6" s="389"/>
      <c r="E6" s="283" t="s">
        <v>0</v>
      </c>
      <c r="F6" s="304">
        <v>300000</v>
      </c>
      <c r="G6" s="22"/>
      <c r="K6" s="95" t="s">
        <v>71</v>
      </c>
      <c r="L6" s="125" t="s">
        <v>72</v>
      </c>
      <c r="M6" s="125">
        <v>2050</v>
      </c>
    </row>
    <row r="7" spans="2:13" ht="21" x14ac:dyDescent="0.25">
      <c r="B7" s="302" t="s">
        <v>135</v>
      </c>
      <c r="C7" s="282">
        <v>25000</v>
      </c>
      <c r="D7" s="389"/>
      <c r="E7" s="283" t="s">
        <v>135</v>
      </c>
      <c r="F7" s="304">
        <v>25000</v>
      </c>
      <c r="G7" s="22"/>
      <c r="K7" s="95" t="s">
        <v>73</v>
      </c>
      <c r="L7" s="125" t="s">
        <v>74</v>
      </c>
      <c r="M7" s="125">
        <v>7300</v>
      </c>
    </row>
    <row r="8" spans="2:13" ht="43.5" customHeight="1" x14ac:dyDescent="0.25">
      <c r="B8" s="305" t="s">
        <v>203</v>
      </c>
      <c r="C8" s="303">
        <v>2000000</v>
      </c>
      <c r="D8" s="389"/>
      <c r="E8" s="285" t="s">
        <v>1</v>
      </c>
      <c r="F8" s="311">
        <v>548845.75</v>
      </c>
      <c r="G8" s="22"/>
      <c r="K8" s="101" t="s">
        <v>117</v>
      </c>
      <c r="L8" s="126" t="s">
        <v>118</v>
      </c>
      <c r="M8" s="126">
        <v>8000</v>
      </c>
    </row>
    <row r="9" spans="2:13" ht="44.25" customHeight="1" x14ac:dyDescent="0.25">
      <c r="B9" s="277" t="s">
        <v>204</v>
      </c>
      <c r="C9" s="290">
        <v>2000000</v>
      </c>
      <c r="D9" s="389"/>
      <c r="E9" s="286" t="s">
        <v>4</v>
      </c>
      <c r="F9" s="297">
        <v>707731</v>
      </c>
      <c r="G9" s="4"/>
      <c r="K9" s="219" t="s">
        <v>119</v>
      </c>
      <c r="L9" s="220" t="s">
        <v>76</v>
      </c>
      <c r="M9" s="221">
        <v>2000</v>
      </c>
    </row>
    <row r="10" spans="2:13" ht="28.5" customHeight="1" x14ac:dyDescent="0.25">
      <c r="B10" s="277" t="s">
        <v>32</v>
      </c>
      <c r="C10" s="291"/>
      <c r="D10" s="389"/>
      <c r="E10" s="286" t="s">
        <v>2</v>
      </c>
      <c r="F10" s="297">
        <v>234414</v>
      </c>
      <c r="G10" s="3"/>
      <c r="K10" s="95" t="s">
        <v>122</v>
      </c>
      <c r="L10" s="125" t="s">
        <v>123</v>
      </c>
      <c r="M10" s="126">
        <v>4250</v>
      </c>
    </row>
    <row r="11" spans="2:13" ht="27.75" customHeight="1" x14ac:dyDescent="0.25">
      <c r="B11" s="277" t="s">
        <v>205</v>
      </c>
      <c r="C11" s="291"/>
      <c r="D11" s="389"/>
      <c r="E11" s="288" t="s">
        <v>176</v>
      </c>
      <c r="F11" s="298">
        <v>387601</v>
      </c>
      <c r="G11" s="3"/>
      <c r="K11" s="95" t="s">
        <v>124</v>
      </c>
      <c r="L11" s="125" t="s">
        <v>127</v>
      </c>
      <c r="M11" s="126">
        <v>1900</v>
      </c>
    </row>
    <row r="12" spans="2:13" ht="30.75" customHeight="1" x14ac:dyDescent="0.25">
      <c r="B12" s="284" t="s">
        <v>206</v>
      </c>
      <c r="C12" s="292">
        <f>C10+C11</f>
        <v>0</v>
      </c>
      <c r="D12" s="389"/>
      <c r="E12" s="287" t="s">
        <v>7</v>
      </c>
      <c r="F12" s="299">
        <v>637822.25</v>
      </c>
      <c r="G12" s="3"/>
      <c r="K12" s="95" t="s">
        <v>128</v>
      </c>
      <c r="L12" s="125" t="s">
        <v>130</v>
      </c>
      <c r="M12" s="126">
        <v>750</v>
      </c>
    </row>
    <row r="13" spans="2:13" ht="43.5" customHeight="1" x14ac:dyDescent="0.25">
      <c r="B13" s="277" t="s">
        <v>207</v>
      </c>
      <c r="C13" s="291"/>
      <c r="D13" s="389"/>
      <c r="E13" s="287" t="s">
        <v>177</v>
      </c>
      <c r="F13" s="306">
        <v>216414</v>
      </c>
      <c r="G13" s="19"/>
      <c r="K13" s="95" t="s">
        <v>233</v>
      </c>
      <c r="L13" s="125" t="s">
        <v>234</v>
      </c>
      <c r="M13" s="126">
        <v>4650</v>
      </c>
    </row>
    <row r="14" spans="2:13" ht="36.75" thickBot="1" x14ac:dyDescent="0.3">
      <c r="B14" s="318" t="s">
        <v>208</v>
      </c>
      <c r="C14" s="293"/>
      <c r="D14" s="389"/>
      <c r="E14" s="286" t="s">
        <v>5</v>
      </c>
      <c r="F14" s="299"/>
      <c r="G14" s="19"/>
      <c r="K14" s="95" t="s">
        <v>132</v>
      </c>
      <c r="L14" s="126" t="s">
        <v>77</v>
      </c>
      <c r="M14" s="125">
        <v>3152</v>
      </c>
    </row>
    <row r="15" spans="2:13" ht="37.5" customHeight="1" thickBot="1" x14ac:dyDescent="0.3">
      <c r="B15" s="279" t="s">
        <v>209</v>
      </c>
      <c r="C15" s="294">
        <f>C13+C14</f>
        <v>0</v>
      </c>
      <c r="D15" s="389"/>
      <c r="E15" s="286" t="s">
        <v>178</v>
      </c>
      <c r="F15" s="298">
        <v>300000</v>
      </c>
      <c r="G15" s="92"/>
      <c r="H15" s="93"/>
      <c r="I15" s="252">
        <f>C18-F18</f>
        <v>0</v>
      </c>
      <c r="J15" s="93"/>
      <c r="K15" s="101" t="s">
        <v>133</v>
      </c>
      <c r="L15" s="101" t="s">
        <v>77</v>
      </c>
      <c r="M15" s="127">
        <v>5023</v>
      </c>
    </row>
    <row r="16" spans="2:13" ht="33" customHeight="1" x14ac:dyDescent="0.25">
      <c r="B16" s="278" t="s">
        <v>210</v>
      </c>
      <c r="C16" s="295">
        <f>C15-C12</f>
        <v>0</v>
      </c>
      <c r="D16" s="389"/>
      <c r="E16" s="288" t="s">
        <v>185</v>
      </c>
      <c r="F16" s="298"/>
      <c r="G16" s="19"/>
      <c r="K16" s="128"/>
      <c r="L16" s="128" t="s">
        <v>120</v>
      </c>
      <c r="M16" s="324">
        <v>47704</v>
      </c>
    </row>
    <row r="17" spans="2:13" ht="36.75" customHeight="1" x14ac:dyDescent="0.3">
      <c r="B17" s="280" t="s">
        <v>211</v>
      </c>
      <c r="C17" s="296">
        <v>0</v>
      </c>
      <c r="D17" s="389"/>
      <c r="E17" s="289"/>
      <c r="F17" s="300"/>
      <c r="G17" s="19"/>
      <c r="K17" s="319" t="s">
        <v>175</v>
      </c>
      <c r="L17" s="319" t="s">
        <v>180</v>
      </c>
      <c r="M17" s="319">
        <v>1500</v>
      </c>
    </row>
    <row r="18" spans="2:13" ht="41.25" thickBot="1" x14ac:dyDescent="0.3">
      <c r="B18" s="307" t="s">
        <v>212</v>
      </c>
      <c r="C18" s="308">
        <f>C9+C13-C12+C17</f>
        <v>2000000</v>
      </c>
      <c r="D18" s="390"/>
      <c r="E18" s="309" t="s">
        <v>3</v>
      </c>
      <c r="F18" s="310">
        <f>F8+F9+F10+F11+F12-F15+F16-F13</f>
        <v>2000000</v>
      </c>
      <c r="G18" s="19"/>
      <c r="K18" s="319" t="s">
        <v>186</v>
      </c>
      <c r="L18" s="319" t="s">
        <v>180</v>
      </c>
      <c r="M18" s="319">
        <v>750</v>
      </c>
    </row>
    <row r="19" spans="2:13" ht="21.75" customHeight="1" thickBot="1" x14ac:dyDescent="0.3">
      <c r="B19" s="386" t="s">
        <v>179</v>
      </c>
      <c r="C19" s="387"/>
      <c r="D19" s="387"/>
      <c r="E19" s="387"/>
      <c r="F19" s="388"/>
      <c r="G19" s="19"/>
      <c r="K19" s="319" t="s">
        <v>186</v>
      </c>
      <c r="L19" s="319" t="s">
        <v>120</v>
      </c>
      <c r="M19" s="325">
        <v>4680</v>
      </c>
    </row>
    <row r="20" spans="2:13" ht="23.25" hidden="1" customHeight="1" x14ac:dyDescent="0.25">
      <c r="B20" s="383"/>
      <c r="C20" s="384"/>
      <c r="D20" s="384"/>
      <c r="E20" s="384"/>
      <c r="F20" s="385"/>
      <c r="G20" s="20"/>
      <c r="K20" s="319" t="s">
        <v>187</v>
      </c>
      <c r="L20" s="319" t="s">
        <v>120</v>
      </c>
      <c r="M20" s="325">
        <v>5625</v>
      </c>
    </row>
    <row r="21" spans="2:13" ht="15.75" x14ac:dyDescent="0.25">
      <c r="C21" s="8"/>
      <c r="D21" s="21"/>
      <c r="E21" s="13"/>
      <c r="G21" s="20"/>
      <c r="K21" s="320" t="s">
        <v>189</v>
      </c>
      <c r="L21" s="319" t="s">
        <v>250</v>
      </c>
      <c r="M21" s="319">
        <v>104095</v>
      </c>
    </row>
    <row r="22" spans="2:13" ht="15.75" x14ac:dyDescent="0.25">
      <c r="C22" s="8"/>
      <c r="D22" s="21"/>
      <c r="E22" s="13"/>
      <c r="G22" s="20"/>
      <c r="K22" s="320" t="s">
        <v>190</v>
      </c>
      <c r="L22" s="319" t="s">
        <v>251</v>
      </c>
      <c r="M22" s="319">
        <v>91489</v>
      </c>
    </row>
    <row r="23" spans="2:13" ht="15.75" x14ac:dyDescent="0.25">
      <c r="C23" s="8"/>
      <c r="D23" s="21"/>
      <c r="E23" s="13"/>
      <c r="G23" s="20"/>
      <c r="K23" s="320" t="s">
        <v>191</v>
      </c>
      <c r="L23" s="319" t="s">
        <v>239</v>
      </c>
      <c r="M23" s="319">
        <v>72007</v>
      </c>
    </row>
    <row r="24" spans="2:13" ht="15.75" x14ac:dyDescent="0.25">
      <c r="C24" s="8"/>
      <c r="D24" s="21"/>
      <c r="E24" s="13"/>
      <c r="G24" s="20"/>
      <c r="K24" s="319" t="s">
        <v>192</v>
      </c>
      <c r="L24" s="319" t="s">
        <v>77</v>
      </c>
      <c r="M24" s="319">
        <v>2295</v>
      </c>
    </row>
    <row r="25" spans="2:13" ht="15.75" x14ac:dyDescent="0.25">
      <c r="C25" s="8"/>
      <c r="D25" s="21"/>
      <c r="G25" s="20"/>
      <c r="K25" s="319" t="s">
        <v>194</v>
      </c>
      <c r="L25" s="319" t="s">
        <v>77</v>
      </c>
      <c r="M25" s="319">
        <v>2546</v>
      </c>
    </row>
    <row r="26" spans="2:13" ht="15.75" x14ac:dyDescent="0.25">
      <c r="C26" s="8"/>
      <c r="D26" s="21"/>
      <c r="G26" s="20"/>
      <c r="K26" s="319" t="s">
        <v>197</v>
      </c>
      <c r="L26" s="319" t="s">
        <v>77</v>
      </c>
      <c r="M26" s="319">
        <v>2673</v>
      </c>
    </row>
    <row r="27" spans="2:13" ht="15.75" x14ac:dyDescent="0.25">
      <c r="C27" s="8"/>
      <c r="D27" s="21"/>
      <c r="G27" s="20"/>
      <c r="K27" s="319" t="s">
        <v>220</v>
      </c>
      <c r="L27" s="319" t="s">
        <v>77</v>
      </c>
      <c r="M27" s="319">
        <v>5706</v>
      </c>
    </row>
    <row r="28" spans="2:13" ht="15.75" x14ac:dyDescent="0.25">
      <c r="D28" s="21"/>
      <c r="E28" s="5"/>
      <c r="F28" s="6"/>
      <c r="G28" s="20"/>
      <c r="K28" s="319" t="s">
        <v>223</v>
      </c>
      <c r="L28" s="319" t="s">
        <v>224</v>
      </c>
      <c r="M28" s="319">
        <v>3600</v>
      </c>
    </row>
    <row r="29" spans="2:13" ht="15.75" x14ac:dyDescent="0.25">
      <c r="D29" s="14"/>
      <c r="E29" s="15"/>
      <c r="F29" s="16" t="s">
        <v>111</v>
      </c>
      <c r="G29" s="2"/>
      <c r="K29" s="319" t="s">
        <v>229</v>
      </c>
      <c r="L29" s="319" t="s">
        <v>230</v>
      </c>
      <c r="M29" s="319">
        <v>2437</v>
      </c>
    </row>
    <row r="30" spans="2:13" ht="15.75" x14ac:dyDescent="0.25">
      <c r="D30" s="14"/>
      <c r="E30" s="15"/>
      <c r="F30" s="16"/>
      <c r="K30" s="319" t="s">
        <v>231</v>
      </c>
      <c r="L30" s="319" t="s">
        <v>230</v>
      </c>
      <c r="M30" s="319">
        <v>1167</v>
      </c>
    </row>
    <row r="31" spans="2:13" ht="15.75" x14ac:dyDescent="0.25">
      <c r="D31" s="14"/>
      <c r="E31" s="15"/>
      <c r="F31" s="16"/>
      <c r="K31" s="319" t="s">
        <v>253</v>
      </c>
      <c r="L31" s="319" t="s">
        <v>77</v>
      </c>
      <c r="M31" s="319">
        <v>252</v>
      </c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19"/>
      <c r="L32" s="319"/>
      <c r="M32" s="319"/>
    </row>
    <row r="33" spans="2:13" ht="15.75" x14ac:dyDescent="0.25">
      <c r="B33" s="94"/>
      <c r="C33" s="8"/>
      <c r="D33" s="21"/>
      <c r="E33" s="7"/>
      <c r="F33" s="10"/>
      <c r="K33" s="319"/>
      <c r="L33" s="319"/>
      <c r="M33" s="319"/>
    </row>
    <row r="34" spans="2:13" ht="15.75" x14ac:dyDescent="0.25">
      <c r="C34" s="8"/>
      <c r="D34" s="21"/>
      <c r="E34" s="12"/>
      <c r="F34" s="8"/>
      <c r="K34" s="319"/>
      <c r="L34" s="319"/>
      <c r="M34" s="319"/>
    </row>
    <row r="35" spans="2:13" ht="15.75" x14ac:dyDescent="0.25">
      <c r="C35" s="8"/>
      <c r="D35" s="21"/>
      <c r="E35" s="7"/>
      <c r="F35" s="10"/>
      <c r="K35" s="319"/>
      <c r="L35" s="319"/>
      <c r="M35" s="319"/>
    </row>
    <row r="36" spans="2:13" ht="15.75" x14ac:dyDescent="0.25">
      <c r="C36" s="8"/>
      <c r="D36" s="21"/>
      <c r="E36" s="8"/>
      <c r="F36" s="8"/>
      <c r="K36" s="319"/>
      <c r="L36" s="319"/>
      <c r="M36" s="319"/>
    </row>
    <row r="37" spans="2:13" ht="15.75" x14ac:dyDescent="0.25">
      <c r="C37" s="8"/>
      <c r="D37" s="21"/>
      <c r="E37" s="7"/>
      <c r="F37" s="10"/>
      <c r="K37" s="319"/>
      <c r="L37" s="319"/>
      <c r="M37" s="319"/>
    </row>
    <row r="38" spans="2:13" ht="15.75" x14ac:dyDescent="0.25">
      <c r="K38" s="382" t="s">
        <v>28</v>
      </c>
      <c r="L38" s="382"/>
      <c r="M38" s="341">
        <f>SUM(M6:M37)</f>
        <v>387601</v>
      </c>
    </row>
    <row r="39" spans="2:13" ht="15.75" x14ac:dyDescent="0.25">
      <c r="K39" s="339"/>
      <c r="L39" s="340"/>
      <c r="M39" s="339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78"/>
      <c r="L48" s="378"/>
      <c r="M48" s="338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19" activePane="bottomLeft" state="frozen"/>
      <selection pane="bottomLeft" activeCell="T29" sqref="T29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97" t="s">
        <v>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</row>
    <row r="2" spans="1:22" ht="15" customHeight="1" x14ac:dyDescent="0.25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</row>
    <row r="3" spans="1:22" s="97" customFormat="1" ht="18" customHeight="1" x14ac:dyDescent="0.25">
      <c r="A3" s="398" t="s">
        <v>35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</row>
    <row r="4" spans="1:22" s="97" customFormat="1" ht="18" customHeight="1" thickBot="1" x14ac:dyDescent="0.3">
      <c r="A4" s="399" t="s">
        <v>14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U4" s="97">
        <v>2455</v>
      </c>
    </row>
    <row r="5" spans="1:22" s="97" customFormat="1" ht="18" customHeight="1" thickBot="1" x14ac:dyDescent="0.3">
      <c r="A5" s="404" t="s">
        <v>246</v>
      </c>
      <c r="B5" s="405"/>
      <c r="C5" s="406"/>
      <c r="D5" s="235" t="s">
        <v>36</v>
      </c>
      <c r="E5" s="235"/>
      <c r="F5" s="400" t="s">
        <v>55</v>
      </c>
      <c r="G5" s="401"/>
      <c r="H5" s="401"/>
      <c r="I5" s="401"/>
      <c r="J5" s="401"/>
      <c r="K5" s="401"/>
      <c r="L5" s="401"/>
      <c r="M5" s="401"/>
      <c r="N5" s="401"/>
      <c r="O5" s="401"/>
      <c r="P5" s="401"/>
      <c r="Q5" s="402"/>
      <c r="T5" s="394" t="s">
        <v>80</v>
      </c>
      <c r="U5" s="395"/>
      <c r="V5" s="396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78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79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75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92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188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93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218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112</v>
      </c>
      <c r="T11" s="126" t="s">
        <v>100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6" t="s">
        <v>108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113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>
        <v>410</v>
      </c>
      <c r="I14" s="113"/>
      <c r="J14" s="113"/>
      <c r="K14" s="113"/>
      <c r="L14" s="113"/>
      <c r="M14" s="113"/>
      <c r="N14" s="115">
        <v>7</v>
      </c>
      <c r="O14" s="115"/>
      <c r="P14" s="115"/>
      <c r="Q14" s="120"/>
      <c r="T14" s="126" t="s">
        <v>116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121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134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174</v>
      </c>
      <c r="C19" s="131" t="s">
        <v>173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03" t="s">
        <v>95</v>
      </c>
      <c r="U19" s="403"/>
      <c r="V19" s="403"/>
    </row>
    <row r="20" spans="1:22" ht="18.75" x14ac:dyDescent="0.25">
      <c r="A20" s="102">
        <v>14</v>
      </c>
      <c r="B20" s="112" t="s">
        <v>103</v>
      </c>
      <c r="C20" s="250" t="s">
        <v>131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90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105</v>
      </c>
      <c r="C21" s="131" t="s">
        <v>104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94</v>
      </c>
      <c r="T21" s="136" t="s">
        <v>91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106</v>
      </c>
      <c r="C22" s="131" t="s">
        <v>114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244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101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107</v>
      </c>
      <c r="C24" s="131" t="s">
        <v>102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218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240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126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391" t="s">
        <v>31</v>
      </c>
      <c r="B29" s="392"/>
      <c r="C29" s="393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410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40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8" t="s">
        <v>35</v>
      </c>
      <c r="C2" s="409"/>
      <c r="D2" s="409"/>
      <c r="E2" s="409"/>
      <c r="F2" s="409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10"/>
      <c r="U2" s="410"/>
      <c r="V2" s="410"/>
      <c r="W2" s="410"/>
      <c r="X2" s="411"/>
      <c r="Y2" s="138"/>
    </row>
    <row r="3" spans="2:31" ht="24" customHeight="1" x14ac:dyDescent="0.25">
      <c r="B3" s="414" t="s">
        <v>115</v>
      </c>
      <c r="C3" s="415"/>
      <c r="D3" s="415"/>
      <c r="E3" s="415"/>
      <c r="F3" s="416"/>
      <c r="G3" s="418"/>
      <c r="H3" s="418"/>
      <c r="I3" s="418"/>
      <c r="J3" s="418"/>
      <c r="K3" s="418"/>
      <c r="L3" s="412" t="s">
        <v>14</v>
      </c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3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07" t="s">
        <v>81</v>
      </c>
      <c r="D4" s="407"/>
      <c r="E4" s="407"/>
      <c r="F4" s="407" t="s">
        <v>85</v>
      </c>
      <c r="G4" s="407"/>
      <c r="H4" s="407"/>
      <c r="I4" s="407" t="s">
        <v>42</v>
      </c>
      <c r="J4" s="407"/>
      <c r="K4" s="407"/>
      <c r="L4" s="407" t="s">
        <v>43</v>
      </c>
      <c r="M4" s="407"/>
      <c r="N4" s="407"/>
      <c r="O4" s="407" t="s">
        <v>86</v>
      </c>
      <c r="P4" s="407"/>
      <c r="Q4" s="407"/>
      <c r="R4" s="407" t="s">
        <v>88</v>
      </c>
      <c r="S4" s="407"/>
      <c r="T4" s="407"/>
      <c r="U4" s="407" t="s">
        <v>87</v>
      </c>
      <c r="V4" s="407"/>
      <c r="W4" s="407"/>
      <c r="X4" s="417" t="s">
        <v>89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84</v>
      </c>
      <c r="D5" s="140" t="s">
        <v>82</v>
      </c>
      <c r="E5" s="224" t="s">
        <v>83</v>
      </c>
      <c r="F5" s="224" t="s">
        <v>84</v>
      </c>
      <c r="G5" s="140" t="s">
        <v>82</v>
      </c>
      <c r="H5" s="225" t="s">
        <v>83</v>
      </c>
      <c r="I5" s="225" t="s">
        <v>84</v>
      </c>
      <c r="J5" s="141" t="s">
        <v>82</v>
      </c>
      <c r="K5" s="224" t="s">
        <v>83</v>
      </c>
      <c r="L5" s="225" t="s">
        <v>84</v>
      </c>
      <c r="M5" s="141" t="s">
        <v>82</v>
      </c>
      <c r="N5" s="225" t="s">
        <v>83</v>
      </c>
      <c r="O5" s="225" t="s">
        <v>84</v>
      </c>
      <c r="P5" s="141" t="s">
        <v>82</v>
      </c>
      <c r="Q5" s="225" t="s">
        <v>83</v>
      </c>
      <c r="R5" s="225" t="s">
        <v>84</v>
      </c>
      <c r="S5" s="141" t="s">
        <v>82</v>
      </c>
      <c r="T5" s="225" t="s">
        <v>83</v>
      </c>
      <c r="U5" s="225" t="s">
        <v>84</v>
      </c>
      <c r="V5" s="141" t="s">
        <v>82</v>
      </c>
      <c r="W5" s="225" t="s">
        <v>83</v>
      </c>
      <c r="X5" s="417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7" t="s">
        <v>9</v>
      </c>
      <c r="B1" s="397"/>
      <c r="C1" s="397"/>
      <c r="D1" s="397"/>
      <c r="E1" s="397"/>
      <c r="F1" s="397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97"/>
      <c r="B2" s="397"/>
      <c r="C2" s="397"/>
      <c r="D2" s="397"/>
      <c r="E2" s="397"/>
      <c r="F2" s="397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8" t="s">
        <v>35</v>
      </c>
      <c r="B3" s="398"/>
      <c r="C3" s="398"/>
      <c r="D3" s="398"/>
      <c r="E3" s="398"/>
      <c r="F3" s="398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9" t="s">
        <v>14</v>
      </c>
      <c r="B4" s="399"/>
      <c r="C4" s="399"/>
      <c r="D4" s="399"/>
      <c r="E4" s="399"/>
      <c r="F4" s="399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24" t="s">
        <v>184</v>
      </c>
      <c r="C5" s="425"/>
      <c r="D5" s="216" t="s">
        <v>98</v>
      </c>
      <c r="E5" s="419" t="s">
        <v>61</v>
      </c>
      <c r="F5" s="420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99</v>
      </c>
      <c r="B6" s="421" t="s">
        <v>181</v>
      </c>
      <c r="C6" s="421"/>
      <c r="D6" s="218" t="s">
        <v>182</v>
      </c>
      <c r="E6" s="422" t="s">
        <v>183</v>
      </c>
      <c r="F6" s="423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96</v>
      </c>
      <c r="C7" s="214" t="s">
        <v>50</v>
      </c>
      <c r="D7" s="214" t="s">
        <v>49</v>
      </c>
      <c r="E7" s="214" t="s">
        <v>28</v>
      </c>
      <c r="F7" s="214" t="s">
        <v>97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97" t="s">
        <v>9</v>
      </c>
      <c r="B1" s="397"/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</row>
    <row r="2" spans="1:40" ht="15" customHeight="1" x14ac:dyDescent="0.25">
      <c r="A2" s="397"/>
      <c r="B2" s="397"/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</row>
    <row r="3" spans="1:40" s="97" customFormat="1" ht="18" customHeight="1" x14ac:dyDescent="0.25">
      <c r="A3" s="398" t="s">
        <v>35</v>
      </c>
      <c r="B3" s="398"/>
      <c r="C3" s="398"/>
      <c r="D3" s="398"/>
      <c r="E3" s="398"/>
      <c r="F3" s="398"/>
      <c r="G3" s="398"/>
      <c r="H3" s="398"/>
      <c r="I3" s="398"/>
      <c r="J3" s="398"/>
      <c r="K3" s="398"/>
      <c r="L3" s="398"/>
      <c r="M3" s="398"/>
      <c r="N3" s="398"/>
      <c r="O3" s="398"/>
      <c r="P3" s="398"/>
      <c r="Q3" s="398"/>
      <c r="R3" s="398"/>
      <c r="S3" s="398"/>
    </row>
    <row r="4" spans="1:40" s="97" customFormat="1" ht="18" customHeight="1" x14ac:dyDescent="0.25">
      <c r="A4" s="399" t="s">
        <v>14</v>
      </c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399"/>
      <c r="W5" s="399"/>
      <c r="X5" s="399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136</v>
      </c>
      <c r="B6" s="261" t="s">
        <v>137</v>
      </c>
      <c r="C6" s="261" t="s">
        <v>138</v>
      </c>
      <c r="D6" s="261"/>
      <c r="E6" s="261"/>
      <c r="F6" s="110" t="s">
        <v>139</v>
      </c>
      <c r="G6" s="110" t="s">
        <v>140</v>
      </c>
      <c r="H6" s="265"/>
      <c r="I6" s="110" t="s">
        <v>136</v>
      </c>
      <c r="J6" s="110" t="s">
        <v>141</v>
      </c>
      <c r="K6" s="110" t="s">
        <v>142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143</v>
      </c>
      <c r="B7" s="112" t="s">
        <v>153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157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144</v>
      </c>
      <c r="B8" s="112" t="s">
        <v>172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158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145</v>
      </c>
      <c r="B9" s="112" t="s">
        <v>154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159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146</v>
      </c>
      <c r="B10" s="112" t="s">
        <v>155</v>
      </c>
      <c r="C10" s="99">
        <v>15836</v>
      </c>
      <c r="D10" s="100"/>
      <c r="E10" s="99"/>
      <c r="F10" s="99">
        <v>2673</v>
      </c>
      <c r="G10" s="99"/>
      <c r="H10" s="258"/>
      <c r="I10" s="99" t="s">
        <v>160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26"/>
      <c r="W10" s="426"/>
      <c r="X10" s="426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147</v>
      </c>
      <c r="B11" s="112" t="s">
        <v>156</v>
      </c>
      <c r="C11" s="99"/>
      <c r="D11" s="100"/>
      <c r="E11" s="99"/>
      <c r="F11" s="99"/>
      <c r="G11" s="99">
        <v>18000</v>
      </c>
      <c r="H11" s="258"/>
      <c r="I11" s="99" t="s">
        <v>161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148</v>
      </c>
      <c r="B12" s="112" t="s">
        <v>200</v>
      </c>
      <c r="C12" s="99"/>
      <c r="D12" s="100"/>
      <c r="E12" s="99"/>
      <c r="F12" s="99"/>
      <c r="G12" s="99">
        <v>18000</v>
      </c>
      <c r="H12" s="258"/>
      <c r="I12" s="99" t="s">
        <v>162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149</v>
      </c>
      <c r="B13" s="112" t="s">
        <v>201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163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26"/>
      <c r="W13" s="426"/>
      <c r="X13" s="426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150</v>
      </c>
      <c r="B14" s="112"/>
      <c r="C14" s="99">
        <v>24210</v>
      </c>
      <c r="D14" s="100"/>
      <c r="E14" s="99"/>
      <c r="F14" s="99"/>
      <c r="G14" s="99"/>
      <c r="H14" s="258"/>
      <c r="I14" s="99" t="s">
        <v>165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151</v>
      </c>
      <c r="B15" s="112"/>
      <c r="C15" s="100"/>
      <c r="D15" s="100"/>
      <c r="E15" s="99"/>
      <c r="F15" s="99"/>
      <c r="G15" s="99"/>
      <c r="H15" s="258"/>
      <c r="I15" s="99" t="s">
        <v>164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152</v>
      </c>
      <c r="B16" s="112"/>
      <c r="C16" s="99"/>
      <c r="D16" s="100"/>
      <c r="E16" s="99"/>
      <c r="F16" s="99"/>
      <c r="G16" s="99"/>
      <c r="H16" s="258"/>
      <c r="I16" s="99" t="s">
        <v>166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167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168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169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170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171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195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196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27"/>
      <c r="B28" s="427"/>
      <c r="C28" s="427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F1" sqref="F1:H35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9" t="s">
        <v>248</v>
      </c>
      <c r="B1" s="430"/>
      <c r="C1" s="431"/>
      <c r="D1" s="335"/>
      <c r="F1" s="379" t="s">
        <v>69</v>
      </c>
      <c r="G1" s="380"/>
      <c r="H1" s="381"/>
    </row>
    <row r="2" spans="1:8" ht="42" customHeight="1" x14ac:dyDescent="0.25">
      <c r="A2" s="328" t="s">
        <v>10</v>
      </c>
      <c r="B2" s="126" t="s">
        <v>70</v>
      </c>
      <c r="C2" s="329" t="s">
        <v>33</v>
      </c>
      <c r="D2" s="326"/>
      <c r="F2" s="95" t="s">
        <v>10</v>
      </c>
      <c r="G2" s="125" t="s">
        <v>70</v>
      </c>
      <c r="H2" s="125" t="s">
        <v>33</v>
      </c>
    </row>
    <row r="3" spans="1:8" ht="15.75" x14ac:dyDescent="0.25">
      <c r="A3" s="330" t="s">
        <v>71</v>
      </c>
      <c r="B3" s="321" t="s">
        <v>72</v>
      </c>
      <c r="C3" s="331">
        <v>2050</v>
      </c>
      <c r="D3" s="327"/>
      <c r="F3" s="95" t="s">
        <v>71</v>
      </c>
      <c r="G3" s="125" t="s">
        <v>72</v>
      </c>
      <c r="H3" s="125">
        <v>2050</v>
      </c>
    </row>
    <row r="4" spans="1:8" ht="15.75" x14ac:dyDescent="0.25">
      <c r="A4" s="330" t="s">
        <v>73</v>
      </c>
      <c r="B4" s="321" t="s">
        <v>74</v>
      </c>
      <c r="C4" s="331">
        <v>7300</v>
      </c>
      <c r="D4" s="327"/>
      <c r="F4" s="95" t="s">
        <v>73</v>
      </c>
      <c r="G4" s="125" t="s">
        <v>74</v>
      </c>
      <c r="H4" s="125">
        <v>7300</v>
      </c>
    </row>
    <row r="5" spans="1:8" ht="15.75" x14ac:dyDescent="0.25">
      <c r="A5" s="330" t="s">
        <v>117</v>
      </c>
      <c r="B5" s="321" t="s">
        <v>118</v>
      </c>
      <c r="C5" s="331">
        <v>8000</v>
      </c>
      <c r="D5" s="327"/>
      <c r="F5" s="101" t="s">
        <v>117</v>
      </c>
      <c r="G5" s="126" t="s">
        <v>118</v>
      </c>
      <c r="H5" s="126">
        <v>8000</v>
      </c>
    </row>
    <row r="6" spans="1:8" ht="15.75" x14ac:dyDescent="0.25">
      <c r="A6" s="330" t="s">
        <v>119</v>
      </c>
      <c r="B6" s="321" t="s">
        <v>76</v>
      </c>
      <c r="C6" s="331">
        <v>2000</v>
      </c>
      <c r="D6" s="327"/>
      <c r="F6" s="219" t="s">
        <v>119</v>
      </c>
      <c r="G6" s="220" t="s">
        <v>76</v>
      </c>
      <c r="H6" s="221">
        <v>2000</v>
      </c>
    </row>
    <row r="7" spans="1:8" ht="15.75" x14ac:dyDescent="0.25">
      <c r="A7" s="330" t="s">
        <v>122</v>
      </c>
      <c r="B7" s="321" t="s">
        <v>123</v>
      </c>
      <c r="C7" s="331">
        <v>4250</v>
      </c>
      <c r="D7" s="327"/>
      <c r="F7" s="95" t="s">
        <v>122</v>
      </c>
      <c r="G7" s="125" t="s">
        <v>123</v>
      </c>
      <c r="H7" s="126">
        <v>4250</v>
      </c>
    </row>
    <row r="8" spans="1:8" ht="15.75" x14ac:dyDescent="0.25">
      <c r="A8" s="330" t="s">
        <v>124</v>
      </c>
      <c r="B8" s="321" t="s">
        <v>127</v>
      </c>
      <c r="C8" s="331">
        <v>1900</v>
      </c>
      <c r="D8" s="327"/>
      <c r="F8" s="95" t="s">
        <v>124</v>
      </c>
      <c r="G8" s="125" t="s">
        <v>127</v>
      </c>
      <c r="H8" s="126">
        <v>1900</v>
      </c>
    </row>
    <row r="9" spans="1:8" ht="15.75" x14ac:dyDescent="0.25">
      <c r="A9" s="330" t="s">
        <v>128</v>
      </c>
      <c r="B9" s="321" t="s">
        <v>130</v>
      </c>
      <c r="C9" s="331">
        <v>750</v>
      </c>
      <c r="D9" s="327"/>
      <c r="F9" s="95" t="s">
        <v>128</v>
      </c>
      <c r="G9" s="125" t="s">
        <v>130</v>
      </c>
      <c r="H9" s="126">
        <v>750</v>
      </c>
    </row>
    <row r="10" spans="1:8" ht="15.75" x14ac:dyDescent="0.25">
      <c r="A10" s="330" t="s">
        <v>132</v>
      </c>
      <c r="B10" s="321" t="s">
        <v>77</v>
      </c>
      <c r="C10" s="331">
        <v>3152</v>
      </c>
      <c r="D10" s="327"/>
      <c r="F10" s="95" t="s">
        <v>233</v>
      </c>
      <c r="G10" s="125" t="s">
        <v>234</v>
      </c>
      <c r="H10" s="126">
        <v>4650</v>
      </c>
    </row>
    <row r="11" spans="1:8" ht="15.75" x14ac:dyDescent="0.25">
      <c r="A11" s="330" t="s">
        <v>133</v>
      </c>
      <c r="B11" s="322" t="s">
        <v>77</v>
      </c>
      <c r="C11" s="331">
        <v>5023</v>
      </c>
      <c r="D11" s="327"/>
      <c r="F11" s="95" t="s">
        <v>132</v>
      </c>
      <c r="G11" s="126" t="s">
        <v>77</v>
      </c>
      <c r="H11" s="125">
        <v>3152</v>
      </c>
    </row>
    <row r="12" spans="1:8" ht="15.75" x14ac:dyDescent="0.25">
      <c r="A12" s="332" t="s">
        <v>175</v>
      </c>
      <c r="B12" s="321" t="s">
        <v>180</v>
      </c>
      <c r="C12" s="331">
        <v>1500</v>
      </c>
      <c r="D12" s="327"/>
      <c r="F12" s="101" t="s">
        <v>133</v>
      </c>
      <c r="G12" s="101" t="s">
        <v>77</v>
      </c>
      <c r="H12" s="127">
        <v>5023</v>
      </c>
    </row>
    <row r="13" spans="1:8" x14ac:dyDescent="0.25">
      <c r="A13" s="332" t="s">
        <v>186</v>
      </c>
      <c r="B13" s="321" t="s">
        <v>180</v>
      </c>
      <c r="C13" s="331">
        <v>750</v>
      </c>
      <c r="D13" s="327"/>
      <c r="F13" s="128"/>
      <c r="G13" s="128" t="s">
        <v>120</v>
      </c>
      <c r="H13" s="324">
        <v>47704</v>
      </c>
    </row>
    <row r="14" spans="1:8" ht="15.75" x14ac:dyDescent="0.25">
      <c r="A14" s="332" t="s">
        <v>189</v>
      </c>
      <c r="B14" s="321" t="s">
        <v>238</v>
      </c>
      <c r="C14" s="331">
        <v>101230</v>
      </c>
      <c r="D14" s="327"/>
      <c r="F14" s="319" t="s">
        <v>175</v>
      </c>
      <c r="G14" s="319" t="s">
        <v>180</v>
      </c>
      <c r="H14" s="319">
        <v>1500</v>
      </c>
    </row>
    <row r="15" spans="1:8" ht="15.75" x14ac:dyDescent="0.25">
      <c r="A15" s="332" t="s">
        <v>190</v>
      </c>
      <c r="B15" s="321" t="s">
        <v>242</v>
      </c>
      <c r="C15" s="331">
        <v>90152</v>
      </c>
      <c r="D15" s="327"/>
      <c r="F15" s="319" t="s">
        <v>186</v>
      </c>
      <c r="G15" s="319" t="s">
        <v>180</v>
      </c>
      <c r="H15" s="319">
        <v>750</v>
      </c>
    </row>
    <row r="16" spans="1:8" ht="15.75" x14ac:dyDescent="0.25">
      <c r="A16" s="332" t="s">
        <v>191</v>
      </c>
      <c r="B16" s="321" t="s">
        <v>239</v>
      </c>
      <c r="C16" s="331">
        <v>72007</v>
      </c>
      <c r="D16" s="327"/>
      <c r="F16" s="319" t="s">
        <v>186</v>
      </c>
      <c r="G16" s="319" t="s">
        <v>120</v>
      </c>
      <c r="H16" s="325">
        <v>4680</v>
      </c>
    </row>
    <row r="17" spans="1:8" ht="15.75" x14ac:dyDescent="0.25">
      <c r="A17" s="333" t="s">
        <v>247</v>
      </c>
      <c r="B17" s="321" t="s">
        <v>125</v>
      </c>
      <c r="C17" s="331">
        <v>61609</v>
      </c>
      <c r="D17" s="327"/>
      <c r="F17" s="319" t="s">
        <v>187</v>
      </c>
      <c r="G17" s="319" t="s">
        <v>120</v>
      </c>
      <c r="H17" s="325">
        <v>5625</v>
      </c>
    </row>
    <row r="18" spans="1:8" ht="15.75" x14ac:dyDescent="0.25">
      <c r="A18" s="334" t="s">
        <v>233</v>
      </c>
      <c r="B18" s="321" t="s">
        <v>234</v>
      </c>
      <c r="C18" s="331">
        <v>4650</v>
      </c>
      <c r="D18" s="327"/>
      <c r="F18" s="320" t="s">
        <v>189</v>
      </c>
      <c r="G18" s="319" t="s">
        <v>238</v>
      </c>
      <c r="H18" s="319">
        <v>101230</v>
      </c>
    </row>
    <row r="19" spans="1:8" ht="15.75" x14ac:dyDescent="0.25">
      <c r="A19" s="334" t="s">
        <v>192</v>
      </c>
      <c r="B19" s="323" t="s">
        <v>77</v>
      </c>
      <c r="C19" s="331">
        <v>2295</v>
      </c>
      <c r="D19" s="327"/>
      <c r="F19" s="320" t="s">
        <v>190</v>
      </c>
      <c r="G19" s="319" t="s">
        <v>242</v>
      </c>
      <c r="H19" s="319">
        <v>90152</v>
      </c>
    </row>
    <row r="20" spans="1:8" ht="15.75" x14ac:dyDescent="0.25">
      <c r="A20" s="332" t="s">
        <v>194</v>
      </c>
      <c r="B20" s="321" t="s">
        <v>77</v>
      </c>
      <c r="C20" s="331">
        <v>2546</v>
      </c>
      <c r="D20" s="327"/>
      <c r="F20" s="320" t="s">
        <v>191</v>
      </c>
      <c r="G20" s="319" t="s">
        <v>239</v>
      </c>
      <c r="H20" s="319">
        <v>72007</v>
      </c>
    </row>
    <row r="21" spans="1:8" ht="15.75" x14ac:dyDescent="0.25">
      <c r="A21" s="332" t="s">
        <v>197</v>
      </c>
      <c r="B21" s="321" t="s">
        <v>77</v>
      </c>
      <c r="C21" s="331">
        <v>2673</v>
      </c>
      <c r="F21" s="319" t="s">
        <v>192</v>
      </c>
      <c r="G21" s="319" t="s">
        <v>77</v>
      </c>
      <c r="H21" s="319">
        <v>2295</v>
      </c>
    </row>
    <row r="22" spans="1:8" ht="15.75" x14ac:dyDescent="0.25">
      <c r="A22" s="332" t="s">
        <v>213</v>
      </c>
      <c r="B22" s="321" t="s">
        <v>180</v>
      </c>
      <c r="C22" s="331">
        <v>1250</v>
      </c>
      <c r="F22" s="319" t="s">
        <v>194</v>
      </c>
      <c r="G22" s="319" t="s">
        <v>77</v>
      </c>
      <c r="H22" s="319">
        <v>2546</v>
      </c>
    </row>
    <row r="23" spans="1:8" ht="15.75" x14ac:dyDescent="0.25">
      <c r="A23" s="332" t="s">
        <v>220</v>
      </c>
      <c r="B23" s="321" t="s">
        <v>77</v>
      </c>
      <c r="C23" s="331">
        <v>5706</v>
      </c>
      <c r="F23" s="319" t="s">
        <v>197</v>
      </c>
      <c r="G23" s="319" t="s">
        <v>77</v>
      </c>
      <c r="H23" s="319">
        <v>2673</v>
      </c>
    </row>
    <row r="24" spans="1:8" ht="15.75" x14ac:dyDescent="0.25">
      <c r="A24" s="332" t="s">
        <v>229</v>
      </c>
      <c r="B24" s="321" t="s">
        <v>230</v>
      </c>
      <c r="C24" s="331">
        <v>2437</v>
      </c>
      <c r="F24" s="319" t="s">
        <v>220</v>
      </c>
      <c r="G24" s="319" t="s">
        <v>77</v>
      </c>
      <c r="H24" s="319">
        <v>5706</v>
      </c>
    </row>
    <row r="25" spans="1:8" ht="15.75" x14ac:dyDescent="0.25">
      <c r="A25" s="332" t="s">
        <v>231</v>
      </c>
      <c r="B25" s="321" t="s">
        <v>230</v>
      </c>
      <c r="C25" s="331">
        <v>1167</v>
      </c>
      <c r="F25" s="319" t="s">
        <v>223</v>
      </c>
      <c r="G25" s="319" t="s">
        <v>224</v>
      </c>
      <c r="H25" s="319">
        <v>3600</v>
      </c>
    </row>
    <row r="26" spans="1:8" ht="16.5" thickBot="1" x14ac:dyDescent="0.3">
      <c r="A26" s="432" t="s">
        <v>28</v>
      </c>
      <c r="B26" s="433"/>
      <c r="C26" s="336">
        <f>SUM(C3:C25)</f>
        <v>384397</v>
      </c>
      <c r="F26" s="319" t="s">
        <v>229</v>
      </c>
      <c r="G26" s="319" t="s">
        <v>230</v>
      </c>
      <c r="H26" s="319">
        <v>2437</v>
      </c>
    </row>
    <row r="27" spans="1:8" ht="15.75" x14ac:dyDescent="0.25">
      <c r="A27" s="94"/>
      <c r="B27" s="94"/>
      <c r="C27" s="94"/>
      <c r="F27" s="319" t="s">
        <v>231</v>
      </c>
      <c r="G27" s="319" t="s">
        <v>230</v>
      </c>
      <c r="H27" s="319">
        <v>1167</v>
      </c>
    </row>
    <row r="28" spans="1:8" ht="15.75" x14ac:dyDescent="0.25">
      <c r="A28" s="94"/>
      <c r="B28" s="94"/>
      <c r="C28" s="94"/>
      <c r="F28" s="319"/>
      <c r="G28" s="319"/>
      <c r="H28" s="319"/>
    </row>
    <row r="29" spans="1:8" ht="15.75" x14ac:dyDescent="0.25">
      <c r="A29" s="94"/>
      <c r="B29" s="94"/>
      <c r="C29" s="94"/>
      <c r="F29" s="319"/>
      <c r="G29" s="319"/>
      <c r="H29" s="319"/>
    </row>
    <row r="30" spans="1:8" ht="15.75" x14ac:dyDescent="0.25">
      <c r="A30" s="94"/>
      <c r="B30" s="94"/>
      <c r="C30" s="94"/>
      <c r="F30" s="319"/>
      <c r="G30" s="319"/>
      <c r="H30" s="319"/>
    </row>
    <row r="31" spans="1:8" ht="15.75" x14ac:dyDescent="0.25">
      <c r="A31" s="94"/>
      <c r="B31" s="94"/>
      <c r="C31" s="94"/>
      <c r="F31" s="319"/>
      <c r="G31" s="319"/>
      <c r="H31" s="319"/>
    </row>
    <row r="32" spans="1:8" ht="15.75" x14ac:dyDescent="0.25">
      <c r="A32" s="94"/>
      <c r="B32" s="94"/>
      <c r="C32" s="94"/>
      <c r="F32" s="319"/>
      <c r="G32" s="319"/>
      <c r="H32" s="319"/>
    </row>
    <row r="33" spans="1:9" ht="15.75" x14ac:dyDescent="0.25">
      <c r="A33" s="94"/>
      <c r="B33" s="94"/>
      <c r="C33" s="94"/>
      <c r="F33" s="319"/>
      <c r="G33" s="319"/>
      <c r="H33" s="319"/>
    </row>
    <row r="34" spans="1:9" ht="15.75" x14ac:dyDescent="0.25">
      <c r="A34" s="94"/>
      <c r="B34" s="94"/>
      <c r="C34" s="94"/>
      <c r="F34" s="319"/>
      <c r="G34" s="319"/>
      <c r="H34" s="319"/>
    </row>
    <row r="35" spans="1:9" ht="15.75" x14ac:dyDescent="0.25">
      <c r="A35" s="315"/>
      <c r="B35" s="316"/>
      <c r="C35" s="315"/>
      <c r="F35" s="382" t="s">
        <v>28</v>
      </c>
      <c r="G35" s="382"/>
      <c r="H35" s="341">
        <f>SUM(H3:H34)</f>
        <v>383147</v>
      </c>
    </row>
    <row r="36" spans="1:9" ht="15.75" x14ac:dyDescent="0.25">
      <c r="A36" s="315"/>
      <c r="B36" s="316"/>
      <c r="C36" s="315"/>
      <c r="E36" s="9"/>
      <c r="F36" s="339"/>
      <c r="G36" s="340"/>
      <c r="H36" s="339"/>
      <c r="I36" s="9"/>
    </row>
    <row r="37" spans="1:9" ht="15.75" x14ac:dyDescent="0.25">
      <c r="A37" s="315"/>
      <c r="B37" s="317"/>
      <c r="C37" s="315"/>
      <c r="E37" s="9"/>
      <c r="F37" s="339"/>
      <c r="G37" s="340"/>
      <c r="H37" s="339"/>
      <c r="I37" s="9"/>
    </row>
    <row r="38" spans="1:9" ht="15.75" x14ac:dyDescent="0.25">
      <c r="A38" s="94"/>
      <c r="B38" s="94"/>
      <c r="C38" s="94"/>
      <c r="E38" s="9"/>
      <c r="F38" s="339"/>
      <c r="G38" s="340"/>
      <c r="H38" s="339"/>
      <c r="I38" s="9"/>
    </row>
    <row r="39" spans="1:9" ht="15.75" x14ac:dyDescent="0.25">
      <c r="A39" s="94"/>
      <c r="B39" s="94"/>
      <c r="C39" s="94"/>
      <c r="E39" s="9"/>
      <c r="F39" s="338"/>
      <c r="G39" s="338"/>
      <c r="H39" s="338"/>
      <c r="I39" s="9"/>
    </row>
    <row r="40" spans="1:9" ht="15.75" x14ac:dyDescent="0.25">
      <c r="A40" s="94"/>
      <c r="B40" s="94"/>
      <c r="C40" s="94"/>
      <c r="E40" s="9"/>
      <c r="F40" s="338"/>
      <c r="G40" s="338"/>
      <c r="H40" s="338"/>
      <c r="I40" s="9"/>
    </row>
    <row r="41" spans="1:9" ht="15.75" x14ac:dyDescent="0.25">
      <c r="A41" s="94"/>
      <c r="B41" s="94"/>
      <c r="C41" s="94"/>
      <c r="E41" s="9"/>
      <c r="F41" s="338"/>
      <c r="G41" s="338"/>
      <c r="H41" s="338"/>
      <c r="I41" s="9"/>
    </row>
    <row r="42" spans="1:9" ht="15.75" x14ac:dyDescent="0.25">
      <c r="A42" s="94"/>
      <c r="B42" s="94"/>
      <c r="C42" s="94"/>
      <c r="E42" s="9"/>
      <c r="F42" s="338"/>
      <c r="G42" s="338"/>
      <c r="H42" s="338"/>
      <c r="I42" s="9"/>
    </row>
    <row r="43" spans="1:9" ht="15.75" x14ac:dyDescent="0.25">
      <c r="A43" s="94"/>
      <c r="B43" s="94"/>
      <c r="C43" s="94"/>
      <c r="E43" s="9"/>
      <c r="F43" s="338"/>
      <c r="G43" s="338"/>
      <c r="H43" s="338"/>
      <c r="I43" s="9"/>
    </row>
    <row r="44" spans="1:9" ht="15.75" x14ac:dyDescent="0.25">
      <c r="A44" s="94"/>
      <c r="B44" s="94"/>
      <c r="C44" s="94"/>
      <c r="E44" s="9"/>
      <c r="F44" s="338"/>
      <c r="G44" s="338"/>
      <c r="H44" s="338"/>
      <c r="I44" s="9"/>
    </row>
    <row r="45" spans="1:9" ht="15.75" x14ac:dyDescent="0.25">
      <c r="A45" s="94"/>
      <c r="B45" s="94"/>
      <c r="C45" s="94"/>
      <c r="E45" s="9"/>
      <c r="F45" s="338"/>
      <c r="G45" s="338"/>
      <c r="H45" s="338"/>
      <c r="I45" s="9"/>
    </row>
    <row r="46" spans="1:9" ht="15.75" x14ac:dyDescent="0.25">
      <c r="A46" s="428"/>
      <c r="B46" s="428"/>
      <c r="C46" s="8"/>
      <c r="E46" s="9"/>
      <c r="F46" s="338"/>
      <c r="G46" s="338"/>
      <c r="H46" s="338"/>
      <c r="I46" s="9"/>
    </row>
    <row r="47" spans="1:9" ht="15.75" x14ac:dyDescent="0.25">
      <c r="E47" s="9"/>
      <c r="F47" s="378"/>
      <c r="G47" s="378"/>
      <c r="H47" s="338"/>
      <c r="I47" s="9"/>
    </row>
  </sheetData>
  <mergeCells count="6">
    <mergeCell ref="A46:B46"/>
    <mergeCell ref="F47:G47"/>
    <mergeCell ref="F1:H1"/>
    <mergeCell ref="A1:C1"/>
    <mergeCell ref="A26:B26"/>
    <mergeCell ref="F35:G35"/>
  </mergeCells>
  <hyperlinks>
    <hyperlink ref="A17" r:id="rId1" display="August@ September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2021-10-16T03:15:20Z</cp:lastPrinted>
  <dcterms:created xsi:type="dcterms:W3CDTF">2015-12-02T06:31:52Z</dcterms:created>
  <dcterms:modified xsi:type="dcterms:W3CDTF">2021-11-01T06:09:29Z</dcterms:modified>
</cp:coreProperties>
</file>