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M37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<sst xmlns="http://schemas.openxmlformats.org/spreadsheetml/2006/main" count="151" uniqueCount="125">
  <si>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</si>
  <si>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</si>
  <si>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</si>
  <si>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</si>
  <si>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</si>
  <si>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</si>
  <si>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</si>
  <si>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</si>
  <si>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</si>
  <si>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</si>
  <si>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</si>
  <si>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</si>
  <si>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</si>
  <si>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</si>
  <si>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</si>
  <si>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</si>
  <si>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</si>
  <si>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</si>
  <si>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</si>
  <si>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</si>
  <si>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</si>
  <si>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</si>
  <si>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</si>
  <si>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</si>
  <si>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</si>
  <si>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</si>
  <si>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</si>
  <si>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</si>
  <si>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</si>
  <si>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</si>
  <si>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</si>
  <si>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</si>
  <si>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</si>
  <si>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</si>
  <si>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</si>
  <si>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</si>
  <si>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</si>
  <si>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</si>
  <si>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</si>
  <si>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</si>
  <si>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</si>
  <si>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</si>
  <si>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</si>
  <si>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</si>
  <si>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</si>
  <si>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</si>
  <si>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</si>
  <si>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</si>
  <si>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</si>
  <si>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</si>
  <si>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</si>
  <si>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</si>
  <si>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</si>
  <si>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</si>
  <si>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</si>
  <si>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</si>
  <si>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</si>
  <si>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</si>
  <si>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</si>
  <si>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</si>
  <si>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</si>
  <si>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</si>
  <si>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</si>
  <si>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</si>
  <si>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</si>
  <si>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</si>
  <si>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</si>
  <si>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</si>
  <si>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</si>
  <si>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</si>
  <si>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</si>
  <si>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</si>
  <si>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</si>
  <si>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</si>
  <si>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</si>
  <si>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</si>
  <si>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</si>
  <si>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</si>
  <si>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</si>
  <si>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</si>
  <si>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</si>
  <si>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</si>
  <si>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</si>
  <si>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</si>
  <si>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</si>
  <si>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</si>
  <si>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</si>
  <si>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</si>
  <si>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</si>
  <si>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</si>
  <si>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</si>
  <si>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</si>
  <si>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</si>
  <si>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</si>
  <si>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</si>
  <si>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</si>
  <si>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</si>
  <si>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</si>
  <si>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</si>
  <si>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</si>
  <si>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</si>
  <si>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</si>
  <si>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</si>
  <si>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</si>
  <si>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</si>
  <si>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</si>
  <si>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</si>
  <si>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</si>
  <si>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</si>
  <si>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</si>
  <si>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</si>
  <si>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</si>
  <si>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</si>
  <si>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</si>
  <si>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</si>
  <si>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</si>
  <si>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</si>
  <si>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</si>
  <si>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550 Kanaikhali,Natore</t>
  </si>
  <si>
    <t>550, Kanaikhali, Natore</t>
  </si>
  <si>
    <t>22.12.2020</t>
  </si>
  <si>
    <t>Date :24-12-2020</t>
  </si>
  <si>
    <t>23.12.2020</t>
  </si>
  <si>
    <t>Date: 24-12-2020</t>
  </si>
  <si>
    <t>24.12.2020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</si>
</sst>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2" workbookViewId="0">
      <selection activeCell="O46" sqref="O46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70" t="s">
        <v>55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</row>
    <row r="2" spans="1:56" ht="21" thickBot="1">
      <c r="A2" s="171" t="s">
        <v>118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</row>
    <row r="3" spans="1:56" ht="18.75">
      <c r="A3" s="172" t="s">
        <v>123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</row>
    <row r="4" spans="1:56" ht="15">
      <c r="A4" s="175" t="s">
        <v>57</v>
      </c>
      <c r="B4" s="175"/>
      <c r="C4" s="176"/>
      <c r="D4" s="176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570</v>
      </c>
      <c r="L4" s="150">
        <v>300</v>
      </c>
      <c r="M4" s="175">
        <v>0</v>
      </c>
      <c r="N4" s="175"/>
      <c r="O4" s="150">
        <v>1380</v>
      </c>
      <c r="P4" s="150">
        <v>1230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5" t="s">
        <v>74</v>
      </c>
      <c r="B5" s="175"/>
      <c r="C5" s="176"/>
      <c r="D5" s="176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22129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22129</v>
      </c>
      <c r="AD7" s="7">
        <f t="shared" ref="AD7:AD28" si="0">D7*1</f>
        <v>22129</v>
      </c>
      <c r="AE7" s="8">
        <f t="shared" ref="AE7:AE28" si="1">D7*2.75%</f>
        <v>608.54750000000001</v>
      </c>
      <c r="AF7" s="8">
        <f t="shared" ref="AF7:AF28" si="2">AD7*0.95%</f>
        <v>210.22549999999998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608.54750000000001</v>
      </c>
      <c r="AP7" s="57"/>
      <c r="AQ7" s="58">
        <v>180</v>
      </c>
      <c r="AR7" s="26">
        <f>AC7-AE7-AG7-AJ7-AK7-AL7-AM7-AN7-AP7-AQ7</f>
        <v>21340.452499999999</v>
      </c>
      <c r="AS7" s="51">
        <f t="shared" ref="AS7:AS19" si="4">AF7+AH7+AI7</f>
        <v>210.22549999999998</v>
      </c>
      <c r="AT7" s="152">
        <f t="shared" ref="AT7:AT19" si="5">AS7-AQ7-AN7</f>
        <v>30.225499999999982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14083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14083</v>
      </c>
      <c r="AD8" s="148">
        <f t="shared" si="0"/>
        <v>14083</v>
      </c>
      <c r="AE8" s="18">
        <f t="shared" si="1"/>
        <v>387.28250000000003</v>
      </c>
      <c r="AF8" s="18">
        <f t="shared" si="2"/>
        <v>133.7885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387.28250000000003</v>
      </c>
      <c r="AP8" s="3"/>
      <c r="AQ8" s="58">
        <v>106</v>
      </c>
      <c r="AR8" s="26">
        <f t="shared" ref="AR8:AR28" si="10">AC8-AE8-AG8-AJ8-AK8-AL8-AM8-AN8-AP8-AQ8</f>
        <v>13589.717500000001</v>
      </c>
      <c r="AS8" s="52">
        <f t="shared" si="4"/>
        <v>133.7885</v>
      </c>
      <c r="AT8" s="153">
        <f t="shared" si="5"/>
        <v>27.788499999999999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10796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10796</v>
      </c>
      <c r="AD9" s="148">
        <f t="shared" si="0"/>
        <v>10796</v>
      </c>
      <c r="AE9" s="18">
        <f t="shared" si="1"/>
        <v>296.89</v>
      </c>
      <c r="AF9" s="18">
        <f t="shared" si="2"/>
        <v>102.562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296.89</v>
      </c>
      <c r="AP9" s="3"/>
      <c r="AQ9" s="58">
        <v>79</v>
      </c>
      <c r="AR9" s="26">
        <f t="shared" si="10"/>
        <v>10420.11</v>
      </c>
      <c r="AS9" s="52">
        <f t="shared" si="4"/>
        <v>102.562</v>
      </c>
      <c r="AT9" s="153">
        <f t="shared" si="5"/>
        <v>23.561999999999998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8801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8801</v>
      </c>
      <c r="AD10" s="148">
        <f>D10*1</f>
        <v>8801</v>
      </c>
      <c r="AE10" s="18">
        <f>D10*2.75%</f>
        <v>242.0275</v>
      </c>
      <c r="AF10" s="18">
        <f>AD10*0.95%</f>
        <v>83.609499999999997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242.0275</v>
      </c>
      <c r="AP10" s="3"/>
      <c r="AQ10" s="58">
        <v>58</v>
      </c>
      <c r="AR10" s="26">
        <f t="shared" si="10"/>
        <v>8500.9724999999999</v>
      </c>
      <c r="AS10" s="52">
        <f>AF10+AH10+AI10</f>
        <v>83.609499999999997</v>
      </c>
      <c r="AT10" s="153">
        <f>AS10-AQ10-AN10</f>
        <v>25.609499999999997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32896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32896</v>
      </c>
      <c r="AD11" s="148">
        <f t="shared" si="0"/>
        <v>32896</v>
      </c>
      <c r="AE11" s="18">
        <f t="shared" si="1"/>
        <v>904.64</v>
      </c>
      <c r="AF11" s="18">
        <f t="shared" si="2"/>
        <v>312.512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904.64</v>
      </c>
      <c r="AP11" s="3"/>
      <c r="AQ11" s="58">
        <v>231</v>
      </c>
      <c r="AR11" s="26">
        <f t="shared" si="10"/>
        <v>31760.36</v>
      </c>
      <c r="AS11" s="52">
        <f t="shared" si="4"/>
        <v>312.512</v>
      </c>
      <c r="AT11" s="153">
        <f t="shared" si="5"/>
        <v>81.512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18373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18373</v>
      </c>
      <c r="AD12" s="148">
        <f>D12*1</f>
        <v>18373</v>
      </c>
      <c r="AE12" s="18">
        <f>D12*2.75%</f>
        <v>505.25749999999999</v>
      </c>
      <c r="AF12" s="18">
        <f>AD12*0.95%</f>
        <v>174.54349999999999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505.25749999999999</v>
      </c>
      <c r="AP12" s="3"/>
      <c r="AQ12" s="58">
        <v>128</v>
      </c>
      <c r="AR12" s="26">
        <f t="shared" si="10"/>
        <v>17739.7425</v>
      </c>
      <c r="AS12" s="52">
        <f>AF12+AH12+AI12</f>
        <v>174.54349999999999</v>
      </c>
      <c r="AT12" s="153">
        <f>AS12-AQ12-AN12</f>
        <v>46.543499999999995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15480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15480</v>
      </c>
      <c r="AD13" s="148">
        <f t="shared" si="0"/>
        <v>15480</v>
      </c>
      <c r="AE13" s="18">
        <f t="shared" si="1"/>
        <v>425.7</v>
      </c>
      <c r="AF13" s="18">
        <f t="shared" si="2"/>
        <v>147.06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425.7</v>
      </c>
      <c r="AP13" s="3"/>
      <c r="AQ13" s="58">
        <v>144</v>
      </c>
      <c r="AR13" s="26">
        <f t="shared" si="10"/>
        <v>14910.3</v>
      </c>
      <c r="AS13" s="52">
        <f t="shared" si="4"/>
        <v>147.06</v>
      </c>
      <c r="AT13" s="153">
        <f>AS13-AQ13-AN13</f>
        <v>3.0600000000000023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11200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11200</v>
      </c>
      <c r="AD14" s="148">
        <f t="shared" si="0"/>
        <v>11200</v>
      </c>
      <c r="AE14" s="18">
        <f t="shared" si="1"/>
        <v>308</v>
      </c>
      <c r="AF14" s="18">
        <f t="shared" si="2"/>
        <v>106.39999999999999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308</v>
      </c>
      <c r="AP14" s="3"/>
      <c r="AQ14" s="58">
        <v>120</v>
      </c>
      <c r="AR14" s="26">
        <f t="shared" si="10"/>
        <v>10772</v>
      </c>
      <c r="AS14" s="52">
        <f t="shared" si="4"/>
        <v>106.39999999999999</v>
      </c>
      <c r="AT14" s="151">
        <f t="shared" si="5"/>
        <v>-13.600000000000009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17496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17496</v>
      </c>
      <c r="AD15" s="148">
        <f t="shared" si="0"/>
        <v>17496</v>
      </c>
      <c r="AE15" s="18">
        <f t="shared" si="1"/>
        <v>481.14</v>
      </c>
      <c r="AF15" s="18">
        <f t="shared" si="2"/>
        <v>166.21199999999999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481.14</v>
      </c>
      <c r="AP15" s="3"/>
      <c r="AQ15" s="58">
        <v>160</v>
      </c>
      <c r="AR15" s="26">
        <f t="shared" si="10"/>
        <v>16854.86</v>
      </c>
      <c r="AS15" s="52">
        <f>AF15+AH15+AI15</f>
        <v>166.21199999999999</v>
      </c>
      <c r="AT15" s="153">
        <f>AS15-AQ15-AN15</f>
        <v>6.2119999999999891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11203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11203</v>
      </c>
      <c r="AD16" s="148">
        <f t="shared" si="0"/>
        <v>11203</v>
      </c>
      <c r="AE16" s="18">
        <f t="shared" si="1"/>
        <v>308.08249999999998</v>
      </c>
      <c r="AF16" s="18">
        <f t="shared" si="2"/>
        <v>106.4285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308.08249999999998</v>
      </c>
      <c r="AP16" s="3"/>
      <c r="AQ16" s="58">
        <v>120</v>
      </c>
      <c r="AR16" s="26">
        <f>AC16-AE16-AG16-AJ16-AK16-AL16-AM16-AN16-AP16-AQ16</f>
        <v>10774.9175</v>
      </c>
      <c r="AS16" s="52">
        <f t="shared" si="4"/>
        <v>106.4285</v>
      </c>
      <c r="AT16" s="153">
        <f t="shared" si="5"/>
        <v>-13.5715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23644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120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24724</v>
      </c>
      <c r="AD17" s="148">
        <f>D17*1</f>
        <v>23644</v>
      </c>
      <c r="AE17" s="18">
        <f>D17*2.75%</f>
        <v>650.21</v>
      </c>
      <c r="AF17" s="18">
        <f>AD17*0.95%</f>
        <v>224.61799999999999</v>
      </c>
      <c r="AG17" s="8">
        <f t="shared" si="7"/>
        <v>29.7</v>
      </c>
      <c r="AH17" s="18">
        <f t="shared" si="3"/>
        <v>10.26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653.51</v>
      </c>
      <c r="AP17" s="3"/>
      <c r="AQ17" s="58">
        <v>124</v>
      </c>
      <c r="AR17" s="26">
        <f>AC17-AE17-AG17-AJ17-AK17-AL17-AM17-AN17-AP17-AQ17</f>
        <v>23920.09</v>
      </c>
      <c r="AS17" s="52">
        <f>AF17+AH17+AI17</f>
        <v>234.87799999999999</v>
      </c>
      <c r="AT17" s="153">
        <f>AS17-AQ17-AN17</f>
        <v>110.87799999999999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10176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10176</v>
      </c>
      <c r="AD18" s="148">
        <f>D18*1</f>
        <v>10176</v>
      </c>
      <c r="AE18" s="18">
        <f>D18*2.75%</f>
        <v>279.83999999999997</v>
      </c>
      <c r="AF18" s="18">
        <f>AD18*0.95%</f>
        <v>96.671999999999997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279.83999999999997</v>
      </c>
      <c r="AP18" s="3"/>
      <c r="AQ18" s="58">
        <v>100</v>
      </c>
      <c r="AR18" s="26">
        <f t="shared" si="10"/>
        <v>9796.16</v>
      </c>
      <c r="AS18" s="52">
        <f>AF18+AH18+AI18</f>
        <v>96.671999999999997</v>
      </c>
      <c r="AT18" s="153">
        <f>AS18-AQ18-AN18</f>
        <v>-3.328000000000003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7" t="s">
        <v>58</v>
      </c>
      <c r="B29" s="178"/>
      <c r="C29" s="178"/>
      <c r="D29" s="110">
        <f t="shared" ref="D29:AT29" si="13">SUM(D7:D28)</f>
        <v>196277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0</v>
      </c>
      <c r="P29" s="110">
        <f t="shared" si="13"/>
        <v>120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197357</v>
      </c>
      <c r="AD29" s="111">
        <f t="shared" si="13"/>
        <v>196277</v>
      </c>
      <c r="AE29" s="111">
        <f t="shared" si="13"/>
        <v>5397.6174999999994</v>
      </c>
      <c r="AF29" s="111">
        <f t="shared" si="13"/>
        <v>1864.6315</v>
      </c>
      <c r="AG29" s="111">
        <f t="shared" si="13"/>
        <v>29.7</v>
      </c>
      <c r="AH29" s="111">
        <f t="shared" si="13"/>
        <v>10.26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5400.9174999999996</v>
      </c>
      <c r="AP29" s="111">
        <f t="shared" si="13"/>
        <v>0</v>
      </c>
      <c r="AQ29" s="113">
        <f t="shared" si="13"/>
        <v>1550</v>
      </c>
      <c r="AR29" s="114">
        <f>SUM(AR7:AR28)</f>
        <v>190379.68250000002</v>
      </c>
      <c r="AS29" s="114">
        <f>SUM(AS7:AS28)</f>
        <v>1874.8915</v>
      </c>
      <c r="AT29" s="114">
        <f t="shared" si="13"/>
        <v>324.89149999999995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9" t="s">
        <v>56</v>
      </c>
      <c r="B30" s="180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570</v>
      </c>
      <c r="L30" s="35">
        <f t="shared" ref="L30:O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>P4+P5-P29</f>
        <v>1110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8" t="s">
        <v>85</v>
      </c>
      <c r="E32" s="168"/>
      <c r="F32" s="168"/>
      <c r="G32" s="168"/>
      <c r="H32" s="168"/>
      <c r="I32" s="168"/>
      <c r="J32" s="168"/>
      <c r="K32" s="168"/>
      <c r="L32" s="168"/>
      <c r="M32" s="168"/>
      <c r="O32" s="23"/>
      <c r="P32" s="11"/>
      <c r="Q32" s="6"/>
      <c r="R32" s="6"/>
      <c r="S32" s="6"/>
      <c r="AR32" s="169" t="s">
        <v>78</v>
      </c>
      <c r="AS32" s="169"/>
      <c r="AT32" s="169"/>
      <c r="AU32" s="14"/>
    </row>
    <row r="33" spans="1:47" ht="15.75">
      <c r="A33" s="6"/>
      <c r="B33" s="6"/>
      <c r="C33" s="5"/>
      <c r="D33" s="164" t="s">
        <v>79</v>
      </c>
      <c r="E33" s="164"/>
      <c r="F33" s="164"/>
      <c r="G33" s="164"/>
      <c r="H33" s="164"/>
      <c r="I33" s="164"/>
      <c r="J33" s="164"/>
      <c r="K33" s="164"/>
      <c r="L33" s="149"/>
      <c r="M33" s="149">
        <v>190379.68250000002</v>
      </c>
      <c r="P33" s="6"/>
      <c r="Q33" s="6"/>
      <c r="R33" s="6"/>
      <c r="AR33" s="9">
        <v>4000</v>
      </c>
      <c r="AS33" s="19" t="s">
        <v>45</v>
      </c>
      <c r="AT33" s="19" t="s">
        <v>124</v>
      </c>
      <c r="AU33" s="14"/>
    </row>
    <row r="34" spans="1:47" ht="15.75">
      <c r="A34" s="6"/>
      <c r="B34" s="6"/>
      <c r="C34" s="5"/>
      <c r="D34" s="165" t="s">
        <v>71</v>
      </c>
      <c r="E34" s="165"/>
      <c r="F34" s="165"/>
      <c r="G34" s="165"/>
      <c r="H34" s="165"/>
      <c r="I34" s="165"/>
      <c r="J34" s="165"/>
      <c r="K34" s="165"/>
      <c r="L34" s="45"/>
      <c r="M34" s="128">
        <v>63654</v>
      </c>
      <c r="N34" s="11"/>
      <c r="O34" s="11"/>
      <c r="P34" s="6"/>
      <c r="Q34" s="6"/>
      <c r="AC34" s="23"/>
      <c r="AQ34" s="6"/>
      <c r="AR34" s="19">
        <v>3500</v>
      </c>
      <c r="AS34" s="19" t="s">
        <v>44</v>
      </c>
      <c r="AT34" s="19" t="s">
        <v>86</v>
      </c>
    </row>
    <row r="35" spans="1:47" ht="15.75">
      <c r="A35" s="6"/>
      <c r="B35" s="6"/>
      <c r="C35" s="5"/>
      <c r="D35" s="166"/>
      <c r="E35" s="166"/>
      <c r="F35" s="166"/>
      <c r="G35" s="166"/>
      <c r="H35" s="166"/>
      <c r="I35" s="166"/>
      <c r="J35" s="166"/>
      <c r="K35" s="166"/>
      <c r="L35" s="148"/>
      <c r="M35" s="129">
        <f>M33+M34</f>
        <v>254033.68250000002</v>
      </c>
      <c r="O35" s="6"/>
      <c r="P35" s="6"/>
      <c r="Q35" s="6"/>
      <c r="AQ35" s="6"/>
      <c r="AR35" s="19">
        <v>9796</v>
      </c>
      <c r="AS35" s="19" t="s">
        <v>44</v>
      </c>
      <c r="AT35" s="19" t="s">
        <v>122</v>
      </c>
    </row>
    <row r="36" spans="1:47" ht="15.75">
      <c r="A36" s="6"/>
      <c r="B36" s="6"/>
      <c r="C36" s="5"/>
      <c r="D36" s="167" t="s">
        <v>73</v>
      </c>
      <c r="E36" s="167"/>
      <c r="F36" s="167"/>
      <c r="G36" s="167"/>
      <c r="H36" s="167"/>
      <c r="I36" s="167"/>
      <c r="J36" s="167"/>
      <c r="K36" s="167"/>
      <c r="L36" s="148"/>
      <c r="M36" s="128">
        <v>19346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7" ht="15.75">
      <c r="A37" s="6"/>
      <c r="B37" s="6"/>
      <c r="C37" s="5"/>
      <c r="D37" s="164" t="s">
        <v>80</v>
      </c>
      <c r="E37" s="164"/>
      <c r="F37" s="164"/>
      <c r="G37" s="164"/>
      <c r="H37" s="164"/>
      <c r="I37" s="164"/>
      <c r="J37" s="164"/>
      <c r="K37" s="164"/>
      <c r="L37" s="132"/>
      <c r="M37" s="130">
        <f>M35-M36</f>
        <v>234687.68250000002</v>
      </c>
      <c r="O37" s="23"/>
      <c r="AR37" s="9"/>
      <c r="AS37" s="19"/>
      <c r="AT37" s="19" t="s">
        <v>120</v>
      </c>
    </row>
    <row r="38" spans="1:47" ht="15.75">
      <c r="A38" s="13"/>
      <c r="B38" s="13"/>
      <c r="C38" s="5"/>
      <c r="D38" s="166" t="s">
        <v>82</v>
      </c>
      <c r="E38" s="166"/>
      <c r="F38" s="166"/>
      <c r="G38" s="166"/>
      <c r="H38" s="166"/>
      <c r="I38" s="166"/>
      <c r="J38" s="166"/>
      <c r="K38" s="166"/>
      <c r="L38" s="148"/>
      <c r="M38" s="148">
        <v>230000</v>
      </c>
      <c r="AR38" s="19"/>
      <c r="AS38" s="19"/>
      <c r="AT38" s="19" t="s">
        <v>120</v>
      </c>
    </row>
    <row r="39" spans="1:47" ht="15.75">
      <c r="A39" s="6"/>
      <c r="B39" s="6"/>
      <c r="C39" s="5"/>
      <c r="D39" s="160" t="s">
        <v>83</v>
      </c>
      <c r="E39" s="161"/>
      <c r="F39" s="161"/>
      <c r="G39" s="161"/>
      <c r="H39" s="161"/>
      <c r="I39" s="161"/>
      <c r="J39" s="161"/>
      <c r="K39" s="162"/>
      <c r="L39" s="46"/>
      <c r="M39" s="129">
        <f>M37-M38</f>
        <v>4687.6825000000244</v>
      </c>
      <c r="AR39" s="71">
        <f>SUM(AR33:AR38)</f>
        <v>19346</v>
      </c>
      <c r="AS39" s="72" t="s">
        <v>70</v>
      </c>
      <c r="AT39" s="127" t="s">
        <v>84</v>
      </c>
    </row>
    <row r="40" spans="1:47" ht="15.75">
      <c r="A40" s="6"/>
      <c r="B40" s="6"/>
      <c r="C40" s="5"/>
      <c r="D40" s="163" t="s">
        <v>81</v>
      </c>
      <c r="E40" s="163"/>
      <c r="F40" s="163"/>
      <c r="G40" s="163"/>
      <c r="H40" s="163"/>
      <c r="I40" s="163"/>
      <c r="J40" s="163"/>
      <c r="K40" s="163"/>
      <c r="L40" s="147"/>
      <c r="M40" s="131">
        <f>M36+M39</f>
        <v>24033.682500000024</v>
      </c>
      <c r="AO40" s="159"/>
    </row>
    <row r="41" spans="1:47">
      <c r="A41" s="6"/>
      <c r="B41" s="6"/>
      <c r="C41" s="5"/>
      <c r="D41" s="5"/>
      <c r="E41" s="5"/>
      <c r="F41" s="6"/>
      <c r="G41" s="6"/>
      <c r="Q41" s="14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R12" sqref="R12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4" t="s">
        <v>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7" ht="1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7" s="14" customFormat="1" ht="7.5" hidden="1" customHeight="1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7" s="14" customFormat="1" ht="18" customHeight="1">
      <c r="A4" s="185" t="s">
        <v>60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7" s="14" customFormat="1" ht="18" customHeight="1" thickBot="1">
      <c r="A5" s="185" t="s">
        <v>61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1:17" s="14" customFormat="1" ht="18" customHeight="1" thickBot="1">
      <c r="A6" s="186" t="s">
        <v>121</v>
      </c>
      <c r="B6" s="187"/>
      <c r="C6" s="188"/>
      <c r="D6" s="189" t="s">
        <v>62</v>
      </c>
      <c r="E6" s="190"/>
      <c r="F6" s="190"/>
      <c r="G6" s="190"/>
      <c r="H6" s="190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81" t="s">
        <v>68</v>
      </c>
      <c r="B29" s="182"/>
      <c r="C29" s="183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10" sqref="F10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2" t="s">
        <v>55</v>
      </c>
      <c r="B1" s="192"/>
    </row>
    <row r="2" spans="1:2" ht="15" customHeight="1">
      <c r="A2" s="191" t="s">
        <v>119</v>
      </c>
      <c r="B2" s="191"/>
    </row>
    <row r="3" spans="1:2" ht="15">
      <c r="A3" s="155" t="s">
        <v>104</v>
      </c>
      <c r="B3" s="156" t="s">
        <v>55</v>
      </c>
    </row>
    <row r="4" spans="1:2" ht="15">
      <c r="A4" s="155" t="s">
        <v>105</v>
      </c>
      <c r="B4" s="156" t="s">
        <v>99</v>
      </c>
    </row>
    <row r="5" spans="1:2" ht="15">
      <c r="A5" s="155" t="s">
        <v>106</v>
      </c>
      <c r="B5" s="156" t="s">
        <v>100</v>
      </c>
    </row>
    <row r="6" spans="1:2" ht="15">
      <c r="A6" s="155" t="s">
        <v>107</v>
      </c>
      <c r="B6" s="156" t="s">
        <v>101</v>
      </c>
    </row>
    <row r="7" spans="1:2" ht="15">
      <c r="A7" s="155" t="s">
        <v>108</v>
      </c>
      <c r="B7" s="157">
        <v>1253041834001</v>
      </c>
    </row>
    <row r="8" spans="1:2" ht="15">
      <c r="A8" s="155" t="s">
        <v>109</v>
      </c>
      <c r="B8" s="156" t="s">
        <v>102</v>
      </c>
    </row>
    <row r="9" spans="1:2" ht="15">
      <c r="A9" s="155" t="s">
        <v>112</v>
      </c>
      <c r="B9" s="156">
        <v>1718944399</v>
      </c>
    </row>
    <row r="10" spans="1:2" ht="15">
      <c r="A10" s="155" t="s">
        <v>113</v>
      </c>
      <c r="B10" s="156" t="s">
        <v>103</v>
      </c>
    </row>
    <row r="11" spans="1:2" ht="15">
      <c r="A11" s="155" t="s">
        <v>110</v>
      </c>
      <c r="B11" s="156">
        <v>1737712712</v>
      </c>
    </row>
    <row r="12" spans="1:2" ht="15">
      <c r="A12" s="155" t="s">
        <v>114</v>
      </c>
      <c r="B12" s="156" t="s">
        <v>116</v>
      </c>
    </row>
    <row r="13" spans="1:2" ht="15">
      <c r="A13" s="155" t="s">
        <v>111</v>
      </c>
      <c r="B13" s="156"/>
    </row>
    <row r="14" spans="1:2" ht="15">
      <c r="A14" s="155" t="s">
        <v>115</v>
      </c>
      <c r="B14" s="156"/>
    </row>
    <row r="15" spans="1:2" ht="15">
      <c r="A15" s="155" t="s">
        <v>89</v>
      </c>
      <c r="B15" s="156"/>
    </row>
    <row r="16" spans="1:2" ht="15">
      <c r="A16" s="155" t="s">
        <v>90</v>
      </c>
      <c r="B16" s="156"/>
    </row>
    <row r="17" spans="1:2" ht="15">
      <c r="A17" s="155" t="s">
        <v>91</v>
      </c>
      <c r="B17" s="156" t="s">
        <v>117</v>
      </c>
    </row>
    <row r="18" spans="1:2" ht="15">
      <c r="A18" s="155" t="s">
        <v>92</v>
      </c>
      <c r="B18" s="157">
        <v>140009462816</v>
      </c>
    </row>
    <row r="19" spans="1:2" ht="15">
      <c r="A19" s="155" t="s">
        <v>93</v>
      </c>
      <c r="B19" s="156"/>
    </row>
    <row r="20" spans="1:2" ht="15">
      <c r="A20" s="155" t="s">
        <v>94</v>
      </c>
      <c r="B20" s="156">
        <v>9153768859</v>
      </c>
    </row>
    <row r="21" spans="1:2" ht="15">
      <c r="A21" s="155" t="s">
        <v>95</v>
      </c>
      <c r="B21" s="156"/>
    </row>
    <row r="22" spans="1:2" ht="15">
      <c r="A22" s="155" t="s">
        <v>96</v>
      </c>
      <c r="B22" s="157">
        <v>140009462816</v>
      </c>
    </row>
    <row r="23" spans="1:2" ht="15">
      <c r="A23" s="155" t="s">
        <v>97</v>
      </c>
      <c r="B23" s="156"/>
    </row>
    <row r="24" spans="1:2" ht="15">
      <c r="A24" s="155" t="s">
        <v>98</v>
      </c>
      <c r="B24" s="158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2020-12-23T09:42:05Z</cp:lastPrinted>
  <dcterms:created xsi:type="dcterms:W3CDTF">2007-08-23T12:32:35Z</dcterms:created>
  <dcterms:modified xsi:type="dcterms:W3CDTF">2020-12-26T08:12:40Z</dcterms:modified>
</cp:coreProperties>
</file>