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16" i="22" l="1"/>
  <c r="S17" i="22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3" l="1"/>
  <c r="O20" i="22"/>
  <c r="N28" i="22"/>
  <c r="N28" i="2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0" i="33"/>
  <c r="D28" i="33"/>
  <c r="D29" i="33" s="1"/>
  <c r="D33" i="33" s="1"/>
  <c r="M7" i="33"/>
  <c r="S7" i="33" s="1"/>
  <c r="T7" i="33" s="1"/>
  <c r="N7" i="33"/>
  <c r="R21" i="33"/>
  <c r="R23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T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S18" i="33"/>
  <c r="T18" i="33" s="1"/>
  <c r="R10" i="33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<sst xmlns="http://schemas.openxmlformats.org/spreadsheetml/2006/main" count="1485" uniqueCount="69">
  <si>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</si>
  <si>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</si>
  <si>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</si>
  <si>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</si>
  <si>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</si>
  <si>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</si>
  <si>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</si>
  <si>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</si>
  <si>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</si>
  <si>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</si>
  <si>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</si>
  <si>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</si>
  <si>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</si>
  <si>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</si>
  <si>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</si>
  <si>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</si>
  <si>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</si>
  <si>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</si>
  <si>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</si>
  <si>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</si>
  <si>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</si>
  <si>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</si>
  <si>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</si>
  <si>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</si>
  <si>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</si>
  <si>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</si>
  <si>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</si>
  <si>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</si>
  <si>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</si>
  <si>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</si>
  <si>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</si>
  <si>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</si>
  <si>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</si>
  <si>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</si>
  <si>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</si>
  <si>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</si>
  <si>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</si>
  <si>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</si>
  <si>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</si>
  <si>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</si>
  <si>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</si>
  <si>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</si>
  <si>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</si>
  <si>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</si>
  <si>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</si>
  <si>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</si>
  <si>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</si>
  <si>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</si>
  <si>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</si>
  <si>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</si>
  <si>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</si>
  <si>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</si>
  <si>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</si>
  <si>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</si>
  <si>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</si>
  <si>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</si>
  <si>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</si>
  <si>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</si>
  <si>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</si>
  <si>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</si>
  <si>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</si>
  <si>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</si>
  <si>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</si>
  <si>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</si>
  <si>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</si>
  <si>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</si>
  <si>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</si>
  <si>
    <t>Date:22.11.2021</t>
  </si>
  <si>
    <t xml:space="preserve">Date:23.11.2021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</si>
</sst>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1" t="s">
        <v>38</v>
      </c>
      <c r="B29" s="62"/>
      <c r="C29" s="63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8" t="s">
        <v>37</v>
      </c>
      <c r="B28" s="59"/>
      <c r="C28" s="60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1" t="s">
        <v>38</v>
      </c>
      <c r="B29" s="62"/>
      <c r="C29" s="63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63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1" t="s">
        <v>38</v>
      </c>
      <c r="B29" s="62"/>
      <c r="C29" s="63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1" t="s">
        <v>38</v>
      </c>
      <c r="B29" s="62"/>
      <c r="C29" s="63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19235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19235</v>
      </c>
      <c r="N8" s="24">
        <f t="shared" ref="N8:N27" si="1">D8+E8*20+F8*10+G8*9+H8*9+I8*191+J8*191+K8*182+L8*100</f>
        <v>19235</v>
      </c>
      <c r="O8" s="25">
        <f t="shared" ref="O8:O27" si="2">M8*2.75%</f>
        <v>528.96249999999998</v>
      </c>
      <c r="P8" s="26"/>
      <c r="Q8" s="26">
        <v>96</v>
      </c>
      <c r="R8" s="24">
        <f t="shared" ref="R8:R27" si="3">M8-(M8*2.75%)+I8*191+J8*191+K8*182+L8*100-Q8</f>
        <v>18610.037499999999</v>
      </c>
      <c r="S8" s="25">
        <f t="shared" ref="S8:S27" si="4">M8*0.95%</f>
        <v>182.73249999999999</v>
      </c>
      <c r="T8" s="27">
        <f t="shared" ref="T8:T27" si="5">S8-Q8</f>
        <v>86.732499999999987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17071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17071</v>
      </c>
      <c r="N9" s="24">
        <f t="shared" si="1"/>
        <v>17071</v>
      </c>
      <c r="O9" s="25">
        <f t="shared" si="2"/>
        <v>469.45249999999999</v>
      </c>
      <c r="P9" s="26"/>
      <c r="Q9" s="26">
        <v>111</v>
      </c>
      <c r="R9" s="24">
        <f t="shared" si="3"/>
        <v>16490.547500000001</v>
      </c>
      <c r="S9" s="25">
        <f t="shared" si="4"/>
        <v>162.17449999999999</v>
      </c>
      <c r="T9" s="27">
        <f t="shared" si="5"/>
        <v>51.174499999999995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>
        <v>19</v>
      </c>
      <c r="R11" s="24">
        <f t="shared" si="3"/>
        <v>1480.595</v>
      </c>
      <c r="S11" s="25">
        <f t="shared" si="4"/>
        <v>14.648999999999999</v>
      </c>
      <c r="T11" s="27">
        <f t="shared" si="5"/>
        <v>-4.3510000000000009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25514</v>
      </c>
      <c r="N13" s="24">
        <f t="shared" si="1"/>
        <v>25514</v>
      </c>
      <c r="O13" s="25">
        <f t="shared" si="2"/>
        <v>701.63499999999999</v>
      </c>
      <c r="P13" s="26"/>
      <c r="Q13" s="26">
        <v>112</v>
      </c>
      <c r="R13" s="24">
        <f t="shared" si="3"/>
        <v>24700.365000000002</v>
      </c>
      <c r="S13" s="25">
        <f t="shared" si="4"/>
        <v>242.38299999999998</v>
      </c>
      <c r="T13" s="27">
        <f t="shared" si="5"/>
        <v>130.38299999999998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2056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2056</v>
      </c>
      <c r="N18" s="24">
        <f t="shared" si="1"/>
        <v>2056</v>
      </c>
      <c r="O18" s="25">
        <f t="shared" si="2"/>
        <v>56.54</v>
      </c>
      <c r="P18" s="26"/>
      <c r="Q18" s="26"/>
      <c r="R18" s="24">
        <f t="shared" si="3"/>
        <v>1999.46</v>
      </c>
      <c r="S18" s="25">
        <f t="shared" si="4"/>
        <v>19.532</v>
      </c>
      <c r="T18" s="27">
        <f t="shared" si="5"/>
        <v>19.532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14</v>
      </c>
      <c r="R20" s="24">
        <f t="shared" si="3"/>
        <v>1485.595</v>
      </c>
      <c r="S20" s="25">
        <f t="shared" si="4"/>
        <v>14.648999999999999</v>
      </c>
      <c r="T20" s="27">
        <f t="shared" si="5"/>
        <v>0.64899999999999913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17590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17590</v>
      </c>
      <c r="N23" s="24">
        <f t="shared" si="1"/>
        <v>17590</v>
      </c>
      <c r="O23" s="25">
        <f t="shared" si="2"/>
        <v>483.72500000000002</v>
      </c>
      <c r="P23" s="26"/>
      <c r="Q23" s="26">
        <v>106</v>
      </c>
      <c r="R23" s="24">
        <f t="shared" si="3"/>
        <v>17000.275000000001</v>
      </c>
      <c r="S23" s="25">
        <f t="shared" si="4"/>
        <v>167.10499999999999</v>
      </c>
      <c r="T23" s="27">
        <f t="shared" si="5"/>
        <v>61.10499999999999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17887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17887</v>
      </c>
      <c r="N24" s="24">
        <f t="shared" si="1"/>
        <v>17887</v>
      </c>
      <c r="O24" s="25">
        <f t="shared" si="2"/>
        <v>491.89249999999998</v>
      </c>
      <c r="P24" s="26"/>
      <c r="Q24" s="26">
        <v>125</v>
      </c>
      <c r="R24" s="24">
        <f t="shared" si="3"/>
        <v>17270.107499999998</v>
      </c>
      <c r="S24" s="25">
        <f t="shared" si="4"/>
        <v>169.9265</v>
      </c>
      <c r="T24" s="27">
        <f t="shared" si="5"/>
        <v>44.926500000000004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103465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103465</v>
      </c>
      <c r="N28" s="45">
        <f t="shared" si="7"/>
        <v>103465</v>
      </c>
      <c r="O28" s="46">
        <f t="shared" si="7"/>
        <v>2845.2874999999999</v>
      </c>
      <c r="P28" s="45">
        <f t="shared" si="7"/>
        <v>0</v>
      </c>
      <c r="Q28" s="45">
        <f t="shared" si="7"/>
        <v>583</v>
      </c>
      <c r="R28" s="45">
        <f t="shared" si="7"/>
        <v>100036.71250000001</v>
      </c>
      <c r="S28" s="45">
        <f t="shared" si="7"/>
        <v>982.91750000000002</v>
      </c>
      <c r="T28" s="47">
        <f t="shared" si="7"/>
        <v>399.91750000000002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 S16:S17">
    <cfRule type="cellIs" dxfId="435" priority="7" operator="greaterThan">
      <formula>0</formula>
    </cfRule>
  </conditionalFormatting>
  <conditionalFormatting sqref="D17:R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150850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8944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8944</v>
      </c>
      <c r="N10" s="24">
        <f t="shared" si="1"/>
        <v>8944</v>
      </c>
      <c r="O10" s="25">
        <f t="shared" si="2"/>
        <v>245.96</v>
      </c>
      <c r="P10" s="26"/>
      <c r="Q10" s="26">
        <v>28</v>
      </c>
      <c r="R10" s="24">
        <f t="shared" si="3"/>
        <v>8670.0400000000009</v>
      </c>
      <c r="S10" s="25">
        <f t="shared" si="4"/>
        <v>84.968000000000004</v>
      </c>
      <c r="T10" s="27">
        <f t="shared" si="5"/>
        <v>56.968000000000004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25395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25395</v>
      </c>
      <c r="N11" s="24">
        <f t="shared" si="1"/>
        <v>25395</v>
      </c>
      <c r="O11" s="25">
        <f t="shared" si="2"/>
        <v>698.36249999999995</v>
      </c>
      <c r="P11" s="26"/>
      <c r="Q11" s="26">
        <v>96</v>
      </c>
      <c r="R11" s="24">
        <f t="shared" si="3"/>
        <v>24600.637500000001</v>
      </c>
      <c r="S11" s="25">
        <f t="shared" si="4"/>
        <v>241.2525</v>
      </c>
      <c r="T11" s="27">
        <f t="shared" si="5"/>
        <v>145.2525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9766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9766</v>
      </c>
      <c r="N12" s="24">
        <f t="shared" si="1"/>
        <v>9766</v>
      </c>
      <c r="O12" s="25">
        <f t="shared" si="2"/>
        <v>268.565</v>
      </c>
      <c r="P12" s="26"/>
      <c r="Q12" s="26">
        <v>28</v>
      </c>
      <c r="R12" s="24">
        <f t="shared" si="3"/>
        <v>9469.4349999999995</v>
      </c>
      <c r="S12" s="25">
        <f t="shared" si="4"/>
        <v>92.777000000000001</v>
      </c>
      <c r="T12" s="27">
        <f t="shared" si="5"/>
        <v>64.777000000000001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35659</v>
      </c>
      <c r="N16" s="24">
        <f t="shared" si="1"/>
        <v>35659</v>
      </c>
      <c r="O16" s="25">
        <f t="shared" si="2"/>
        <v>980.62250000000006</v>
      </c>
      <c r="P16" s="26"/>
      <c r="Q16" s="26">
        <v>133</v>
      </c>
      <c r="R16" s="24">
        <f t="shared" si="3"/>
        <v>34545.377500000002</v>
      </c>
      <c r="S16" s="25">
        <f t="shared" si="4"/>
        <v>338.76049999999998</v>
      </c>
      <c r="T16" s="27">
        <f t="shared" si="5"/>
        <v>205.76049999999998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52428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52428</v>
      </c>
      <c r="N24" s="24">
        <f t="shared" si="1"/>
        <v>52428</v>
      </c>
      <c r="O24" s="25">
        <f t="shared" si="2"/>
        <v>1441.77</v>
      </c>
      <c r="P24" s="26"/>
      <c r="Q24" s="26">
        <v>496</v>
      </c>
      <c r="R24" s="24">
        <f t="shared" si="3"/>
        <v>50490.23</v>
      </c>
      <c r="S24" s="25">
        <f t="shared" si="4"/>
        <v>498.06599999999997</v>
      </c>
      <c r="T24" s="27">
        <f t="shared" si="5"/>
        <v>2.0659999999999741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19172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19172</v>
      </c>
      <c r="N26" s="24">
        <f t="shared" si="1"/>
        <v>19172</v>
      </c>
      <c r="O26" s="25">
        <f t="shared" si="2"/>
        <v>527.23</v>
      </c>
      <c r="P26" s="26"/>
      <c r="Q26" s="26">
        <v>124</v>
      </c>
      <c r="R26" s="24">
        <f t="shared" si="3"/>
        <v>18520.77</v>
      </c>
      <c r="S26" s="25">
        <f t="shared" si="4"/>
        <v>182.13399999999999</v>
      </c>
      <c r="T26" s="27">
        <f t="shared" si="5"/>
        <v>58.133999999999986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153420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153420</v>
      </c>
      <c r="N28" s="45">
        <f t="shared" si="7"/>
        <v>153420</v>
      </c>
      <c r="O28" s="46">
        <f t="shared" si="7"/>
        <v>4219.05</v>
      </c>
      <c r="P28" s="45">
        <f t="shared" si="7"/>
        <v>0</v>
      </c>
      <c r="Q28" s="45">
        <f t="shared" si="7"/>
        <v>905</v>
      </c>
      <c r="R28" s="45">
        <f t="shared" si="7"/>
        <v>148295.95000000001</v>
      </c>
      <c r="S28" s="45">
        <f t="shared" si="7"/>
        <v>1457.49</v>
      </c>
      <c r="T28" s="47">
        <f t="shared" si="7"/>
        <v>552.4899999999999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205222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205222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205222</v>
      </c>
      <c r="E4" s="2">
        <f>'25'!E29</f>
        <v>50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205222</v>
      </c>
      <c r="E4" s="2">
        <f>'26'!E29</f>
        <v>50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205222</v>
      </c>
      <c r="E4" s="2">
        <f>'27'!E29</f>
        <v>50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205222</v>
      </c>
      <c r="E4" s="2">
        <f>'28'!E29</f>
        <v>50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1" t="s">
        <v>38</v>
      </c>
      <c r="B29" s="62"/>
      <c r="C29" s="63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205222</v>
      </c>
      <c r="E4" s="2">
        <f>'29'!E29</f>
        <v>50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205222</v>
      </c>
      <c r="E4" s="2">
        <f>'30'!E29</f>
        <v>50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B1" workbookViewId="0">
      <pane ySplit="6" topLeftCell="A25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3745467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214773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217473</v>
      </c>
      <c r="N7" s="24">
        <f>D7+E7*20+F7*10+G7*9+H7*9+I7*191+J7*191+K7*182+L7*100</f>
        <v>219675</v>
      </c>
      <c r="O7" s="25">
        <f>M7*2.75%</f>
        <v>5980.5074999999997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988</v>
      </c>
      <c r="R7" s="24">
        <f>M7-(M7*2.75%)+I7*191+J7*191+K7*182+L7*100-Q7</f>
        <v>212706.49249999999</v>
      </c>
      <c r="S7" s="25">
        <f>M7*0.95%</f>
        <v>2065.9935</v>
      </c>
      <c r="T7" s="26">
        <f>S7-Q7</f>
        <v>1077.9935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120502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125002</v>
      </c>
      <c r="N8" s="24">
        <f t="shared" ref="N8:N27" si="1">D8+E8*20+F8*10+G8*9+H8*9+I8*191+J8*191+K8*182+L8*100</f>
        <v>130462</v>
      </c>
      <c r="O8" s="25">
        <f t="shared" ref="O8:O27" si="2">M8*2.75%</f>
        <v>3437.5549999999998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619</v>
      </c>
      <c r="R8" s="24">
        <f t="shared" ref="R8:R27" si="3">M8-(M8*2.75%)+I8*191+J8*191+K8*182+L8*100-Q8</f>
        <v>126405.44500000001</v>
      </c>
      <c r="S8" s="25">
        <f t="shared" ref="S8:S27" si="4">M8*0.95%</f>
        <v>1187.519</v>
      </c>
      <c r="T8" s="26">
        <f t="shared" ref="T8:T27" si="5">S8-Q8</f>
        <v>568.51900000000001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283583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283583</v>
      </c>
      <c r="N9" s="24">
        <f t="shared" si="1"/>
        <v>283583</v>
      </c>
      <c r="O9" s="25">
        <f t="shared" si="2"/>
        <v>7798.5325000000003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1541</v>
      </c>
      <c r="R9" s="24">
        <f t="shared" si="3"/>
        <v>274243.46750000003</v>
      </c>
      <c r="S9" s="25">
        <f t="shared" si="4"/>
        <v>2694.0385000000001</v>
      </c>
      <c r="T9" s="26">
        <f t="shared" si="5"/>
        <v>1153.0385000000001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99686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100786</v>
      </c>
      <c r="N10" s="24">
        <f t="shared" si="1"/>
        <v>104388</v>
      </c>
      <c r="O10" s="25">
        <f t="shared" si="2"/>
        <v>2771.6150000000002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273</v>
      </c>
      <c r="R10" s="24">
        <f t="shared" si="3"/>
        <v>101343.38499999999</v>
      </c>
      <c r="S10" s="25">
        <f t="shared" si="4"/>
        <v>957.46699999999998</v>
      </c>
      <c r="T10" s="26">
        <f t="shared" si="5"/>
        <v>684.46699999999998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123948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127948</v>
      </c>
      <c r="N11" s="24">
        <f t="shared" si="1"/>
        <v>154353</v>
      </c>
      <c r="O11" s="25">
        <f t="shared" si="2"/>
        <v>3518.57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320</v>
      </c>
      <c r="R11" s="24">
        <f t="shared" si="3"/>
        <v>150514.43</v>
      </c>
      <c r="S11" s="25">
        <f t="shared" si="4"/>
        <v>1215.5059999999999</v>
      </c>
      <c r="T11" s="26">
        <f t="shared" si="5"/>
        <v>895.50599999999986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78585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78585</v>
      </c>
      <c r="N12" s="24">
        <f t="shared" si="1"/>
        <v>82225</v>
      </c>
      <c r="O12" s="25">
        <f t="shared" si="2"/>
        <v>2161.0875000000001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272</v>
      </c>
      <c r="R12" s="24">
        <f t="shared" si="3"/>
        <v>79791.912500000006</v>
      </c>
      <c r="S12" s="25">
        <f t="shared" si="4"/>
        <v>746.5575</v>
      </c>
      <c r="T12" s="26">
        <f t="shared" si="5"/>
        <v>474.5575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124444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126144</v>
      </c>
      <c r="N13" s="24">
        <f t="shared" si="1"/>
        <v>126144</v>
      </c>
      <c r="O13" s="25">
        <f t="shared" si="2"/>
        <v>3468.96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551</v>
      </c>
      <c r="R13" s="24">
        <f t="shared" si="3"/>
        <v>122124.04</v>
      </c>
      <c r="S13" s="25">
        <f t="shared" si="4"/>
        <v>1198.3679999999999</v>
      </c>
      <c r="T13" s="26">
        <f t="shared" si="5"/>
        <v>647.36799999999994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283324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284324</v>
      </c>
      <c r="N14" s="24">
        <f t="shared" si="1"/>
        <v>285971</v>
      </c>
      <c r="O14" s="25">
        <f t="shared" si="2"/>
        <v>7818.91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872</v>
      </c>
      <c r="R14" s="24">
        <f t="shared" si="3"/>
        <v>277280.09000000003</v>
      </c>
      <c r="S14" s="25">
        <f t="shared" si="4"/>
        <v>2701.078</v>
      </c>
      <c r="T14" s="26">
        <f t="shared" si="5"/>
        <v>1829.078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305282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309372</v>
      </c>
      <c r="N15" s="24">
        <f t="shared" si="1"/>
        <v>321454</v>
      </c>
      <c r="O15" s="25">
        <f t="shared" si="2"/>
        <v>8507.73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1596</v>
      </c>
      <c r="R15" s="24">
        <f t="shared" si="3"/>
        <v>311350.27</v>
      </c>
      <c r="S15" s="25">
        <f t="shared" si="4"/>
        <v>2939.0340000000001</v>
      </c>
      <c r="T15" s="26">
        <f t="shared" si="5"/>
        <v>1343.0340000000001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321701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336841</v>
      </c>
      <c r="N16" s="24">
        <f t="shared" si="1"/>
        <v>351359</v>
      </c>
      <c r="O16" s="25">
        <f t="shared" si="2"/>
        <v>9263.1275000000005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1705</v>
      </c>
      <c r="R16" s="24">
        <f t="shared" si="3"/>
        <v>340390.8725</v>
      </c>
      <c r="S16" s="25">
        <f t="shared" si="4"/>
        <v>3199.9895000000001</v>
      </c>
      <c r="T16" s="26">
        <f t="shared" si="5"/>
        <v>1494.9895000000001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174510</v>
      </c>
      <c r="N17" s="24">
        <f t="shared" si="1"/>
        <v>174510</v>
      </c>
      <c r="O17" s="25">
        <f t="shared" si="2"/>
        <v>4799.0249999999996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955</v>
      </c>
      <c r="R17" s="24">
        <f t="shared" si="3"/>
        <v>168755.97500000001</v>
      </c>
      <c r="S17" s="25">
        <f t="shared" si="4"/>
        <v>1657.845</v>
      </c>
      <c r="T17" s="26">
        <f t="shared" si="5"/>
        <v>702.84500000000003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161771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161771</v>
      </c>
      <c r="N18" s="24">
        <f t="shared" si="1"/>
        <v>162726</v>
      </c>
      <c r="O18" s="25">
        <f t="shared" si="2"/>
        <v>4448.7025000000003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645</v>
      </c>
      <c r="R18" s="24">
        <f t="shared" si="3"/>
        <v>157632.29749999999</v>
      </c>
      <c r="S18" s="25">
        <f t="shared" si="4"/>
        <v>1536.8244999999999</v>
      </c>
      <c r="T18" s="26">
        <f t="shared" si="5"/>
        <v>891.82449999999994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158015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166105</v>
      </c>
      <c r="N19" s="24">
        <f t="shared" si="1"/>
        <v>170837</v>
      </c>
      <c r="O19" s="25">
        <f t="shared" si="2"/>
        <v>4567.8874999999998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464</v>
      </c>
      <c r="R19" s="24">
        <f t="shared" si="3"/>
        <v>165805.11249999999</v>
      </c>
      <c r="S19" s="25">
        <f t="shared" si="4"/>
        <v>1577.9974999999999</v>
      </c>
      <c r="T19" s="26">
        <f t="shared" si="5"/>
        <v>1113.9974999999999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33912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33912</v>
      </c>
      <c r="N20" s="24">
        <f t="shared" si="1"/>
        <v>33912</v>
      </c>
      <c r="O20" s="25">
        <f t="shared" si="2"/>
        <v>932.58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137</v>
      </c>
      <c r="R20" s="24">
        <f t="shared" si="3"/>
        <v>32842.42</v>
      </c>
      <c r="S20" s="25">
        <f t="shared" si="4"/>
        <v>322.16399999999999</v>
      </c>
      <c r="T20" s="26">
        <f t="shared" si="5"/>
        <v>185.16399999999999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132156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133406</v>
      </c>
      <c r="N21" s="24">
        <f t="shared" si="1"/>
        <v>133597</v>
      </c>
      <c r="O21" s="25">
        <f t="shared" si="2"/>
        <v>3668.665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208</v>
      </c>
      <c r="R21" s="24">
        <f t="shared" si="3"/>
        <v>129720.33500000001</v>
      </c>
      <c r="S21" s="25">
        <f t="shared" si="4"/>
        <v>1267.357</v>
      </c>
      <c r="T21" s="26">
        <f t="shared" si="5"/>
        <v>1059.357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323537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325437</v>
      </c>
      <c r="N22" s="24">
        <f t="shared" si="1"/>
        <v>329268</v>
      </c>
      <c r="O22" s="25">
        <f t="shared" si="2"/>
        <v>8949.5174999999999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1256</v>
      </c>
      <c r="R22" s="24">
        <f t="shared" si="3"/>
        <v>319062.48249999998</v>
      </c>
      <c r="S22" s="25">
        <f t="shared" si="4"/>
        <v>3091.6514999999999</v>
      </c>
      <c r="T22" s="26">
        <f t="shared" si="5"/>
        <v>1835.6514999999999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129418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129418</v>
      </c>
      <c r="N23" s="24">
        <f t="shared" si="1"/>
        <v>131710</v>
      </c>
      <c r="O23" s="25">
        <f t="shared" si="2"/>
        <v>3558.9949999999999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481</v>
      </c>
      <c r="R23" s="24">
        <f t="shared" si="3"/>
        <v>127670.005</v>
      </c>
      <c r="S23" s="25">
        <f t="shared" si="4"/>
        <v>1229.471</v>
      </c>
      <c r="T23" s="26">
        <f t="shared" si="5"/>
        <v>748.471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360641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379961</v>
      </c>
      <c r="N24" s="24">
        <f t="shared" si="1"/>
        <v>385237</v>
      </c>
      <c r="O24" s="25">
        <f t="shared" si="2"/>
        <v>10448.9275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1895</v>
      </c>
      <c r="R24" s="24">
        <f t="shared" si="3"/>
        <v>372893.07250000001</v>
      </c>
      <c r="S24" s="25">
        <f t="shared" si="4"/>
        <v>3609.6295</v>
      </c>
      <c r="T24" s="26">
        <f t="shared" si="5"/>
        <v>1714.6295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155397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155397</v>
      </c>
      <c r="N25" s="24">
        <f t="shared" si="1"/>
        <v>156925</v>
      </c>
      <c r="O25" s="25">
        <f t="shared" si="2"/>
        <v>4273.4175000000005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567</v>
      </c>
      <c r="R25" s="24">
        <f t="shared" si="3"/>
        <v>152084.58249999999</v>
      </c>
      <c r="S25" s="25">
        <f t="shared" si="4"/>
        <v>1476.2715000000001</v>
      </c>
      <c r="T25" s="26">
        <f t="shared" si="5"/>
        <v>909.27150000000006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156204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156204</v>
      </c>
      <c r="N26" s="24">
        <f t="shared" si="1"/>
        <v>156204</v>
      </c>
      <c r="O26" s="25">
        <f t="shared" si="2"/>
        <v>4295.6099999999997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964</v>
      </c>
      <c r="R26" s="24">
        <f t="shared" si="3"/>
        <v>150944.39000000001</v>
      </c>
      <c r="S26" s="25">
        <f t="shared" si="4"/>
        <v>1483.9379999999999</v>
      </c>
      <c r="T26" s="26">
        <f t="shared" si="5"/>
        <v>519.93799999999987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3896235</v>
      </c>
      <c r="E28" s="45">
        <f t="shared" si="6"/>
        <v>1200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3971325</v>
      </c>
      <c r="N28" s="45">
        <f t="shared" si="7"/>
        <v>4063517</v>
      </c>
      <c r="O28" s="46">
        <f t="shared" si="7"/>
        <v>109211.4375</v>
      </c>
      <c r="P28" s="45">
        <f t="shared" si="7"/>
        <v>0</v>
      </c>
      <c r="Q28" s="45">
        <f t="shared" si="7"/>
        <v>16980</v>
      </c>
      <c r="R28" s="45">
        <f t="shared" si="7"/>
        <v>3937325.5624999995</v>
      </c>
      <c r="S28" s="45">
        <f t="shared" si="7"/>
        <v>37727.587500000009</v>
      </c>
      <c r="T28" s="47">
        <f t="shared" si="7"/>
        <v>20747.587499999994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47700</v>
      </c>
      <c r="F31" s="57">
        <f>E31-(E31*3.75%)</f>
        <v>45911.25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75090</v>
      </c>
      <c r="J32" s="54"/>
      <c r="K32" s="54"/>
      <c r="L32" s="54"/>
    </row>
    <row r="33" spans="4:12" ht="21" x14ac:dyDescent="0.25">
      <c r="D33" s="55">
        <f>D29-(D29*3.75%)</f>
        <v>197526.17499999999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1" t="s">
        <v>38</v>
      </c>
      <c r="B29" s="62"/>
      <c r="C29" s="63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2021-11-23T12:37:10Z</dcterms:modified>
</cp:coreProperties>
</file>