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D28" i="5"/>
  <c r="D28" i="2"/>
  <c r="D28" i="8" l="1"/>
  <c r="D23" i="34" l="1"/>
  <c r="C23" i="34"/>
  <c r="B24" i="34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2" i="15" l="1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M7" i="33"/>
  <c r="S7" i="33" s="1"/>
  <c r="T7" i="33" s="1"/>
  <c r="N7" i="33"/>
  <c r="R21" i="33"/>
  <c r="R23" i="33"/>
  <c r="R27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0" l="1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<sst xmlns="http://schemas.openxmlformats.org/spreadsheetml/2006/main" count="1513" uniqueCount="74">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</sst>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83" t="s">
        <v>38</v>
      </c>
      <c r="B28" s="84"/>
      <c r="C28" s="8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86" t="s">
        <v>39</v>
      </c>
      <c r="B29" s="87"/>
      <c r="C29" s="8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98"/>
      <c r="O4" s="98"/>
      <c r="P4" s="98"/>
      <c r="Q4" s="98"/>
      <c r="R4" s="98"/>
      <c r="S4" s="98"/>
      <c r="T4" s="98"/>
      <c r="U4" s="98"/>
      <c r="V4" s="98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  <c r="U5" s="98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83" t="s">
        <v>38</v>
      </c>
      <c r="B28" s="84"/>
      <c r="C28" s="8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86" t="s">
        <v>39</v>
      </c>
      <c r="B29" s="87"/>
      <c r="C29" s="8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86" t="s">
        <v>39</v>
      </c>
      <c r="B29" s="87"/>
      <c r="C29" s="8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J29" sqref="J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3300</v>
      </c>
      <c r="N13" s="24">
        <f t="shared" si="1"/>
        <v>3300</v>
      </c>
      <c r="O13" s="25">
        <f t="shared" si="2"/>
        <v>90.75</v>
      </c>
      <c r="P13" s="26">
        <v>500</v>
      </c>
      <c r="Q13" s="26"/>
      <c r="R13" s="24">
        <f t="shared" si="3"/>
        <v>3209.25</v>
      </c>
      <c r="S13" s="25">
        <f t="shared" si="4"/>
        <v>31.349999999999998</v>
      </c>
      <c r="T13" s="27">
        <f t="shared" si="5"/>
        <v>31.349999999999998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9338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9338</v>
      </c>
      <c r="N16" s="24">
        <f t="shared" si="1"/>
        <v>9338</v>
      </c>
      <c r="O16" s="25">
        <f t="shared" si="2"/>
        <v>256.79500000000002</v>
      </c>
      <c r="P16" s="26">
        <v>8000</v>
      </c>
      <c r="Q16" s="26">
        <v>109</v>
      </c>
      <c r="R16" s="24">
        <f t="shared" si="3"/>
        <v>8972.2049999999999</v>
      </c>
      <c r="S16" s="25">
        <f t="shared" si="4"/>
        <v>88.710999999999999</v>
      </c>
      <c r="T16" s="27">
        <f t="shared" si="5"/>
        <v>-20.289000000000001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83" t="s">
        <v>38</v>
      </c>
      <c r="B28" s="84"/>
      <c r="C28" s="85"/>
      <c r="D28" s="44">
        <f t="shared" ref="D28:E28" si="6">SUM(D7:D27)</f>
        <v>183491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192641</v>
      </c>
      <c r="N28" s="45">
        <f t="shared" si="7"/>
        <v>210615</v>
      </c>
      <c r="O28" s="46">
        <f t="shared" si="7"/>
        <v>5297.6275000000005</v>
      </c>
      <c r="P28" s="45">
        <f t="shared" si="7"/>
        <v>68673</v>
      </c>
      <c r="Q28" s="45">
        <f t="shared" si="7"/>
        <v>1788</v>
      </c>
      <c r="R28" s="45">
        <f t="shared" si="7"/>
        <v>203529.37250000003</v>
      </c>
      <c r="S28" s="45">
        <f t="shared" si="7"/>
        <v>1830.0895000000003</v>
      </c>
      <c r="T28" s="47">
        <f t="shared" si="7"/>
        <v>42.08949999999998</v>
      </c>
    </row>
    <row r="29" spans="1:21" ht="15.75" thickBot="1" x14ac:dyDescent="0.3">
      <c r="A29" s="86" t="s">
        <v>39</v>
      </c>
      <c r="B29" s="87"/>
      <c r="C29" s="88"/>
      <c r="D29" s="48">
        <f>D4+D5-D28</f>
        <v>713695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713695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710611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710611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14831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15321</v>
      </c>
      <c r="N15" s="24">
        <f t="shared" si="1"/>
        <v>16067</v>
      </c>
      <c r="O15" s="25">
        <f t="shared" si="2"/>
        <v>421.32749999999999</v>
      </c>
      <c r="P15" s="26"/>
      <c r="Q15" s="26">
        <v>136</v>
      </c>
      <c r="R15" s="24">
        <f t="shared" si="3"/>
        <v>15509.672500000001</v>
      </c>
      <c r="S15" s="25">
        <f t="shared" si="4"/>
        <v>145.54949999999999</v>
      </c>
      <c r="T15" s="27">
        <f t="shared" si="5"/>
        <v>9.5494999999999948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178709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189509</v>
      </c>
      <c r="N28" s="45">
        <f t="shared" si="7"/>
        <v>201335</v>
      </c>
      <c r="O28" s="46">
        <f t="shared" si="7"/>
        <v>5211.4974999999995</v>
      </c>
      <c r="P28" s="45">
        <f t="shared" si="7"/>
        <v>11400</v>
      </c>
      <c r="Q28" s="45">
        <f t="shared" si="7"/>
        <v>1734</v>
      </c>
      <c r="R28" s="45">
        <f t="shared" si="7"/>
        <v>194389.5025</v>
      </c>
      <c r="S28" s="45">
        <f t="shared" si="7"/>
        <v>1800.3354999999997</v>
      </c>
      <c r="T28" s="47">
        <f t="shared" si="7"/>
        <v>66.335499999999954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531902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616540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616540</v>
      </c>
      <c r="E4" s="2">
        <f>'16'!E29</f>
        <v>4015</v>
      </c>
      <c r="F4" s="2">
        <f>'16'!F29</f>
        <v>10850</v>
      </c>
      <c r="G4" s="2">
        <f>'16'!G29</f>
        <v>920</v>
      </c>
      <c r="H4" s="2">
        <f>'16'!H29</f>
        <v>16325</v>
      </c>
      <c r="I4" s="2">
        <f>'16'!I29</f>
        <v>1419</v>
      </c>
      <c r="J4" s="2">
        <f>'16'!J29</f>
        <v>595</v>
      </c>
      <c r="K4" s="2">
        <f>'16'!K29</f>
        <v>364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616540</v>
      </c>
      <c r="E4" s="2">
        <f>'17'!E29</f>
        <v>4015</v>
      </c>
      <c r="F4" s="2">
        <f>'17'!F29</f>
        <v>10850</v>
      </c>
      <c r="G4" s="2">
        <f>'17'!G29</f>
        <v>920</v>
      </c>
      <c r="H4" s="2">
        <f>'17'!H29</f>
        <v>16325</v>
      </c>
      <c r="I4" s="2">
        <f>'17'!I29</f>
        <v>1419</v>
      </c>
      <c r="J4" s="2">
        <f>'17'!J29</f>
        <v>595</v>
      </c>
      <c r="K4" s="2">
        <f>'17'!K29</f>
        <v>364</v>
      </c>
      <c r="L4" s="2">
        <f>'17'!L29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616540</v>
      </c>
      <c r="E4" s="2">
        <f>'18'!E29</f>
        <v>4015</v>
      </c>
      <c r="F4" s="2">
        <f>'18'!F29</f>
        <v>10850</v>
      </c>
      <c r="G4" s="2">
        <f>'18'!G29</f>
        <v>920</v>
      </c>
      <c r="H4" s="2">
        <f>'18'!H29</f>
        <v>16325</v>
      </c>
      <c r="I4" s="2">
        <f>'18'!I29</f>
        <v>1419</v>
      </c>
      <c r="J4" s="2">
        <f>'18'!J29</f>
        <v>595</v>
      </c>
      <c r="K4" s="2">
        <f>'18'!K29</f>
        <v>364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616540</v>
      </c>
      <c r="E4" s="2">
        <f>'19'!E29</f>
        <v>4015</v>
      </c>
      <c r="F4" s="2">
        <f>'19'!F29</f>
        <v>10850</v>
      </c>
      <c r="G4" s="2">
        <f>'19'!G29</f>
        <v>920</v>
      </c>
      <c r="H4" s="2">
        <f>'19'!H29</f>
        <v>16325</v>
      </c>
      <c r="I4" s="2">
        <f>'19'!I29</f>
        <v>1419</v>
      </c>
      <c r="J4" s="2">
        <f>'19'!J29</f>
        <v>595</v>
      </c>
      <c r="K4" s="2">
        <f>'19'!K29</f>
        <v>364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616540</v>
      </c>
      <c r="E4" s="2">
        <f>'20'!E29</f>
        <v>4015</v>
      </c>
      <c r="F4" s="2">
        <f>'20'!F29</f>
        <v>10850</v>
      </c>
      <c r="G4" s="2">
        <f>'20'!G29</f>
        <v>920</v>
      </c>
      <c r="H4" s="2">
        <f>'20'!H29</f>
        <v>16325</v>
      </c>
      <c r="I4" s="2">
        <f>'20'!I29</f>
        <v>1419</v>
      </c>
      <c r="J4" s="2">
        <f>'20'!J29</f>
        <v>595</v>
      </c>
      <c r="K4" s="2">
        <f>'20'!K29</f>
        <v>364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616540</v>
      </c>
      <c r="E4" s="2">
        <f>'21'!E29</f>
        <v>4015</v>
      </c>
      <c r="F4" s="2">
        <f>'21'!F29</f>
        <v>10850</v>
      </c>
      <c r="G4" s="2">
        <f>'21'!G29</f>
        <v>920</v>
      </c>
      <c r="H4" s="2">
        <f>'21'!H29</f>
        <v>16325</v>
      </c>
      <c r="I4" s="2">
        <f>'21'!I29</f>
        <v>1419</v>
      </c>
      <c r="J4" s="2">
        <f>'21'!J29</f>
        <v>595</v>
      </c>
      <c r="K4" s="2">
        <f>'21'!K29</f>
        <v>364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616540</v>
      </c>
      <c r="E4" s="2">
        <f>'22'!E29</f>
        <v>4015</v>
      </c>
      <c r="F4" s="2">
        <f>'22'!F29</f>
        <v>10850</v>
      </c>
      <c r="G4" s="2">
        <f>'22'!G29</f>
        <v>920</v>
      </c>
      <c r="H4" s="2">
        <f>'22'!H29</f>
        <v>16325</v>
      </c>
      <c r="I4" s="2">
        <f>'22'!I29</f>
        <v>1419</v>
      </c>
      <c r="J4" s="2">
        <f>'22'!J29</f>
        <v>595</v>
      </c>
      <c r="K4" s="2">
        <f>'22'!K29</f>
        <v>364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616540</v>
      </c>
      <c r="E4" s="2">
        <f>'23'!E29</f>
        <v>4015</v>
      </c>
      <c r="F4" s="2">
        <f>'23'!F29</f>
        <v>10850</v>
      </c>
      <c r="G4" s="2">
        <f>'23'!G29</f>
        <v>920</v>
      </c>
      <c r="H4" s="2">
        <f>'23'!H29</f>
        <v>16325</v>
      </c>
      <c r="I4" s="2">
        <f>'23'!I29</f>
        <v>1419</v>
      </c>
      <c r="J4" s="2">
        <f>'23'!J29</f>
        <v>595</v>
      </c>
      <c r="K4" s="2">
        <f>'23'!K29</f>
        <v>364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616540</v>
      </c>
      <c r="E4" s="2">
        <f>'24'!E29</f>
        <v>4015</v>
      </c>
      <c r="F4" s="2">
        <f>'24'!F29</f>
        <v>10850</v>
      </c>
      <c r="G4" s="2">
        <f>'24'!G29</f>
        <v>920</v>
      </c>
      <c r="H4" s="2">
        <f>'24'!H29</f>
        <v>16325</v>
      </c>
      <c r="I4" s="2">
        <f>'24'!I29</f>
        <v>1419</v>
      </c>
      <c r="J4" s="2">
        <f>'24'!J29</f>
        <v>595</v>
      </c>
      <c r="K4" s="2">
        <f>'24'!K29</f>
        <v>364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616540</v>
      </c>
      <c r="E4" s="2">
        <f>'25'!E29</f>
        <v>4015</v>
      </c>
      <c r="F4" s="2">
        <f>'25'!F29</f>
        <v>10850</v>
      </c>
      <c r="G4" s="2">
        <f>'25'!G29</f>
        <v>920</v>
      </c>
      <c r="H4" s="2">
        <f>'25'!H29</f>
        <v>16325</v>
      </c>
      <c r="I4" s="2">
        <f>'25'!I29</f>
        <v>1419</v>
      </c>
      <c r="J4" s="2">
        <f>'25'!J29</f>
        <v>595</v>
      </c>
      <c r="K4" s="2">
        <f>'25'!K29</f>
        <v>364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616540</v>
      </c>
      <c r="E4" s="2">
        <f>'26'!E29</f>
        <v>4015</v>
      </c>
      <c r="F4" s="2">
        <f>'26'!F29</f>
        <v>10850</v>
      </c>
      <c r="G4" s="2">
        <f>'26'!G29</f>
        <v>920</v>
      </c>
      <c r="H4" s="2">
        <f>'26'!H29</f>
        <v>16325</v>
      </c>
      <c r="I4" s="2">
        <f>'26'!I29</f>
        <v>1419</v>
      </c>
      <c r="J4" s="2">
        <f>'26'!J29</f>
        <v>595</v>
      </c>
      <c r="K4" s="2">
        <f>'26'!K29</f>
        <v>364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616540</v>
      </c>
      <c r="E4" s="2">
        <f>'27'!E29</f>
        <v>4015</v>
      </c>
      <c r="F4" s="2">
        <f>'27'!F29</f>
        <v>10850</v>
      </c>
      <c r="G4" s="2">
        <f>'27'!G29</f>
        <v>920</v>
      </c>
      <c r="H4" s="2">
        <f>'27'!H29</f>
        <v>16325</v>
      </c>
      <c r="I4" s="2">
        <f>'27'!I29</f>
        <v>1419</v>
      </c>
      <c r="J4" s="2">
        <f>'27'!J29</f>
        <v>595</v>
      </c>
      <c r="K4" s="2">
        <f>'27'!K29</f>
        <v>364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616540</v>
      </c>
      <c r="E4" s="2">
        <f>'28'!E29</f>
        <v>4015</v>
      </c>
      <c r="F4" s="2">
        <f>'28'!F29</f>
        <v>10850</v>
      </c>
      <c r="G4" s="2">
        <f>'28'!G29</f>
        <v>920</v>
      </c>
      <c r="H4" s="2">
        <f>'28'!H29</f>
        <v>16325</v>
      </c>
      <c r="I4" s="2">
        <f>'28'!I29</f>
        <v>1419</v>
      </c>
      <c r="J4" s="2">
        <f>'28'!J29</f>
        <v>595</v>
      </c>
      <c r="K4" s="2">
        <f>'28'!K29</f>
        <v>364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86" t="s">
        <v>39</v>
      </c>
      <c r="B29" s="87"/>
      <c r="C29" s="8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616540</v>
      </c>
      <c r="E4" s="2">
        <f>'29'!E29</f>
        <v>4015</v>
      </c>
      <c r="F4" s="2">
        <f>'29'!F29</f>
        <v>10850</v>
      </c>
      <c r="G4" s="2">
        <f>'29'!G29</f>
        <v>920</v>
      </c>
      <c r="H4" s="2">
        <f>'29'!H29</f>
        <v>16325</v>
      </c>
      <c r="I4" s="2">
        <f>'29'!I29</f>
        <v>1419</v>
      </c>
      <c r="J4" s="2">
        <f>'29'!J29</f>
        <v>595</v>
      </c>
      <c r="K4" s="2">
        <f>'29'!K29</f>
        <v>364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616540</v>
      </c>
      <c r="E4" s="2">
        <f>'30'!E29</f>
        <v>4015</v>
      </c>
      <c r="F4" s="2">
        <f>'30'!F29</f>
        <v>10850</v>
      </c>
      <c r="G4" s="2">
        <f>'30'!G29</f>
        <v>920</v>
      </c>
      <c r="H4" s="2">
        <f>'30'!H29</f>
        <v>16325</v>
      </c>
      <c r="I4" s="2">
        <f>'30'!I29</f>
        <v>1419</v>
      </c>
      <c r="J4" s="2">
        <f>'30'!J29</f>
        <v>595</v>
      </c>
      <c r="K4" s="2">
        <f>'30'!K29</f>
        <v>364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K8" sqref="K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 t="s">
        <v>73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98"/>
      <c r="O4" s="98"/>
      <c r="P4" s="98"/>
      <c r="Q4" s="98"/>
      <c r="R4" s="98"/>
      <c r="S4" s="98"/>
      <c r="T4" s="98"/>
    </row>
    <row r="5" spans="1:20" ht="15.75" thickBot="1" x14ac:dyDescent="0.3">
      <c r="A5" s="97" t="s">
        <v>2</v>
      </c>
      <c r="B5" s="103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2973029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127572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132302</v>
      </c>
      <c r="N7" s="71">
        <f>D7+E7*20+F7*10+G7*9+H7*9+I7*191+J7*191+K7*182+L7*100</f>
        <v>142899</v>
      </c>
      <c r="O7" s="72">
        <f>M7*2.75%</f>
        <v>3638.3049999999998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1001</v>
      </c>
      <c r="R7" s="71">
        <f>M7-(M7*2.75%)+I7*191+J7*191+K7*182+L7*100-Q7</f>
        <v>138259.69500000001</v>
      </c>
      <c r="S7" s="72">
        <f>M7*0.95%</f>
        <v>1256.8689999999999</v>
      </c>
      <c r="T7" s="74">
        <f>S7-Q7</f>
        <v>255.86899999999991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81715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88075</v>
      </c>
      <c r="N8" s="24">
        <f t="shared" ref="N8:N27" si="1">D8+E8*20+F8*10+G8*9+H8*9+I8*191+J8*191+K8*182+L8*100</f>
        <v>90659</v>
      </c>
      <c r="O8" s="25">
        <f t="shared" ref="O8:O27" si="2">M8*2.75%</f>
        <v>2422.0625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1341</v>
      </c>
      <c r="R8" s="24">
        <f t="shared" ref="R8:R27" si="3">M8-(M8*2.75%)+I8*191+J8*191+K8*182+L8*100-Q8</f>
        <v>86895.9375</v>
      </c>
      <c r="S8" s="25">
        <f t="shared" ref="S8:S27" si="4">M8*0.95%</f>
        <v>836.71249999999998</v>
      </c>
      <c r="T8" s="27">
        <f t="shared" ref="T8:T27" si="5">S8-Q8</f>
        <v>-504.28750000000002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215663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270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1820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242543</v>
      </c>
      <c r="N9" s="24">
        <f t="shared" si="1"/>
        <v>254778</v>
      </c>
      <c r="O9" s="25">
        <f t="shared" si="2"/>
        <v>6669.9324999999999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1777</v>
      </c>
      <c r="R9" s="24">
        <f t="shared" si="3"/>
        <v>246331.0675</v>
      </c>
      <c r="S9" s="25">
        <f t="shared" si="4"/>
        <v>2304.1585</v>
      </c>
      <c r="T9" s="27">
        <f t="shared" si="5"/>
        <v>527.1585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66292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70662</v>
      </c>
      <c r="N10" s="24">
        <f t="shared" si="1"/>
        <v>78875</v>
      </c>
      <c r="O10" s="25">
        <f t="shared" si="2"/>
        <v>1943.2049999999999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282</v>
      </c>
      <c r="R10" s="24">
        <f t="shared" si="3"/>
        <v>76649.794999999998</v>
      </c>
      <c r="S10" s="25">
        <f t="shared" si="4"/>
        <v>671.28899999999999</v>
      </c>
      <c r="T10" s="27">
        <f t="shared" si="5"/>
        <v>389.28899999999999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123606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137086</v>
      </c>
      <c r="N11" s="24">
        <f t="shared" si="1"/>
        <v>152797</v>
      </c>
      <c r="O11" s="25">
        <f t="shared" si="2"/>
        <v>3769.8650000000002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540</v>
      </c>
      <c r="R11" s="24">
        <f t="shared" si="3"/>
        <v>148487.13500000001</v>
      </c>
      <c r="S11" s="25">
        <f t="shared" si="4"/>
        <v>1302.317</v>
      </c>
      <c r="T11" s="27">
        <f t="shared" si="5"/>
        <v>762.31700000000001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56883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57783</v>
      </c>
      <c r="N12" s="24">
        <f t="shared" si="1"/>
        <v>60513</v>
      </c>
      <c r="O12" s="25">
        <f t="shared" si="2"/>
        <v>1589.0325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287</v>
      </c>
      <c r="R12" s="24">
        <f t="shared" si="3"/>
        <v>58636.967499999999</v>
      </c>
      <c r="S12" s="25">
        <f t="shared" si="4"/>
        <v>548.93849999999998</v>
      </c>
      <c r="T12" s="27">
        <f t="shared" si="5"/>
        <v>261.93849999999998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77569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81169</v>
      </c>
      <c r="N13" s="24">
        <f t="shared" si="1"/>
        <v>83079</v>
      </c>
      <c r="O13" s="25">
        <f t="shared" si="2"/>
        <v>2232.1475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16</v>
      </c>
      <c r="R13" s="24">
        <f t="shared" si="3"/>
        <v>80830.852499999994</v>
      </c>
      <c r="S13" s="25">
        <f t="shared" si="4"/>
        <v>771.10550000000001</v>
      </c>
      <c r="T13" s="27">
        <f t="shared" si="5"/>
        <v>755.10550000000001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164286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172486</v>
      </c>
      <c r="N14" s="24">
        <f t="shared" si="1"/>
        <v>179373</v>
      </c>
      <c r="O14" s="25">
        <f t="shared" si="2"/>
        <v>4743.3649999999998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1862</v>
      </c>
      <c r="R14" s="24">
        <f t="shared" si="3"/>
        <v>172767.63500000001</v>
      </c>
      <c r="S14" s="25">
        <f t="shared" si="4"/>
        <v>1638.617</v>
      </c>
      <c r="T14" s="27">
        <f t="shared" si="5"/>
        <v>-223.38300000000004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244555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12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250565</v>
      </c>
      <c r="N15" s="24">
        <f t="shared" si="1"/>
        <v>262717</v>
      </c>
      <c r="O15" s="25">
        <f t="shared" si="2"/>
        <v>6890.5375000000004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1996</v>
      </c>
      <c r="R15" s="24">
        <f t="shared" si="3"/>
        <v>253830.46249999999</v>
      </c>
      <c r="S15" s="25">
        <f t="shared" si="4"/>
        <v>2380.3674999999998</v>
      </c>
      <c r="T15" s="27">
        <f t="shared" si="5"/>
        <v>384.36749999999984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170099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89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28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189139</v>
      </c>
      <c r="N16" s="24">
        <f t="shared" si="1"/>
        <v>211234</v>
      </c>
      <c r="O16" s="25">
        <f t="shared" si="2"/>
        <v>5201.3225000000002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1477</v>
      </c>
      <c r="R16" s="24">
        <f t="shared" si="3"/>
        <v>204555.67749999999</v>
      </c>
      <c r="S16" s="25">
        <f t="shared" si="4"/>
        <v>1796.8205</v>
      </c>
      <c r="T16" s="27">
        <f t="shared" si="5"/>
        <v>319.82050000000004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107023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117393</v>
      </c>
      <c r="N17" s="24">
        <f t="shared" si="1"/>
        <v>132538</v>
      </c>
      <c r="O17" s="25">
        <f t="shared" si="2"/>
        <v>3228.3074999999999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906</v>
      </c>
      <c r="R17" s="24">
        <f t="shared" si="3"/>
        <v>128403.6925</v>
      </c>
      <c r="S17" s="25">
        <f t="shared" si="4"/>
        <v>1115.2335</v>
      </c>
      <c r="T17" s="27">
        <f t="shared" si="5"/>
        <v>209.23350000000005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115037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119487</v>
      </c>
      <c r="N18" s="24">
        <f t="shared" si="1"/>
        <v>129077</v>
      </c>
      <c r="O18" s="25">
        <f t="shared" si="2"/>
        <v>3285.8924999999999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1850</v>
      </c>
      <c r="R18" s="24">
        <f t="shared" si="3"/>
        <v>123941.1075</v>
      </c>
      <c r="S18" s="25">
        <f t="shared" si="4"/>
        <v>1135.1265000000001</v>
      </c>
      <c r="T18" s="27">
        <f t="shared" si="5"/>
        <v>-714.87349999999992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124836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180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135176</v>
      </c>
      <c r="N19" s="24">
        <f t="shared" si="1"/>
        <v>150521</v>
      </c>
      <c r="O19" s="25">
        <f t="shared" si="2"/>
        <v>3717.34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1200</v>
      </c>
      <c r="R19" s="24">
        <f t="shared" si="3"/>
        <v>145603.66</v>
      </c>
      <c r="S19" s="25">
        <f t="shared" si="4"/>
        <v>1284.172</v>
      </c>
      <c r="T19" s="27">
        <f t="shared" si="5"/>
        <v>84.172000000000025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86818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87288</v>
      </c>
      <c r="N20" s="24">
        <f t="shared" si="1"/>
        <v>89153</v>
      </c>
      <c r="O20" s="25">
        <f t="shared" si="2"/>
        <v>2400.42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1192</v>
      </c>
      <c r="R20" s="24">
        <f t="shared" si="3"/>
        <v>85560.58</v>
      </c>
      <c r="S20" s="25">
        <f t="shared" si="4"/>
        <v>829.23599999999999</v>
      </c>
      <c r="T20" s="27">
        <f t="shared" si="5"/>
        <v>-362.76400000000001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89269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91609</v>
      </c>
      <c r="N21" s="24">
        <f t="shared" si="1"/>
        <v>101496</v>
      </c>
      <c r="O21" s="25">
        <f t="shared" si="2"/>
        <v>2519.2474999999999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280</v>
      </c>
      <c r="R21" s="24">
        <f t="shared" si="3"/>
        <v>98696.752500000002</v>
      </c>
      <c r="S21" s="25">
        <f t="shared" si="4"/>
        <v>870.28549999999996</v>
      </c>
      <c r="T21" s="27">
        <f t="shared" si="5"/>
        <v>590.28549999999996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210716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219566</v>
      </c>
      <c r="N22" s="24">
        <f t="shared" si="1"/>
        <v>231520</v>
      </c>
      <c r="O22" s="25">
        <f t="shared" si="2"/>
        <v>6038.0649999999996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1550</v>
      </c>
      <c r="R22" s="24">
        <f t="shared" si="3"/>
        <v>223931.935</v>
      </c>
      <c r="S22" s="25">
        <f t="shared" si="4"/>
        <v>2085.877</v>
      </c>
      <c r="T22" s="27">
        <f t="shared" si="5"/>
        <v>535.87699999999995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84016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87616</v>
      </c>
      <c r="N23" s="24">
        <f t="shared" si="1"/>
        <v>93346</v>
      </c>
      <c r="O23" s="25">
        <f t="shared" si="2"/>
        <v>2409.44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740</v>
      </c>
      <c r="R23" s="24">
        <f t="shared" si="3"/>
        <v>90196.56</v>
      </c>
      <c r="S23" s="25">
        <f t="shared" si="4"/>
        <v>832.35199999999998</v>
      </c>
      <c r="T23" s="27">
        <f t="shared" si="5"/>
        <v>92.351999999999975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294669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307449</v>
      </c>
      <c r="N24" s="24">
        <f t="shared" si="1"/>
        <v>324405</v>
      </c>
      <c r="O24" s="25">
        <f t="shared" si="2"/>
        <v>8454.8474999999999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1575</v>
      </c>
      <c r="R24" s="24">
        <f t="shared" si="3"/>
        <v>314375.15250000003</v>
      </c>
      <c r="S24" s="25">
        <f t="shared" si="4"/>
        <v>2920.7655</v>
      </c>
      <c r="T24" s="27">
        <f t="shared" si="5"/>
        <v>1345.7655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95901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104861</v>
      </c>
      <c r="N25" s="24">
        <f t="shared" si="1"/>
        <v>116914</v>
      </c>
      <c r="O25" s="25">
        <f t="shared" si="2"/>
        <v>2883.6775000000002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1049</v>
      </c>
      <c r="R25" s="24">
        <f t="shared" si="3"/>
        <v>112981.32249999999</v>
      </c>
      <c r="S25" s="25">
        <f t="shared" si="4"/>
        <v>996.17949999999996</v>
      </c>
      <c r="T25" s="27">
        <f t="shared" si="5"/>
        <v>-52.820500000000038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121400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74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125390</v>
      </c>
      <c r="N26" s="24">
        <f t="shared" si="1"/>
        <v>140798</v>
      </c>
      <c r="O26" s="25">
        <f t="shared" si="2"/>
        <v>3448.2249999999999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965</v>
      </c>
      <c r="R26" s="24">
        <f t="shared" si="3"/>
        <v>136384.77499999999</v>
      </c>
      <c r="S26" s="25">
        <f t="shared" si="4"/>
        <v>1191.2049999999999</v>
      </c>
      <c r="T26" s="27">
        <f t="shared" si="5"/>
        <v>226.20499999999993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125692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125692</v>
      </c>
      <c r="N27" s="40">
        <f t="shared" si="1"/>
        <v>139781</v>
      </c>
      <c r="O27" s="25">
        <f t="shared" si="2"/>
        <v>3456.53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1500</v>
      </c>
      <c r="R27" s="24">
        <f t="shared" si="3"/>
        <v>134824.47</v>
      </c>
      <c r="S27" s="42">
        <f t="shared" si="4"/>
        <v>1194.0740000000001</v>
      </c>
      <c r="T27" s="43">
        <f t="shared" si="5"/>
        <v>-305.92599999999993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2783617</v>
      </c>
      <c r="E28" s="45">
        <f t="shared" si="6"/>
        <v>1610</v>
      </c>
      <c r="F28" s="45">
        <f t="shared" ref="F28:T28" si="7">SUM(F7:F27)</f>
        <v>3050</v>
      </c>
      <c r="G28" s="45">
        <f t="shared" si="7"/>
        <v>1130</v>
      </c>
      <c r="H28" s="45">
        <f t="shared" si="7"/>
        <v>9650</v>
      </c>
      <c r="I28" s="45">
        <f t="shared" si="7"/>
        <v>824</v>
      </c>
      <c r="J28" s="45">
        <f t="shared" si="7"/>
        <v>46</v>
      </c>
      <c r="K28" s="45">
        <f t="shared" si="7"/>
        <v>313</v>
      </c>
      <c r="L28" s="45">
        <f t="shared" si="7"/>
        <v>0</v>
      </c>
      <c r="M28" s="45">
        <f t="shared" si="7"/>
        <v>2943337</v>
      </c>
      <c r="N28" s="45">
        <f t="shared" si="7"/>
        <v>3166473</v>
      </c>
      <c r="O28" s="46">
        <f t="shared" si="7"/>
        <v>80941.767500000016</v>
      </c>
      <c r="P28" s="45">
        <f t="shared" si="7"/>
        <v>0</v>
      </c>
      <c r="Q28" s="45">
        <f t="shared" si="7"/>
        <v>23386</v>
      </c>
      <c r="R28" s="45">
        <f t="shared" si="7"/>
        <v>3062145.2324999995</v>
      </c>
      <c r="S28" s="45">
        <f t="shared" si="7"/>
        <v>27961.701500000003</v>
      </c>
      <c r="T28" s="47">
        <f t="shared" si="7"/>
        <v>4575.701500000001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10" sqref="G10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5" t="s">
        <v>56</v>
      </c>
      <c r="B1" s="106"/>
      <c r="C1" s="106"/>
      <c r="D1" s="107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4730</v>
      </c>
      <c r="D3" s="53">
        <f>B3-C3</f>
        <v>55270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6360</v>
      </c>
      <c r="D4" s="53">
        <f t="shared" ref="D4:D23" si="0">B4-C4</f>
        <v>28640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26880</v>
      </c>
      <c r="D5" s="53">
        <f t="shared" si="0"/>
        <v>48120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4370</v>
      </c>
      <c r="D6" s="53">
        <f t="shared" si="0"/>
        <v>25630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13480</v>
      </c>
      <c r="D7" s="53">
        <f t="shared" si="0"/>
        <v>21520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8200</v>
      </c>
      <c r="D10" s="53">
        <f t="shared" si="0"/>
        <v>61800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6010</v>
      </c>
      <c r="D11" s="53">
        <f t="shared" si="0"/>
        <v>63990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19040</v>
      </c>
      <c r="D12" s="53">
        <f t="shared" si="0"/>
        <v>50960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10370</v>
      </c>
      <c r="D13" s="53">
        <f t="shared" si="0"/>
        <v>44630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10340</v>
      </c>
      <c r="D15" s="53">
        <f t="shared" si="0"/>
        <v>44660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2340</v>
      </c>
      <c r="D17" s="53">
        <f t="shared" si="0"/>
        <v>27660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8850</v>
      </c>
      <c r="D18" s="53">
        <f t="shared" si="0"/>
        <v>66150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3600</v>
      </c>
      <c r="D19" s="53">
        <f t="shared" si="0"/>
        <v>26400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12780</v>
      </c>
      <c r="D20" s="53">
        <f t="shared" si="0"/>
        <v>62220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8960</v>
      </c>
      <c r="D21" s="53">
        <f t="shared" si="0"/>
        <v>26040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3990</v>
      </c>
      <c r="D22" s="53">
        <f t="shared" si="0"/>
        <v>31010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159720</v>
      </c>
      <c r="D24" s="58">
        <f t="shared" si="1"/>
        <v>840280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9" t="s">
        <v>57</v>
      </c>
      <c r="B3" s="99"/>
      <c r="C3" s="100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0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0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86" t="s">
        <v>39</v>
      </c>
      <c r="B29" s="87"/>
      <c r="C29" s="8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86" t="s">
        <v>39</v>
      </c>
      <c r="B29" s="87"/>
      <c r="C29" s="8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86" t="s">
        <v>39</v>
      </c>
      <c r="B29" s="87"/>
      <c r="C29" s="8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2021-08-16T03:40:43Z</dcterms:modified>
</cp:coreProperties>
</file>