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80" activeTab="6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29" i="31"/>
  <c r="F29"/>
  <c r="G29"/>
  <c r="H29"/>
  <c r="I29"/>
  <c r="J29"/>
  <c r="L29"/>
  <c r="N29"/>
  <c r="Q29"/>
  <c r="R29"/>
  <c r="T29"/>
  <c r="U29"/>
  <c r="V29"/>
  <c r="W29"/>
  <c r="X29"/>
  <c r="Y29"/>
  <c r="Z29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30"/>
  <c r="F4"/>
  <c r="G4"/>
  <c r="H4"/>
  <c r="I4"/>
  <c r="J4"/>
  <c r="L4"/>
  <c r="N4"/>
  <c r="Q4"/>
  <c r="R4"/>
  <c r="T4"/>
  <c r="U4"/>
  <c r="V4"/>
  <c r="W4"/>
  <c r="X4"/>
  <c r="Y4"/>
  <c r="Z4"/>
  <c r="E4" i="29"/>
  <c r="F4"/>
  <c r="G4"/>
  <c r="H4"/>
  <c r="I4"/>
  <c r="J4"/>
  <c r="L4"/>
  <c r="N4"/>
  <c r="Q4"/>
  <c r="R4"/>
  <c r="T4"/>
  <c r="U4"/>
  <c r="V4"/>
  <c r="W4"/>
  <c r="X4"/>
  <c r="Y4"/>
  <c r="Z4"/>
  <c r="E4" i="28"/>
  <c r="F4"/>
  <c r="G4"/>
  <c r="H4"/>
  <c r="I4"/>
  <c r="J4"/>
  <c r="L4"/>
  <c r="N4"/>
  <c r="Q4"/>
  <c r="R4"/>
  <c r="T4"/>
  <c r="U4"/>
  <c r="V4"/>
  <c r="W4"/>
  <c r="X4"/>
  <c r="Y4"/>
  <c r="Z4"/>
  <c r="E4" i="27"/>
  <c r="F4"/>
  <c r="G4"/>
  <c r="H4"/>
  <c r="I4"/>
  <c r="J4"/>
  <c r="L4"/>
  <c r="N4"/>
  <c r="Q4"/>
  <c r="R4"/>
  <c r="T4"/>
  <c r="U4"/>
  <c r="V4"/>
  <c r="W4"/>
  <c r="X4"/>
  <c r="Y4"/>
  <c r="Z4"/>
  <c r="E4" i="26"/>
  <c r="F4"/>
  <c r="G4"/>
  <c r="H4"/>
  <c r="I4"/>
  <c r="J4"/>
  <c r="L4"/>
  <c r="N4"/>
  <c r="Q4"/>
  <c r="R4"/>
  <c r="T4"/>
  <c r="U4"/>
  <c r="V4"/>
  <c r="W4"/>
  <c r="X4"/>
  <c r="Y4"/>
  <c r="Z4"/>
  <c r="E4" i="25"/>
  <c r="F4"/>
  <c r="G4"/>
  <c r="H4"/>
  <c r="I4"/>
  <c r="J4"/>
  <c r="L4"/>
  <c r="N4"/>
  <c r="Q4"/>
  <c r="R4"/>
  <c r="T4"/>
  <c r="U4"/>
  <c r="V4"/>
  <c r="W4"/>
  <c r="X4"/>
  <c r="Y4"/>
  <c r="Z4"/>
  <c r="E4" i="24"/>
  <c r="F4"/>
  <c r="G4"/>
  <c r="H4"/>
  <c r="I4"/>
  <c r="J4"/>
  <c r="L4"/>
  <c r="N4"/>
  <c r="Q4"/>
  <c r="R4"/>
  <c r="T4"/>
  <c r="U4"/>
  <c r="V4"/>
  <c r="W4"/>
  <c r="X4"/>
  <c r="Y4"/>
  <c r="Z4"/>
  <c r="E4" i="23"/>
  <c r="F4"/>
  <c r="G4"/>
  <c r="H4"/>
  <c r="I4"/>
  <c r="J4"/>
  <c r="L4"/>
  <c r="N4"/>
  <c r="Q4"/>
  <c r="R4"/>
  <c r="T4"/>
  <c r="U4"/>
  <c r="V4"/>
  <c r="W4"/>
  <c r="X4"/>
  <c r="Y4"/>
  <c r="Z4"/>
  <c r="E4" i="22"/>
  <c r="F4"/>
  <c r="G4"/>
  <c r="H4"/>
  <c r="I4"/>
  <c r="J4"/>
  <c r="L4"/>
  <c r="N4"/>
  <c r="Q4"/>
  <c r="R4"/>
  <c r="T4"/>
  <c r="U4"/>
  <c r="V4"/>
  <c r="W4"/>
  <c r="X4"/>
  <c r="Y4"/>
  <c r="Z4"/>
  <c r="E4" i="21"/>
  <c r="F4"/>
  <c r="G4"/>
  <c r="H4"/>
  <c r="I4"/>
  <c r="J4"/>
  <c r="L4"/>
  <c r="N4"/>
  <c r="Q4"/>
  <c r="R4"/>
  <c r="T4"/>
  <c r="U4"/>
  <c r="V4"/>
  <c r="W4"/>
  <c r="X4"/>
  <c r="Y4"/>
  <c r="Z4"/>
  <c r="E4" i="20"/>
  <c r="F4"/>
  <c r="G4"/>
  <c r="H4"/>
  <c r="I4"/>
  <c r="J4"/>
  <c r="L4"/>
  <c r="N4"/>
  <c r="Q4"/>
  <c r="R4"/>
  <c r="T4"/>
  <c r="U4"/>
  <c r="V4"/>
  <c r="W4"/>
  <c r="X4"/>
  <c r="Y4"/>
  <c r="Z4"/>
  <c r="E4" i="19"/>
  <c r="F4"/>
  <c r="G4"/>
  <c r="H4"/>
  <c r="I4"/>
  <c r="J4"/>
  <c r="L4"/>
  <c r="N4"/>
  <c r="Q4"/>
  <c r="R4"/>
  <c r="T4"/>
  <c r="U4"/>
  <c r="V4"/>
  <c r="W4"/>
  <c r="X4"/>
  <c r="Y4"/>
  <c r="Z4"/>
  <c r="E4" i="18"/>
  <c r="F4"/>
  <c r="G4"/>
  <c r="H4"/>
  <c r="I4"/>
  <c r="J4"/>
  <c r="L4"/>
  <c r="N4"/>
  <c r="Q4"/>
  <c r="R4"/>
  <c r="T4"/>
  <c r="U4"/>
  <c r="V4"/>
  <c r="W4"/>
  <c r="X4"/>
  <c r="Y4"/>
  <c r="Z4"/>
  <c r="E4" i="17"/>
  <c r="F4"/>
  <c r="G4"/>
  <c r="H4"/>
  <c r="I4"/>
  <c r="J4"/>
  <c r="L4"/>
  <c r="N4"/>
  <c r="Q4"/>
  <c r="R4"/>
  <c r="T4"/>
  <c r="U4"/>
  <c r="V4"/>
  <c r="W4"/>
  <c r="X4"/>
  <c r="Y4"/>
  <c r="Z4"/>
  <c r="E4" i="16"/>
  <c r="F4"/>
  <c r="G4"/>
  <c r="H4"/>
  <c r="I4"/>
  <c r="J4"/>
  <c r="L4"/>
  <c r="N4"/>
  <c r="Q4"/>
  <c r="R4"/>
  <c r="T4"/>
  <c r="U4"/>
  <c r="V4"/>
  <c r="W4"/>
  <c r="X4"/>
  <c r="Y4"/>
  <c r="Z4"/>
  <c r="E4" i="15"/>
  <c r="F4"/>
  <c r="G4"/>
  <c r="H4"/>
  <c r="I4"/>
  <c r="J4"/>
  <c r="L4"/>
  <c r="N4"/>
  <c r="Q4"/>
  <c r="R4"/>
  <c r="T4"/>
  <c r="U4"/>
  <c r="V4"/>
  <c r="W4"/>
  <c r="X4"/>
  <c r="Y4"/>
  <c r="Z4"/>
  <c r="AB4"/>
  <c r="E4" i="14"/>
  <c r="F4"/>
  <c r="G4"/>
  <c r="H4"/>
  <c r="I4"/>
  <c r="J4"/>
  <c r="L4"/>
  <c r="N4"/>
  <c r="Q4"/>
  <c r="R4"/>
  <c r="T4"/>
  <c r="U4"/>
  <c r="V4"/>
  <c r="W4"/>
  <c r="X4"/>
  <c r="Y4"/>
  <c r="Z4"/>
  <c r="E4" i="13"/>
  <c r="F4"/>
  <c r="G4"/>
  <c r="H4"/>
  <c r="I4"/>
  <c r="J4"/>
  <c r="L4"/>
  <c r="N4"/>
  <c r="Q4"/>
  <c r="R4"/>
  <c r="T4"/>
  <c r="U4"/>
  <c r="V4"/>
  <c r="W4"/>
  <c r="X4"/>
  <c r="Y4"/>
  <c r="Z4"/>
  <c r="E4" i="12"/>
  <c r="F4"/>
  <c r="G4"/>
  <c r="H4"/>
  <c r="I4"/>
  <c r="J4"/>
  <c r="L4"/>
  <c r="N4"/>
  <c r="Q4"/>
  <c r="R4"/>
  <c r="T4"/>
  <c r="U4"/>
  <c r="V4"/>
  <c r="W4"/>
  <c r="X4"/>
  <c r="Y4"/>
  <c r="Z4"/>
  <c r="E4" i="11"/>
  <c r="F4"/>
  <c r="G4"/>
  <c r="H4"/>
  <c r="I4"/>
  <c r="J4"/>
  <c r="L4"/>
  <c r="N4"/>
  <c r="Q4"/>
  <c r="R4"/>
  <c r="T4"/>
  <c r="U4"/>
  <c r="V4"/>
  <c r="W4"/>
  <c r="X4"/>
  <c r="Y4"/>
  <c r="Z4"/>
  <c r="E4" i="10"/>
  <c r="F4"/>
  <c r="G4"/>
  <c r="H4"/>
  <c r="I4"/>
  <c r="J4"/>
  <c r="L4"/>
  <c r="N4"/>
  <c r="Q4"/>
  <c r="R4"/>
  <c r="T4"/>
  <c r="U4"/>
  <c r="V4"/>
  <c r="W4"/>
  <c r="X4"/>
  <c r="Y4"/>
  <c r="Z4"/>
  <c r="E4" i="8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J4" i="9"/>
  <c r="N4"/>
  <c r="R4"/>
  <c r="V4"/>
  <c r="Z4"/>
  <c r="D4" i="8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D9"/>
  <c r="D10"/>
  <c r="AE10" s="1"/>
  <c r="D11"/>
  <c r="AO11" s="1"/>
  <c r="D12"/>
  <c r="AD12" s="1"/>
  <c r="AF12" s="1"/>
  <c r="D13"/>
  <c r="D14"/>
  <c r="D15"/>
  <c r="AE15" s="1"/>
  <c r="D16"/>
  <c r="D17"/>
  <c r="D18"/>
  <c r="AE18" s="1"/>
  <c r="D19"/>
  <c r="D20"/>
  <c r="AE20" s="1"/>
  <c r="D21"/>
  <c r="AE21" s="1"/>
  <c r="D22"/>
  <c r="D23"/>
  <c r="D24"/>
  <c r="D25"/>
  <c r="D26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E25"/>
  <c r="F25"/>
  <c r="G25"/>
  <c r="H25"/>
  <c r="I25"/>
  <c r="J25"/>
  <c r="K25"/>
  <c r="L25"/>
  <c r="M25"/>
  <c r="N25"/>
  <c r="O25"/>
  <c r="P25"/>
  <c r="Q25"/>
  <c r="R25"/>
  <c r="S25"/>
  <c r="AI25" s="1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AH17" s="1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AG16" s="1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AI14" s="1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AO13" s="1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C23"/>
  <c r="AD25"/>
  <c r="AF25" s="1"/>
  <c r="AD27"/>
  <c r="AF27" s="1"/>
  <c r="AU28"/>
  <c r="AP28"/>
  <c r="AN28"/>
  <c r="AM28"/>
  <c r="AL28"/>
  <c r="AK28"/>
  <c r="AJ28"/>
  <c r="AB28"/>
  <c r="W28"/>
  <c r="G28"/>
  <c r="AO27"/>
  <c r="AI27"/>
  <c r="AH27"/>
  <c r="AG27"/>
  <c r="AE27"/>
  <c r="AI26"/>
  <c r="AH26"/>
  <c r="AG26"/>
  <c r="AH25"/>
  <c r="AG25"/>
  <c r="AI24"/>
  <c r="AE24"/>
  <c r="AD24"/>
  <c r="AF24" s="1"/>
  <c r="AI23"/>
  <c r="AH23"/>
  <c r="AG23"/>
  <c r="AD23"/>
  <c r="AF23" s="1"/>
  <c r="AI21"/>
  <c r="AD21"/>
  <c r="AF21" s="1"/>
  <c r="AI19"/>
  <c r="AE19"/>
  <c r="AG18"/>
  <c r="AD17"/>
  <c r="AF17" s="1"/>
  <c r="AH14"/>
  <c r="AI13"/>
  <c r="AH13"/>
  <c r="AE13"/>
  <c r="AD13"/>
  <c r="AF13" s="1"/>
  <c r="AC13"/>
  <c r="AI12"/>
  <c r="AG12"/>
  <c r="AH11"/>
  <c r="AG8"/>
  <c r="AE8"/>
  <c r="AD8"/>
  <c r="AF8" s="1"/>
  <c r="AU28" i="30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Y29" s="1"/>
  <c r="X28"/>
  <c r="X29" s="1"/>
  <c r="W28"/>
  <c r="W29" s="1"/>
  <c r="V28"/>
  <c r="U28"/>
  <c r="U29" s="1"/>
  <c r="T28"/>
  <c r="T29" s="1"/>
  <c r="S28"/>
  <c r="R28"/>
  <c r="Q28"/>
  <c r="Q29" s="1"/>
  <c r="P28"/>
  <c r="O28"/>
  <c r="N28"/>
  <c r="M28"/>
  <c r="L28"/>
  <c r="L29" s="1"/>
  <c r="K28"/>
  <c r="J28"/>
  <c r="I28"/>
  <c r="I29" s="1"/>
  <c r="H28"/>
  <c r="H29" s="1"/>
  <c r="G28"/>
  <c r="G29" s="1"/>
  <c r="F28"/>
  <c r="E28"/>
  <c r="E29" s="1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1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0"/>
  <c r="AQ28"/>
  <c r="AP28"/>
  <c r="AN28"/>
  <c r="AM28"/>
  <c r="AL28"/>
  <c r="AK28"/>
  <c r="AJ28"/>
  <c r="AB28"/>
  <c r="AB29" s="1"/>
  <c r="AA28"/>
  <c r="Z28"/>
  <c r="Z29" s="1"/>
  <c r="Y28"/>
  <c r="Y29" s="1"/>
  <c r="X28"/>
  <c r="X29" s="1"/>
  <c r="W28"/>
  <c r="W29" s="1"/>
  <c r="V28"/>
  <c r="V29" s="1"/>
  <c r="U28"/>
  <c r="U29" s="1"/>
  <c r="T28"/>
  <c r="T29" s="1"/>
  <c r="S28"/>
  <c r="R28"/>
  <c r="R29" s="1"/>
  <c r="Q28"/>
  <c r="Q29" s="1"/>
  <c r="P28"/>
  <c r="O28"/>
  <c r="N28"/>
  <c r="N29" s="1"/>
  <c r="M28"/>
  <c r="L28"/>
  <c r="L29" s="1"/>
  <c r="K28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8"/>
  <c r="AP28"/>
  <c r="AN28"/>
  <c r="AM28"/>
  <c r="AL28"/>
  <c r="AK28"/>
  <c r="AJ28"/>
  <c r="AB28"/>
  <c r="AB29" s="1"/>
  <c r="AA28"/>
  <c r="AA29" s="1"/>
  <c r="AA4" i="9" s="1"/>
  <c r="Z28" i="8"/>
  <c r="Z29" s="1"/>
  <c r="Y28"/>
  <c r="Y29" s="1"/>
  <c r="Y4" i="9" s="1"/>
  <c r="X28" i="8"/>
  <c r="X29" s="1"/>
  <c r="X4" i="9" s="1"/>
  <c r="W28" i="8"/>
  <c r="W29" s="1"/>
  <c r="W4" i="9" s="1"/>
  <c r="V28" i="8"/>
  <c r="V29" s="1"/>
  <c r="U28"/>
  <c r="U29" s="1"/>
  <c r="U4" i="9" s="1"/>
  <c r="T28" i="8"/>
  <c r="T29" s="1"/>
  <c r="T4" i="9" s="1"/>
  <c r="S28" i="8"/>
  <c r="S29" s="1"/>
  <c r="S4" i="9" s="1"/>
  <c r="R28" i="8"/>
  <c r="R29" s="1"/>
  <c r="Q28"/>
  <c r="Q29" s="1"/>
  <c r="Q4" i="9" s="1"/>
  <c r="P28" i="8"/>
  <c r="P29" s="1"/>
  <c r="P4" i="9" s="1"/>
  <c r="O28" i="8"/>
  <c r="O29" s="1"/>
  <c r="O4" i="9" s="1"/>
  <c r="N28" i="8"/>
  <c r="N29" s="1"/>
  <c r="M28"/>
  <c r="M29" s="1"/>
  <c r="M4" i="9" s="1"/>
  <c r="L28" i="8"/>
  <c r="L29" s="1"/>
  <c r="L4" i="9" s="1"/>
  <c r="K28" i="8"/>
  <c r="K29" s="1"/>
  <c r="K4" i="9" s="1"/>
  <c r="J28" i="8"/>
  <c r="J29" s="1"/>
  <c r="I28"/>
  <c r="I29" s="1"/>
  <c r="I4" i="9" s="1"/>
  <c r="H28" i="8"/>
  <c r="H29" s="1"/>
  <c r="H4" i="9" s="1"/>
  <c r="G28" i="8"/>
  <c r="G29" s="1"/>
  <c r="G4" i="9" s="1"/>
  <c r="F28" i="8"/>
  <c r="F29" s="1"/>
  <c r="F4" i="9" s="1"/>
  <c r="E28" i="8"/>
  <c r="E29" s="1"/>
  <c r="E4" i="9" s="1"/>
  <c r="D28" i="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2" i="8" l="1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F29" i="20"/>
  <c r="J29"/>
  <c r="N29"/>
  <c r="R29"/>
  <c r="V29"/>
  <c r="Z29"/>
  <c r="F29" i="16"/>
  <c r="J29"/>
  <c r="N29"/>
  <c r="R29"/>
  <c r="V29"/>
  <c r="Z29"/>
  <c r="H29" i="9"/>
  <c r="L29"/>
  <c r="P2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X29"/>
  <c r="G29"/>
  <c r="K2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S29" i="9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9"/>
  <c r="AA2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J29"/>
  <c r="N29"/>
  <c r="R29"/>
  <c r="V29"/>
  <c r="Z29"/>
  <c r="E29"/>
  <c r="I29"/>
  <c r="Q29"/>
  <c r="U29"/>
  <c r="Y29"/>
  <c r="M2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D29" i="8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AA28" i="31"/>
  <c r="AA29" s="1"/>
  <c r="AI16"/>
  <c r="AG28" i="8"/>
  <c r="AH16" i="31"/>
  <c r="AC16"/>
  <c r="AR16" s="1"/>
  <c r="AR16" i="8"/>
  <c r="AE16" i="31"/>
  <c r="AO16"/>
  <c r="AD16"/>
  <c r="AF16" s="1"/>
  <c r="AI28" i="8"/>
  <c r="AS25"/>
  <c r="AT25" s="1"/>
  <c r="AE11" i="31"/>
  <c r="AC28" i="8"/>
  <c r="AD11" i="31"/>
  <c r="AF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R21" s="1"/>
  <c r="AG22"/>
  <c r="AC26"/>
  <c r="AC14"/>
  <c r="AR14" s="1"/>
  <c r="AO10"/>
  <c r="AI8"/>
  <c r="AI11"/>
  <c r="AC27"/>
  <c r="AR27" s="1"/>
  <c r="AR15" i="7"/>
  <c r="AR16"/>
  <c r="AS23"/>
  <c r="AT23" s="1"/>
  <c r="AH10" i="31"/>
  <c r="AS10" s="1"/>
  <c r="AT10" s="1"/>
  <c r="AO12"/>
  <c r="AG14"/>
  <c r="AC12"/>
  <c r="AR10" i="7"/>
  <c r="AS12"/>
  <c r="AT12" s="1"/>
  <c r="AR18"/>
  <c r="AR23"/>
  <c r="AS24"/>
  <c r="AT24" s="1"/>
  <c r="AG11" i="31"/>
  <c r="AI22"/>
  <c r="AS22" s="1"/>
  <c r="AT22" s="1"/>
  <c r="AC25"/>
  <c r="AR25" s="1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O26"/>
  <c r="AS7" i="7"/>
  <c r="AT7" s="1"/>
  <c r="AG10" i="31"/>
  <c r="AC10"/>
  <c r="AH21"/>
  <c r="AS21" s="1"/>
  <c r="AT21" s="1"/>
  <c r="AG21"/>
  <c r="AO21"/>
  <c r="AS21" i="7"/>
  <c r="AT21" s="1"/>
  <c r="AI28"/>
  <c r="AR17"/>
  <c r="AS17" i="31"/>
  <c r="AT17" s="1"/>
  <c r="AC17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6"/>
  <c r="AT26" s="1"/>
  <c r="AS25"/>
  <c r="AT25" s="1"/>
  <c r="AS23"/>
  <c r="AT23" s="1"/>
  <c r="AH20"/>
  <c r="AC20"/>
  <c r="AG20"/>
  <c r="AO18"/>
  <c r="U28"/>
  <c r="Q28"/>
  <c r="M28"/>
  <c r="M29" s="1"/>
  <c r="I28"/>
  <c r="E28"/>
  <c r="AS13"/>
  <c r="AT13" s="1"/>
  <c r="AH12"/>
  <c r="AS12" s="1"/>
  <c r="AT12" s="1"/>
  <c r="AS11"/>
  <c r="AT11" s="1"/>
  <c r="X28"/>
  <c r="T28"/>
  <c r="P28"/>
  <c r="P29" s="1"/>
  <c r="L28"/>
  <c r="H28"/>
  <c r="Z28"/>
  <c r="V28"/>
  <c r="R28"/>
  <c r="N28"/>
  <c r="J28"/>
  <c r="F28"/>
  <c r="AO8"/>
  <c r="Y28"/>
  <c r="AC8"/>
  <c r="AR8" s="1"/>
  <c r="AH8"/>
  <c r="AI7"/>
  <c r="AG7"/>
  <c r="AR11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S28" i="11"/>
  <c r="AT7"/>
  <c r="AT28" s="1"/>
  <c r="AF28"/>
  <c r="AR7"/>
  <c r="AR28" s="1"/>
  <c r="AS28" i="10"/>
  <c r="AT7"/>
  <c r="AT28" s="1"/>
  <c r="AF28"/>
  <c r="AR7"/>
  <c r="AR28" s="1"/>
  <c r="AS28" i="9"/>
  <c r="AT7"/>
  <c r="AT28" s="1"/>
  <c r="AF28"/>
  <c r="AR7"/>
  <c r="AR28" s="1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16" i="31" l="1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<sst xmlns="http://schemas.openxmlformats.org/spreadsheetml/2006/main" count="2247" uniqueCount="103">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</sst>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</cellXfs>
  <cellStyles count="1">
    <cellStyle name="Normal" xfId="0" builtinId="0"/>
  </cellStyles>
  <dxfs count="78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5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21" customHeight="1" thickBo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73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79">
        <v>2070</v>
      </c>
      <c r="N4" s="179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81" priority="26" stopIfTrue="1" operator="greaterThan">
      <formula>0</formula>
    </cfRule>
  </conditionalFormatting>
  <conditionalFormatting sqref="AQ31">
    <cfRule type="cellIs" dxfId="780" priority="24" operator="greaterThan">
      <formula>$AQ$7:$AQ$18&lt;100</formula>
    </cfRule>
    <cfRule type="cellIs" dxfId="779" priority="25" operator="greaterThan">
      <formula>100</formula>
    </cfRule>
  </conditionalFormatting>
  <conditionalFormatting sqref="D29:J29 Q29:AB29 Q28:AA28 K4:P29">
    <cfRule type="cellIs" dxfId="778" priority="23" operator="equal">
      <formula>212030016606640</formula>
    </cfRule>
  </conditionalFormatting>
  <conditionalFormatting sqref="D29:J29 L29:AB29 L28:AA28 K4:K29">
    <cfRule type="cellIs" dxfId="777" priority="21" operator="equal">
      <formula>$K$4</formula>
    </cfRule>
    <cfRule type="cellIs" dxfId="776" priority="22" operator="equal">
      <formula>2120</formula>
    </cfRule>
  </conditionalFormatting>
  <conditionalFormatting sqref="D29:L29 M4:N29">
    <cfRule type="cellIs" dxfId="775" priority="19" operator="equal">
      <formula>$M$4</formula>
    </cfRule>
    <cfRule type="cellIs" dxfId="774" priority="20" operator="equal">
      <formula>300</formula>
    </cfRule>
  </conditionalFormatting>
  <conditionalFormatting sqref="O4:O29">
    <cfRule type="cellIs" dxfId="773" priority="17" operator="equal">
      <formula>$O$4</formula>
    </cfRule>
    <cfRule type="cellIs" dxfId="772" priority="18" operator="equal">
      <formula>1660</formula>
    </cfRule>
  </conditionalFormatting>
  <conditionalFormatting sqref="P4:P29">
    <cfRule type="cellIs" dxfId="771" priority="15" operator="equal">
      <formula>$P$4</formula>
    </cfRule>
    <cfRule type="cellIs" dxfId="770" priority="16" operator="equal">
      <formula>6640</formula>
    </cfRule>
  </conditionalFormatting>
  <conditionalFormatting sqref="AT6:AT28">
    <cfRule type="cellIs" dxfId="769" priority="14" operator="lessThan">
      <formula>0</formula>
    </cfRule>
  </conditionalFormatting>
  <conditionalFormatting sqref="AT7:AT18">
    <cfRule type="cellIs" dxfId="768" priority="11" operator="lessThan">
      <formula>0</formula>
    </cfRule>
    <cfRule type="cellIs" dxfId="767" priority="12" operator="lessThan">
      <formula>0</formula>
    </cfRule>
    <cfRule type="cellIs" dxfId="766" priority="13" operator="lessThan">
      <formula>0</formula>
    </cfRule>
  </conditionalFormatting>
  <conditionalFormatting sqref="L28:AA28 K4:K28">
    <cfRule type="cellIs" dxfId="765" priority="10" operator="equal">
      <formula>$K$4</formula>
    </cfRule>
  </conditionalFormatting>
  <conditionalFormatting sqref="D4 D6:D29">
    <cfRule type="cellIs" dxfId="764" priority="9" operator="equal">
      <formula>$D$4</formula>
    </cfRule>
  </conditionalFormatting>
  <conditionalFormatting sqref="S4:S29">
    <cfRule type="cellIs" dxfId="763" priority="8" operator="equal">
      <formula>$S$4</formula>
    </cfRule>
  </conditionalFormatting>
  <conditionalFormatting sqref="Z4:Z29">
    <cfRule type="cellIs" dxfId="762" priority="7" operator="equal">
      <formula>$Z$4</formula>
    </cfRule>
  </conditionalFormatting>
  <conditionalFormatting sqref="AA4:AA29">
    <cfRule type="cellIs" dxfId="761" priority="6" operator="equal">
      <formula>$AA$4</formula>
    </cfRule>
  </conditionalFormatting>
  <conditionalFormatting sqref="AB4:AB29">
    <cfRule type="cellIs" dxfId="760" priority="5" operator="equal">
      <formula>$AB$4</formula>
    </cfRule>
  </conditionalFormatting>
  <conditionalFormatting sqref="AT7:AT28">
    <cfRule type="cellIs" dxfId="759" priority="2" operator="lessThan">
      <formula>0</formula>
    </cfRule>
    <cfRule type="cellIs" dxfId="758" priority="3" operator="lessThan">
      <formula>0</formula>
    </cfRule>
    <cfRule type="cellIs" dxfId="757" priority="4" operator="lessThan">
      <formula>0</formula>
    </cfRule>
  </conditionalFormatting>
  <conditionalFormatting sqref="D5:AA5">
    <cfRule type="cellIs" dxfId="7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82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'09'!D29</f>
        <v>878056</v>
      </c>
      <c r="E4" s="171">
        <f>'09'!E29</f>
        <v>0</v>
      </c>
      <c r="F4" s="171">
        <f>'09'!F29</f>
        <v>0</v>
      </c>
      <c r="G4" s="171">
        <f>'09'!G29</f>
        <v>0</v>
      </c>
      <c r="H4" s="171">
        <f>'09'!H29</f>
        <v>0</v>
      </c>
      <c r="I4" s="171">
        <f>'09'!I29</f>
        <v>0</v>
      </c>
      <c r="J4" s="171">
        <f>'09'!J29</f>
        <v>0</v>
      </c>
      <c r="K4" s="171">
        <f>'09'!K29</f>
        <v>1860</v>
      </c>
      <c r="L4" s="171">
        <f>'09'!L29</f>
        <v>0</v>
      </c>
      <c r="M4" s="171">
        <f>'09'!M29</f>
        <v>1310</v>
      </c>
      <c r="N4" s="171">
        <f>'09'!N29</f>
        <v>0</v>
      </c>
      <c r="O4" s="171">
        <f>'09'!O29</f>
        <v>880</v>
      </c>
      <c r="P4" s="171">
        <f>'09'!P29</f>
        <v>1470</v>
      </c>
      <c r="Q4" s="171">
        <f>'09'!Q29</f>
        <v>0</v>
      </c>
      <c r="R4" s="171">
        <f>'09'!R29</f>
        <v>0</v>
      </c>
      <c r="S4" s="171">
        <f>'09'!S29</f>
        <v>1451</v>
      </c>
      <c r="T4" s="171">
        <f>'09'!T29</f>
        <v>0</v>
      </c>
      <c r="U4" s="171">
        <f>'09'!U29</f>
        <v>0</v>
      </c>
      <c r="V4" s="171">
        <f>'09'!V29</f>
        <v>0</v>
      </c>
      <c r="W4" s="171">
        <f>'09'!W29</f>
        <v>0</v>
      </c>
      <c r="X4" s="171">
        <f>'09'!X29</f>
        <v>0</v>
      </c>
      <c r="Y4" s="171">
        <f>'09'!Y29</f>
        <v>0</v>
      </c>
      <c r="Z4" s="171">
        <f>'09'!Z29</f>
        <v>693</v>
      </c>
      <c r="AA4" s="171">
        <f>'09'!AA29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7" priority="26" stopIfTrue="1" operator="greaterThan">
      <formula>0</formula>
    </cfRule>
  </conditionalFormatting>
  <conditionalFormatting sqref="AQ31">
    <cfRule type="cellIs" dxfId="546" priority="24" operator="greaterThan">
      <formula>$AQ$7:$AQ$18&lt;100</formula>
    </cfRule>
    <cfRule type="cellIs" dxfId="545" priority="25" operator="greaterThan">
      <formula>100</formula>
    </cfRule>
  </conditionalFormatting>
  <conditionalFormatting sqref="D29:J29 Q29:AB29 Q28:AA28 K4:P29">
    <cfRule type="cellIs" dxfId="544" priority="23" operator="equal">
      <formula>212030016606640</formula>
    </cfRule>
  </conditionalFormatting>
  <conditionalFormatting sqref="D29:J29 L29:AB29 L28:AA28 K4:K29">
    <cfRule type="cellIs" dxfId="543" priority="21" operator="equal">
      <formula>$K$4</formula>
    </cfRule>
    <cfRule type="cellIs" dxfId="542" priority="22" operator="equal">
      <formula>2120</formula>
    </cfRule>
  </conditionalFormatting>
  <conditionalFormatting sqref="D29:L29 M4:N29">
    <cfRule type="cellIs" dxfId="541" priority="19" operator="equal">
      <formula>$M$4</formula>
    </cfRule>
    <cfRule type="cellIs" dxfId="540" priority="20" operator="equal">
      <formula>300</formula>
    </cfRule>
  </conditionalFormatting>
  <conditionalFormatting sqref="O4:O29">
    <cfRule type="cellIs" dxfId="539" priority="17" operator="equal">
      <formula>$O$4</formula>
    </cfRule>
    <cfRule type="cellIs" dxfId="538" priority="18" operator="equal">
      <formula>1660</formula>
    </cfRule>
  </conditionalFormatting>
  <conditionalFormatting sqref="P4:P29">
    <cfRule type="cellIs" dxfId="537" priority="15" operator="equal">
      <formula>$P$4</formula>
    </cfRule>
    <cfRule type="cellIs" dxfId="536" priority="16" operator="equal">
      <formula>6640</formula>
    </cfRule>
  </conditionalFormatting>
  <conditionalFormatting sqref="AT6:AT28">
    <cfRule type="cellIs" dxfId="535" priority="14" operator="lessThan">
      <formula>0</formula>
    </cfRule>
  </conditionalFormatting>
  <conditionalFormatting sqref="AT7:AT18">
    <cfRule type="cellIs" dxfId="534" priority="11" operator="lessThan">
      <formula>0</formula>
    </cfRule>
    <cfRule type="cellIs" dxfId="533" priority="12" operator="lessThan">
      <formula>0</formula>
    </cfRule>
    <cfRule type="cellIs" dxfId="532" priority="13" operator="lessThan">
      <formula>0</formula>
    </cfRule>
  </conditionalFormatting>
  <conditionalFormatting sqref="L28:AA28 K4:K28">
    <cfRule type="cellIs" dxfId="531" priority="10" operator="equal">
      <formula>$K$4</formula>
    </cfRule>
  </conditionalFormatting>
  <conditionalFormatting sqref="D28:D29 D6:D22 D24:D26 D4:AA4">
    <cfRule type="cellIs" dxfId="530" priority="9" operator="equal">
      <formula>$D$4</formula>
    </cfRule>
  </conditionalFormatting>
  <conditionalFormatting sqref="S4:S29">
    <cfRule type="cellIs" dxfId="529" priority="8" operator="equal">
      <formula>$S$4</formula>
    </cfRule>
  </conditionalFormatting>
  <conditionalFormatting sqref="Z4:Z29">
    <cfRule type="cellIs" dxfId="528" priority="7" operator="equal">
      <formula>$Z$4</formula>
    </cfRule>
  </conditionalFormatting>
  <conditionalFormatting sqref="AA4:AA29">
    <cfRule type="cellIs" dxfId="527" priority="6" operator="equal">
      <formula>$AA$4</formula>
    </cfRule>
  </conditionalFormatting>
  <conditionalFormatting sqref="AB4:AB29">
    <cfRule type="cellIs" dxfId="526" priority="5" operator="equal">
      <formula>$AB$4</formula>
    </cfRule>
  </conditionalFormatting>
  <conditionalFormatting sqref="AT7:AT28">
    <cfRule type="cellIs" dxfId="525" priority="2" operator="lessThan">
      <formula>0</formula>
    </cfRule>
    <cfRule type="cellIs" dxfId="524" priority="3" operator="lessThan">
      <formula>0</formula>
    </cfRule>
    <cfRule type="cellIs" dxfId="523" priority="4" operator="lessThan">
      <formula>0</formula>
    </cfRule>
  </conditionalFormatting>
  <conditionalFormatting sqref="D5:AA5">
    <cfRule type="cellIs" dxfId="522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83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'10'!D29</f>
        <v>878056</v>
      </c>
      <c r="E4" s="171">
        <f>'10'!E29</f>
        <v>0</v>
      </c>
      <c r="F4" s="171">
        <f>'10'!F29</f>
        <v>0</v>
      </c>
      <c r="G4" s="171">
        <f>'10'!G29</f>
        <v>0</v>
      </c>
      <c r="H4" s="171">
        <f>'10'!H29</f>
        <v>0</v>
      </c>
      <c r="I4" s="171">
        <f>'10'!I29</f>
        <v>0</v>
      </c>
      <c r="J4" s="171">
        <f>'10'!J29</f>
        <v>0</v>
      </c>
      <c r="K4" s="171">
        <f>'10'!K29</f>
        <v>1860</v>
      </c>
      <c r="L4" s="171">
        <f>'10'!L29</f>
        <v>0</v>
      </c>
      <c r="M4" s="171">
        <f>'10'!M29</f>
        <v>1310</v>
      </c>
      <c r="N4" s="171">
        <f>'10'!N29</f>
        <v>0</v>
      </c>
      <c r="O4" s="171">
        <f>'10'!O29</f>
        <v>880</v>
      </c>
      <c r="P4" s="171">
        <f>'10'!P29</f>
        <v>1470</v>
      </c>
      <c r="Q4" s="171">
        <f>'10'!Q29</f>
        <v>0</v>
      </c>
      <c r="R4" s="171">
        <f>'10'!R29</f>
        <v>0</v>
      </c>
      <c r="S4" s="171">
        <f>'10'!S29</f>
        <v>1451</v>
      </c>
      <c r="T4" s="171">
        <f>'10'!T29</f>
        <v>0</v>
      </c>
      <c r="U4" s="171">
        <f>'10'!U29</f>
        <v>0</v>
      </c>
      <c r="V4" s="171">
        <f>'10'!V29</f>
        <v>0</v>
      </c>
      <c r="W4" s="171">
        <f>'10'!W29</f>
        <v>0</v>
      </c>
      <c r="X4" s="171">
        <f>'10'!X29</f>
        <v>0</v>
      </c>
      <c r="Y4" s="171">
        <f>'10'!Y29</f>
        <v>0</v>
      </c>
      <c r="Z4" s="171">
        <f>'10'!Z29</f>
        <v>693</v>
      </c>
      <c r="AA4" s="171">
        <f>'10'!AA29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21" priority="26" stopIfTrue="1" operator="greaterThan">
      <formula>0</formula>
    </cfRule>
  </conditionalFormatting>
  <conditionalFormatting sqref="AQ31">
    <cfRule type="cellIs" dxfId="520" priority="24" operator="greaterThan">
      <formula>$AQ$7:$AQ$18&lt;100</formula>
    </cfRule>
    <cfRule type="cellIs" dxfId="519" priority="25" operator="greaterThan">
      <formula>100</formula>
    </cfRule>
  </conditionalFormatting>
  <conditionalFormatting sqref="D29:J29 Q29:AB29 Q28:AA28 K4:P29">
    <cfRule type="cellIs" dxfId="518" priority="23" operator="equal">
      <formula>212030016606640</formula>
    </cfRule>
  </conditionalFormatting>
  <conditionalFormatting sqref="D29:J29 L29:AB29 L28:AA28 K4:K29">
    <cfRule type="cellIs" dxfId="517" priority="21" operator="equal">
      <formula>$K$4</formula>
    </cfRule>
    <cfRule type="cellIs" dxfId="516" priority="22" operator="equal">
      <formula>2120</formula>
    </cfRule>
  </conditionalFormatting>
  <conditionalFormatting sqref="D29:L29 M4:N29">
    <cfRule type="cellIs" dxfId="515" priority="19" operator="equal">
      <formula>$M$4</formula>
    </cfRule>
    <cfRule type="cellIs" dxfId="514" priority="20" operator="equal">
      <formula>300</formula>
    </cfRule>
  </conditionalFormatting>
  <conditionalFormatting sqref="O4:O29">
    <cfRule type="cellIs" dxfId="513" priority="17" operator="equal">
      <formula>$O$4</formula>
    </cfRule>
    <cfRule type="cellIs" dxfId="512" priority="18" operator="equal">
      <formula>1660</formula>
    </cfRule>
  </conditionalFormatting>
  <conditionalFormatting sqref="P4:P29">
    <cfRule type="cellIs" dxfId="511" priority="15" operator="equal">
      <formula>$P$4</formula>
    </cfRule>
    <cfRule type="cellIs" dxfId="510" priority="16" operator="equal">
      <formula>6640</formula>
    </cfRule>
  </conditionalFormatting>
  <conditionalFormatting sqref="AT6:AT28">
    <cfRule type="cellIs" dxfId="509" priority="14" operator="lessThan">
      <formula>0</formula>
    </cfRule>
  </conditionalFormatting>
  <conditionalFormatting sqref="AT7:AT18">
    <cfRule type="cellIs" dxfId="508" priority="11" operator="lessThan">
      <formula>0</formula>
    </cfRule>
    <cfRule type="cellIs" dxfId="507" priority="12" operator="lessThan">
      <formula>0</formula>
    </cfRule>
    <cfRule type="cellIs" dxfId="506" priority="13" operator="lessThan">
      <formula>0</formula>
    </cfRule>
  </conditionalFormatting>
  <conditionalFormatting sqref="L28:AA28 K4:K28">
    <cfRule type="cellIs" dxfId="505" priority="10" operator="equal">
      <formula>$K$4</formula>
    </cfRule>
  </conditionalFormatting>
  <conditionalFormatting sqref="D28:D29 D6:D22 D24:D26 D4:AA4">
    <cfRule type="cellIs" dxfId="504" priority="9" operator="equal">
      <formula>$D$4</formula>
    </cfRule>
  </conditionalFormatting>
  <conditionalFormatting sqref="S4:S29">
    <cfRule type="cellIs" dxfId="503" priority="8" operator="equal">
      <formula>$S$4</formula>
    </cfRule>
  </conditionalFormatting>
  <conditionalFormatting sqref="Z4:Z29">
    <cfRule type="cellIs" dxfId="502" priority="7" operator="equal">
      <formula>$Z$4</formula>
    </cfRule>
  </conditionalFormatting>
  <conditionalFormatting sqref="AA4:AA29">
    <cfRule type="cellIs" dxfId="501" priority="6" operator="equal">
      <formula>$AA$4</formula>
    </cfRule>
  </conditionalFormatting>
  <conditionalFormatting sqref="AB4:AB29">
    <cfRule type="cellIs" dxfId="500" priority="5" operator="equal">
      <formula>$AB$4</formula>
    </cfRule>
  </conditionalFormatting>
  <conditionalFormatting sqref="AT7:AT28">
    <cfRule type="cellIs" dxfId="499" priority="2" operator="lessThan">
      <formula>0</formula>
    </cfRule>
    <cfRule type="cellIs" dxfId="498" priority="3" operator="lessThan">
      <formula>0</formula>
    </cfRule>
    <cfRule type="cellIs" dxfId="497" priority="4" operator="lessThan">
      <formula>0</formula>
    </cfRule>
  </conditionalFormatting>
  <conditionalFormatting sqref="D5:AA5">
    <cfRule type="cellIs" dxfId="49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84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'11'!D29</f>
        <v>878056</v>
      </c>
      <c r="E4" s="171">
        <f>'11'!E29</f>
        <v>0</v>
      </c>
      <c r="F4" s="171">
        <f>'11'!F29</f>
        <v>0</v>
      </c>
      <c r="G4" s="171">
        <f>'11'!G29</f>
        <v>0</v>
      </c>
      <c r="H4" s="171">
        <f>'11'!H29</f>
        <v>0</v>
      </c>
      <c r="I4" s="171">
        <f>'11'!I29</f>
        <v>0</v>
      </c>
      <c r="J4" s="171">
        <f>'11'!J29</f>
        <v>0</v>
      </c>
      <c r="K4" s="171">
        <f>'11'!K29</f>
        <v>1860</v>
      </c>
      <c r="L4" s="171">
        <f>'11'!L29</f>
        <v>0</v>
      </c>
      <c r="M4" s="171">
        <f>'11'!M29</f>
        <v>1310</v>
      </c>
      <c r="N4" s="171">
        <f>'11'!N29</f>
        <v>0</v>
      </c>
      <c r="O4" s="171">
        <f>'11'!O29</f>
        <v>880</v>
      </c>
      <c r="P4" s="171">
        <f>'11'!P29</f>
        <v>1470</v>
      </c>
      <c r="Q4" s="171">
        <f>'11'!Q29</f>
        <v>0</v>
      </c>
      <c r="R4" s="171">
        <f>'11'!R29</f>
        <v>0</v>
      </c>
      <c r="S4" s="171">
        <f>'11'!S29</f>
        <v>1451</v>
      </c>
      <c r="T4" s="171">
        <f>'11'!T29</f>
        <v>0</v>
      </c>
      <c r="U4" s="171">
        <f>'11'!U29</f>
        <v>0</v>
      </c>
      <c r="V4" s="171">
        <f>'11'!V29</f>
        <v>0</v>
      </c>
      <c r="W4" s="171">
        <f>'11'!W29</f>
        <v>0</v>
      </c>
      <c r="X4" s="171">
        <f>'11'!X29</f>
        <v>0</v>
      </c>
      <c r="Y4" s="171">
        <f>'11'!Y29</f>
        <v>0</v>
      </c>
      <c r="Z4" s="171">
        <f>'11'!Z29</f>
        <v>693</v>
      </c>
      <c r="AA4" s="171">
        <f>'11'!AA29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5" priority="26" stopIfTrue="1" operator="greaterThan">
      <formula>0</formula>
    </cfRule>
  </conditionalFormatting>
  <conditionalFormatting sqref="AQ31">
    <cfRule type="cellIs" dxfId="494" priority="24" operator="greaterThan">
      <formula>$AQ$7:$AQ$18&lt;100</formula>
    </cfRule>
    <cfRule type="cellIs" dxfId="493" priority="25" operator="greaterThan">
      <formula>100</formula>
    </cfRule>
  </conditionalFormatting>
  <conditionalFormatting sqref="D29:J29 Q29:AB29 Q28:AA28 K4:P29">
    <cfRule type="cellIs" dxfId="492" priority="23" operator="equal">
      <formula>212030016606640</formula>
    </cfRule>
  </conditionalFormatting>
  <conditionalFormatting sqref="D29:J29 L29:AB29 L28:AA28 K4:K29">
    <cfRule type="cellIs" dxfId="491" priority="21" operator="equal">
      <formula>$K$4</formula>
    </cfRule>
    <cfRule type="cellIs" dxfId="490" priority="22" operator="equal">
      <formula>2120</formula>
    </cfRule>
  </conditionalFormatting>
  <conditionalFormatting sqref="D29:L29 M4:N29">
    <cfRule type="cellIs" dxfId="489" priority="19" operator="equal">
      <formula>$M$4</formula>
    </cfRule>
    <cfRule type="cellIs" dxfId="488" priority="20" operator="equal">
      <formula>300</formula>
    </cfRule>
  </conditionalFormatting>
  <conditionalFormatting sqref="O4:O29">
    <cfRule type="cellIs" dxfId="487" priority="17" operator="equal">
      <formula>$O$4</formula>
    </cfRule>
    <cfRule type="cellIs" dxfId="486" priority="18" operator="equal">
      <formula>1660</formula>
    </cfRule>
  </conditionalFormatting>
  <conditionalFormatting sqref="P4:P29">
    <cfRule type="cellIs" dxfId="485" priority="15" operator="equal">
      <formula>$P$4</formula>
    </cfRule>
    <cfRule type="cellIs" dxfId="484" priority="16" operator="equal">
      <formula>6640</formula>
    </cfRule>
  </conditionalFormatting>
  <conditionalFormatting sqref="AT6:AT28">
    <cfRule type="cellIs" dxfId="483" priority="14" operator="lessThan">
      <formula>0</formula>
    </cfRule>
  </conditionalFormatting>
  <conditionalFormatting sqref="AT7:AT18">
    <cfRule type="cellIs" dxfId="482" priority="11" operator="lessThan">
      <formula>0</formula>
    </cfRule>
    <cfRule type="cellIs" dxfId="481" priority="12" operator="lessThan">
      <formula>0</formula>
    </cfRule>
    <cfRule type="cellIs" dxfId="480" priority="13" operator="lessThan">
      <formula>0</formula>
    </cfRule>
  </conditionalFormatting>
  <conditionalFormatting sqref="L28:AA28 K4:K28">
    <cfRule type="cellIs" dxfId="479" priority="10" operator="equal">
      <formula>$K$4</formula>
    </cfRule>
  </conditionalFormatting>
  <conditionalFormatting sqref="D28:D29 D6:D22 D24:D26 D4:AA4">
    <cfRule type="cellIs" dxfId="478" priority="9" operator="equal">
      <formula>$D$4</formula>
    </cfRule>
  </conditionalFormatting>
  <conditionalFormatting sqref="S4:S29">
    <cfRule type="cellIs" dxfId="477" priority="8" operator="equal">
      <formula>$S$4</formula>
    </cfRule>
  </conditionalFormatting>
  <conditionalFormatting sqref="Z4:Z29">
    <cfRule type="cellIs" dxfId="476" priority="7" operator="equal">
      <formula>$Z$4</formula>
    </cfRule>
  </conditionalFormatting>
  <conditionalFormatting sqref="AA4:AA29">
    <cfRule type="cellIs" dxfId="475" priority="6" operator="equal">
      <formula>$AA$4</formula>
    </cfRule>
  </conditionalFormatting>
  <conditionalFormatting sqref="AB4:AB29">
    <cfRule type="cellIs" dxfId="474" priority="5" operator="equal">
      <formula>$AB$4</formula>
    </cfRule>
  </conditionalFormatting>
  <conditionalFormatting sqref="AT7:AT28">
    <cfRule type="cellIs" dxfId="473" priority="2" operator="lessThan">
      <formula>0</formula>
    </cfRule>
    <cfRule type="cellIs" dxfId="472" priority="3" operator="lessThan">
      <formula>0</formula>
    </cfRule>
    <cfRule type="cellIs" dxfId="471" priority="4" operator="lessThan">
      <formula>0</formula>
    </cfRule>
  </conditionalFormatting>
  <conditionalFormatting sqref="D5:AA5">
    <cfRule type="cellIs" dxfId="47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85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'12'!D29</f>
        <v>878056</v>
      </c>
      <c r="E4" s="171">
        <f>'12'!E29</f>
        <v>0</v>
      </c>
      <c r="F4" s="171">
        <f>'12'!F29</f>
        <v>0</v>
      </c>
      <c r="G4" s="171">
        <f>'12'!G29</f>
        <v>0</v>
      </c>
      <c r="H4" s="171">
        <f>'12'!H29</f>
        <v>0</v>
      </c>
      <c r="I4" s="171">
        <f>'12'!I29</f>
        <v>0</v>
      </c>
      <c r="J4" s="171">
        <f>'12'!J29</f>
        <v>0</v>
      </c>
      <c r="K4" s="171">
        <f>'12'!K29</f>
        <v>1860</v>
      </c>
      <c r="L4" s="171">
        <f>'12'!L29</f>
        <v>0</v>
      </c>
      <c r="M4" s="171">
        <f>'12'!M29</f>
        <v>1310</v>
      </c>
      <c r="N4" s="171">
        <f>'12'!N29</f>
        <v>0</v>
      </c>
      <c r="O4" s="171">
        <f>'12'!O29</f>
        <v>880</v>
      </c>
      <c r="P4" s="171">
        <f>'12'!P29</f>
        <v>1470</v>
      </c>
      <c r="Q4" s="171">
        <f>'12'!Q29</f>
        <v>0</v>
      </c>
      <c r="R4" s="171">
        <f>'12'!R29</f>
        <v>0</v>
      </c>
      <c r="S4" s="171">
        <f>'12'!S29</f>
        <v>1451</v>
      </c>
      <c r="T4" s="171">
        <f>'12'!T29</f>
        <v>0</v>
      </c>
      <c r="U4" s="171">
        <f>'12'!U29</f>
        <v>0</v>
      </c>
      <c r="V4" s="171">
        <f>'12'!V29</f>
        <v>0</v>
      </c>
      <c r="W4" s="171">
        <f>'12'!W29</f>
        <v>0</v>
      </c>
      <c r="X4" s="171">
        <f>'12'!X29</f>
        <v>0</v>
      </c>
      <c r="Y4" s="171">
        <f>'12'!Y29</f>
        <v>0</v>
      </c>
      <c r="Z4" s="171">
        <f>'12'!Z29</f>
        <v>693</v>
      </c>
      <c r="AA4" s="171">
        <f>'12'!AA29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69" priority="26" stopIfTrue="1" operator="greaterThan">
      <formula>0</formula>
    </cfRule>
  </conditionalFormatting>
  <conditionalFormatting sqref="AQ31">
    <cfRule type="cellIs" dxfId="468" priority="24" operator="greaterThan">
      <formula>$AQ$7:$AQ$18&lt;100</formula>
    </cfRule>
    <cfRule type="cellIs" dxfId="467" priority="25" operator="greaterThan">
      <formula>100</formula>
    </cfRule>
  </conditionalFormatting>
  <conditionalFormatting sqref="D29:J29 Q29:AB29 Q28:AA28 K4:P29">
    <cfRule type="cellIs" dxfId="466" priority="23" operator="equal">
      <formula>212030016606640</formula>
    </cfRule>
  </conditionalFormatting>
  <conditionalFormatting sqref="D29:J29 L29:AB29 L28:AA28 K4:K29">
    <cfRule type="cellIs" dxfId="465" priority="21" operator="equal">
      <formula>$K$4</formula>
    </cfRule>
    <cfRule type="cellIs" dxfId="464" priority="22" operator="equal">
      <formula>2120</formula>
    </cfRule>
  </conditionalFormatting>
  <conditionalFormatting sqref="D29:L29 M4:N29">
    <cfRule type="cellIs" dxfId="463" priority="19" operator="equal">
      <formula>$M$4</formula>
    </cfRule>
    <cfRule type="cellIs" dxfId="462" priority="20" operator="equal">
      <formula>300</formula>
    </cfRule>
  </conditionalFormatting>
  <conditionalFormatting sqref="O4:O29">
    <cfRule type="cellIs" dxfId="461" priority="17" operator="equal">
      <formula>$O$4</formula>
    </cfRule>
    <cfRule type="cellIs" dxfId="460" priority="18" operator="equal">
      <formula>1660</formula>
    </cfRule>
  </conditionalFormatting>
  <conditionalFormatting sqref="P4:P29">
    <cfRule type="cellIs" dxfId="459" priority="15" operator="equal">
      <formula>$P$4</formula>
    </cfRule>
    <cfRule type="cellIs" dxfId="458" priority="16" operator="equal">
      <formula>6640</formula>
    </cfRule>
  </conditionalFormatting>
  <conditionalFormatting sqref="AT6:AT28">
    <cfRule type="cellIs" dxfId="457" priority="14" operator="lessThan">
      <formula>0</formula>
    </cfRule>
  </conditionalFormatting>
  <conditionalFormatting sqref="AT7:AT18">
    <cfRule type="cellIs" dxfId="456" priority="11" operator="lessThan">
      <formula>0</formula>
    </cfRule>
    <cfRule type="cellIs" dxfId="455" priority="12" operator="lessThan">
      <formula>0</formula>
    </cfRule>
    <cfRule type="cellIs" dxfId="454" priority="13" operator="lessThan">
      <formula>0</formula>
    </cfRule>
  </conditionalFormatting>
  <conditionalFormatting sqref="L28:AA28 K4:K28">
    <cfRule type="cellIs" dxfId="453" priority="10" operator="equal">
      <formula>$K$4</formula>
    </cfRule>
  </conditionalFormatting>
  <conditionalFormatting sqref="D28:D29 D6:D22 D24:D26 D4:AA4">
    <cfRule type="cellIs" dxfId="452" priority="9" operator="equal">
      <formula>$D$4</formula>
    </cfRule>
  </conditionalFormatting>
  <conditionalFormatting sqref="S4:S29">
    <cfRule type="cellIs" dxfId="451" priority="8" operator="equal">
      <formula>$S$4</formula>
    </cfRule>
  </conditionalFormatting>
  <conditionalFormatting sqref="Z4:Z29">
    <cfRule type="cellIs" dxfId="450" priority="7" operator="equal">
      <formula>$Z$4</formula>
    </cfRule>
  </conditionalFormatting>
  <conditionalFormatting sqref="AA4:AA29">
    <cfRule type="cellIs" dxfId="449" priority="6" operator="equal">
      <formula>$AA$4</formula>
    </cfRule>
  </conditionalFormatting>
  <conditionalFormatting sqref="AB4:AB29">
    <cfRule type="cellIs" dxfId="448" priority="5" operator="equal">
      <formula>$AB$4</formula>
    </cfRule>
  </conditionalFormatting>
  <conditionalFormatting sqref="AT7:AT28">
    <cfRule type="cellIs" dxfId="447" priority="2" operator="lessThan">
      <formula>0</formula>
    </cfRule>
    <cfRule type="cellIs" dxfId="446" priority="3" operator="lessThan">
      <formula>0</formula>
    </cfRule>
    <cfRule type="cellIs" dxfId="445" priority="4" operator="lessThan">
      <formula>0</formula>
    </cfRule>
  </conditionalFormatting>
  <conditionalFormatting sqref="D5:AA5">
    <cfRule type="cellIs" dxfId="444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86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'13'!D29</f>
        <v>878056</v>
      </c>
      <c r="E4" s="171">
        <f>'13'!E29</f>
        <v>0</v>
      </c>
      <c r="F4" s="171">
        <f>'13'!F29</f>
        <v>0</v>
      </c>
      <c r="G4" s="171">
        <f>'13'!G29</f>
        <v>0</v>
      </c>
      <c r="H4" s="171">
        <f>'13'!H29</f>
        <v>0</v>
      </c>
      <c r="I4" s="171">
        <f>'13'!I29</f>
        <v>0</v>
      </c>
      <c r="J4" s="171">
        <f>'13'!J29</f>
        <v>0</v>
      </c>
      <c r="K4" s="171">
        <f>'13'!K29</f>
        <v>1860</v>
      </c>
      <c r="L4" s="171">
        <f>'13'!L29</f>
        <v>0</v>
      </c>
      <c r="M4" s="171">
        <f>'13'!M29</f>
        <v>1310</v>
      </c>
      <c r="N4" s="171">
        <f>'13'!N29</f>
        <v>0</v>
      </c>
      <c r="O4" s="171">
        <f>'13'!O29</f>
        <v>880</v>
      </c>
      <c r="P4" s="171">
        <f>'13'!P29</f>
        <v>1470</v>
      </c>
      <c r="Q4" s="171">
        <f>'13'!Q29</f>
        <v>0</v>
      </c>
      <c r="R4" s="171">
        <f>'13'!R29</f>
        <v>0</v>
      </c>
      <c r="S4" s="171">
        <f>'13'!S29</f>
        <v>1451</v>
      </c>
      <c r="T4" s="171">
        <f>'13'!T29</f>
        <v>0</v>
      </c>
      <c r="U4" s="171">
        <f>'13'!U29</f>
        <v>0</v>
      </c>
      <c r="V4" s="171">
        <f>'13'!V29</f>
        <v>0</v>
      </c>
      <c r="W4" s="171">
        <f>'13'!W29</f>
        <v>0</v>
      </c>
      <c r="X4" s="171">
        <f>'13'!X29</f>
        <v>0</v>
      </c>
      <c r="Y4" s="171">
        <f>'13'!Y29</f>
        <v>0</v>
      </c>
      <c r="Z4" s="171">
        <f>'13'!Z29</f>
        <v>693</v>
      </c>
      <c r="AA4" s="171">
        <f>'13'!AA29</f>
        <v>156</v>
      </c>
      <c r="AB4" s="171">
        <f>'13'!AB29</f>
        <v>0</v>
      </c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43" priority="26" stopIfTrue="1" operator="greaterThan">
      <formula>0</formula>
    </cfRule>
  </conditionalFormatting>
  <conditionalFormatting sqref="AQ31">
    <cfRule type="cellIs" dxfId="442" priority="24" operator="greaterThan">
      <formula>$AQ$7:$AQ$18&lt;100</formula>
    </cfRule>
    <cfRule type="cellIs" dxfId="441" priority="25" operator="greaterThan">
      <formula>100</formula>
    </cfRule>
  </conditionalFormatting>
  <conditionalFormatting sqref="D29:J29 Q29:AB29 Q28:AA28 K4:P29">
    <cfRule type="cellIs" dxfId="440" priority="23" operator="equal">
      <formula>212030016606640</formula>
    </cfRule>
  </conditionalFormatting>
  <conditionalFormatting sqref="D29:J29 L29:AB29 L28:AA28 K4:K29">
    <cfRule type="cellIs" dxfId="439" priority="21" operator="equal">
      <formula>$K$4</formula>
    </cfRule>
    <cfRule type="cellIs" dxfId="438" priority="22" operator="equal">
      <formula>2120</formula>
    </cfRule>
  </conditionalFormatting>
  <conditionalFormatting sqref="D29:L29 M4:N29">
    <cfRule type="cellIs" dxfId="437" priority="19" operator="equal">
      <formula>$M$4</formula>
    </cfRule>
    <cfRule type="cellIs" dxfId="436" priority="20" operator="equal">
      <formula>300</formula>
    </cfRule>
  </conditionalFormatting>
  <conditionalFormatting sqref="O4:O29">
    <cfRule type="cellIs" dxfId="435" priority="17" operator="equal">
      <formula>$O$4</formula>
    </cfRule>
    <cfRule type="cellIs" dxfId="434" priority="18" operator="equal">
      <formula>1660</formula>
    </cfRule>
  </conditionalFormatting>
  <conditionalFormatting sqref="P4:P29">
    <cfRule type="cellIs" dxfId="433" priority="15" operator="equal">
      <formula>$P$4</formula>
    </cfRule>
    <cfRule type="cellIs" dxfId="432" priority="16" operator="equal">
      <formula>6640</formula>
    </cfRule>
  </conditionalFormatting>
  <conditionalFormatting sqref="AT6:AT28">
    <cfRule type="cellIs" dxfId="431" priority="14" operator="lessThan">
      <formula>0</formula>
    </cfRule>
  </conditionalFormatting>
  <conditionalFormatting sqref="AT7:AT18">
    <cfRule type="cellIs" dxfId="430" priority="11" operator="lessThan">
      <formula>0</formula>
    </cfRule>
    <cfRule type="cellIs" dxfId="429" priority="12" operator="lessThan">
      <formula>0</formula>
    </cfRule>
    <cfRule type="cellIs" dxfId="428" priority="13" operator="lessThan">
      <formula>0</formula>
    </cfRule>
  </conditionalFormatting>
  <conditionalFormatting sqref="L28:AA28 K4:K28">
    <cfRule type="cellIs" dxfId="427" priority="10" operator="equal">
      <formula>$K$4</formula>
    </cfRule>
  </conditionalFormatting>
  <conditionalFormatting sqref="D28:D29 D6:D22 D24:D26 D4:AB4">
    <cfRule type="cellIs" dxfId="426" priority="9" operator="equal">
      <formula>$D$4</formula>
    </cfRule>
  </conditionalFormatting>
  <conditionalFormatting sqref="S4:S29">
    <cfRule type="cellIs" dxfId="425" priority="8" operator="equal">
      <formula>$S$4</formula>
    </cfRule>
  </conditionalFormatting>
  <conditionalFormatting sqref="Z4:Z29">
    <cfRule type="cellIs" dxfId="424" priority="7" operator="equal">
      <formula>$Z$4</formula>
    </cfRule>
  </conditionalFormatting>
  <conditionalFormatting sqref="AA4:AA29">
    <cfRule type="cellIs" dxfId="423" priority="6" operator="equal">
      <formula>$AA$4</formula>
    </cfRule>
  </conditionalFormatting>
  <conditionalFormatting sqref="AB4:AB29">
    <cfRule type="cellIs" dxfId="422" priority="5" operator="equal">
      <formula>$AB$4</formula>
    </cfRule>
  </conditionalFormatting>
  <conditionalFormatting sqref="AT7:AT28">
    <cfRule type="cellIs" dxfId="421" priority="2" operator="lessThan">
      <formula>0</formula>
    </cfRule>
    <cfRule type="cellIs" dxfId="420" priority="3" operator="lessThan">
      <formula>0</formula>
    </cfRule>
    <cfRule type="cellIs" dxfId="419" priority="4" operator="lessThan">
      <formula>0</formula>
    </cfRule>
  </conditionalFormatting>
  <conditionalFormatting sqref="D5:AA5">
    <cfRule type="cellIs" dxfId="418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87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'14'!D29</f>
        <v>878056</v>
      </c>
      <c r="E4" s="171">
        <f>'14'!E29</f>
        <v>0</v>
      </c>
      <c r="F4" s="171">
        <f>'14'!F29</f>
        <v>0</v>
      </c>
      <c r="G4" s="171">
        <f>'14'!G29</f>
        <v>0</v>
      </c>
      <c r="H4" s="171">
        <f>'14'!H29</f>
        <v>0</v>
      </c>
      <c r="I4" s="171">
        <f>'14'!I29</f>
        <v>0</v>
      </c>
      <c r="J4" s="171">
        <f>'14'!J29</f>
        <v>0</v>
      </c>
      <c r="K4" s="171">
        <f>'14'!K29</f>
        <v>1860</v>
      </c>
      <c r="L4" s="171">
        <f>'14'!L29</f>
        <v>0</v>
      </c>
      <c r="M4" s="171">
        <f>'14'!M29</f>
        <v>1310</v>
      </c>
      <c r="N4" s="171">
        <f>'14'!N29</f>
        <v>0</v>
      </c>
      <c r="O4" s="171">
        <f>'14'!O29</f>
        <v>880</v>
      </c>
      <c r="P4" s="171">
        <f>'14'!P29</f>
        <v>1470</v>
      </c>
      <c r="Q4" s="171">
        <f>'14'!Q29</f>
        <v>0</v>
      </c>
      <c r="R4" s="171">
        <f>'14'!R29</f>
        <v>0</v>
      </c>
      <c r="S4" s="171">
        <f>'14'!S29</f>
        <v>1451</v>
      </c>
      <c r="T4" s="171">
        <f>'14'!T29</f>
        <v>0</v>
      </c>
      <c r="U4" s="171">
        <f>'14'!U29</f>
        <v>0</v>
      </c>
      <c r="V4" s="171">
        <f>'14'!V29</f>
        <v>0</v>
      </c>
      <c r="W4" s="171">
        <f>'14'!W29</f>
        <v>0</v>
      </c>
      <c r="X4" s="171">
        <f>'14'!X29</f>
        <v>0</v>
      </c>
      <c r="Y4" s="171">
        <f>'14'!Y29</f>
        <v>0</v>
      </c>
      <c r="Z4" s="171">
        <f>'14'!Z29</f>
        <v>693</v>
      </c>
      <c r="AA4" s="171">
        <f>'14'!AA29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17" priority="26" stopIfTrue="1" operator="greaterThan">
      <formula>0</formula>
    </cfRule>
  </conditionalFormatting>
  <conditionalFormatting sqref="AQ31">
    <cfRule type="cellIs" dxfId="416" priority="24" operator="greaterThan">
      <formula>$AQ$7:$AQ$18&lt;100</formula>
    </cfRule>
    <cfRule type="cellIs" dxfId="415" priority="25" operator="greaterThan">
      <formula>100</formula>
    </cfRule>
  </conditionalFormatting>
  <conditionalFormatting sqref="D29:J29 Q29:AB29 Q28:AA28 K4:P29">
    <cfRule type="cellIs" dxfId="414" priority="23" operator="equal">
      <formula>212030016606640</formula>
    </cfRule>
  </conditionalFormatting>
  <conditionalFormatting sqref="D29:J29 L29:AB29 L28:AA28 K4:K29">
    <cfRule type="cellIs" dxfId="413" priority="21" operator="equal">
      <formula>$K$4</formula>
    </cfRule>
    <cfRule type="cellIs" dxfId="412" priority="22" operator="equal">
      <formula>2120</formula>
    </cfRule>
  </conditionalFormatting>
  <conditionalFormatting sqref="D29:L29 M4:N29">
    <cfRule type="cellIs" dxfId="411" priority="19" operator="equal">
      <formula>$M$4</formula>
    </cfRule>
    <cfRule type="cellIs" dxfId="410" priority="20" operator="equal">
      <formula>300</formula>
    </cfRule>
  </conditionalFormatting>
  <conditionalFormatting sqref="O4:O29">
    <cfRule type="cellIs" dxfId="409" priority="17" operator="equal">
      <formula>$O$4</formula>
    </cfRule>
    <cfRule type="cellIs" dxfId="408" priority="18" operator="equal">
      <formula>1660</formula>
    </cfRule>
  </conditionalFormatting>
  <conditionalFormatting sqref="P4:P29">
    <cfRule type="cellIs" dxfId="407" priority="15" operator="equal">
      <formula>$P$4</formula>
    </cfRule>
    <cfRule type="cellIs" dxfId="406" priority="16" operator="equal">
      <formula>6640</formula>
    </cfRule>
  </conditionalFormatting>
  <conditionalFormatting sqref="AT6:AT28">
    <cfRule type="cellIs" dxfId="405" priority="14" operator="lessThan">
      <formula>0</formula>
    </cfRule>
  </conditionalFormatting>
  <conditionalFormatting sqref="AT7:AT18">
    <cfRule type="cellIs" dxfId="404" priority="11" operator="lessThan">
      <formula>0</formula>
    </cfRule>
    <cfRule type="cellIs" dxfId="403" priority="12" operator="lessThan">
      <formula>0</formula>
    </cfRule>
    <cfRule type="cellIs" dxfId="402" priority="13" operator="lessThan">
      <formula>0</formula>
    </cfRule>
  </conditionalFormatting>
  <conditionalFormatting sqref="L28:AA28 K4:K28">
    <cfRule type="cellIs" dxfId="401" priority="10" operator="equal">
      <formula>$K$4</formula>
    </cfRule>
  </conditionalFormatting>
  <conditionalFormatting sqref="D28:D29 D6:D22 D24:D26 D4:AA4">
    <cfRule type="cellIs" dxfId="400" priority="9" operator="equal">
      <formula>$D$4</formula>
    </cfRule>
  </conditionalFormatting>
  <conditionalFormatting sqref="S4:S29">
    <cfRule type="cellIs" dxfId="399" priority="8" operator="equal">
      <formula>$S$4</formula>
    </cfRule>
  </conditionalFormatting>
  <conditionalFormatting sqref="Z4:Z29">
    <cfRule type="cellIs" dxfId="398" priority="7" operator="equal">
      <formula>$Z$4</formula>
    </cfRule>
  </conditionalFormatting>
  <conditionalFormatting sqref="AA4:AA29">
    <cfRule type="cellIs" dxfId="397" priority="6" operator="equal">
      <formula>$AA$4</formula>
    </cfRule>
  </conditionalFormatting>
  <conditionalFormatting sqref="AB4:AB29">
    <cfRule type="cellIs" dxfId="396" priority="5" operator="equal">
      <formula>$AB$4</formula>
    </cfRule>
  </conditionalFormatting>
  <conditionalFormatting sqref="AT7:AT2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D5:AA5">
    <cfRule type="cellIs" dxfId="3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88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'15'!D29</f>
        <v>878056</v>
      </c>
      <c r="E4" s="171">
        <f>'15'!E29</f>
        <v>0</v>
      </c>
      <c r="F4" s="171">
        <f>'15'!F29</f>
        <v>0</v>
      </c>
      <c r="G4" s="171">
        <f>'15'!G29</f>
        <v>0</v>
      </c>
      <c r="H4" s="171">
        <f>'15'!H29</f>
        <v>0</v>
      </c>
      <c r="I4" s="171">
        <f>'15'!I29</f>
        <v>0</v>
      </c>
      <c r="J4" s="171">
        <f>'15'!J29</f>
        <v>0</v>
      </c>
      <c r="K4" s="171">
        <f>'15'!K29</f>
        <v>1860</v>
      </c>
      <c r="L4" s="171">
        <f>'15'!L29</f>
        <v>0</v>
      </c>
      <c r="M4" s="171">
        <f>'15'!M29</f>
        <v>1310</v>
      </c>
      <c r="N4" s="171">
        <f>'15'!N29</f>
        <v>0</v>
      </c>
      <c r="O4" s="171">
        <f>'15'!O29</f>
        <v>880</v>
      </c>
      <c r="P4" s="171">
        <f>'15'!P29</f>
        <v>1470</v>
      </c>
      <c r="Q4" s="171">
        <f>'15'!Q29</f>
        <v>0</v>
      </c>
      <c r="R4" s="171">
        <f>'15'!R29</f>
        <v>0</v>
      </c>
      <c r="S4" s="171">
        <f>'15'!S29</f>
        <v>1451</v>
      </c>
      <c r="T4" s="171">
        <f>'15'!T29</f>
        <v>0</v>
      </c>
      <c r="U4" s="171">
        <f>'15'!U29</f>
        <v>0</v>
      </c>
      <c r="V4" s="171">
        <f>'15'!V29</f>
        <v>0</v>
      </c>
      <c r="W4" s="171">
        <f>'15'!W29</f>
        <v>0</v>
      </c>
      <c r="X4" s="171">
        <f>'15'!X29</f>
        <v>0</v>
      </c>
      <c r="Y4" s="171">
        <f>'15'!Y29</f>
        <v>0</v>
      </c>
      <c r="Z4" s="171">
        <f>'15'!Z29</f>
        <v>693</v>
      </c>
      <c r="AA4" s="171">
        <f>'15'!AA29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1" priority="26" stopIfTrue="1" operator="greaterThan">
      <formula>0</formula>
    </cfRule>
  </conditionalFormatting>
  <conditionalFormatting sqref="AQ31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D29:J29 Q29:AB29 Q28:AA28 K4:P29">
    <cfRule type="cellIs" dxfId="388" priority="23" operator="equal">
      <formula>212030016606640</formula>
    </cfRule>
  </conditionalFormatting>
  <conditionalFormatting sqref="D29:J29 L29:AB29 L28:AA28 K4:K29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D29:L29 M4:N29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29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29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8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L28:AA28 K4:K28">
    <cfRule type="cellIs" dxfId="375" priority="10" operator="equal">
      <formula>$K$4</formula>
    </cfRule>
  </conditionalFormatting>
  <conditionalFormatting sqref="D28:D29 D6:D22 D24:D26 D4:AA4">
    <cfRule type="cellIs" dxfId="374" priority="9" operator="equal">
      <formula>$D$4</formula>
    </cfRule>
  </conditionalFormatting>
  <conditionalFormatting sqref="S4:S29">
    <cfRule type="cellIs" dxfId="373" priority="8" operator="equal">
      <formula>$S$4</formula>
    </cfRule>
  </conditionalFormatting>
  <conditionalFormatting sqref="Z4:Z29">
    <cfRule type="cellIs" dxfId="372" priority="7" operator="equal">
      <formula>$Z$4</formula>
    </cfRule>
  </conditionalFormatting>
  <conditionalFormatting sqref="AA4:AA29">
    <cfRule type="cellIs" dxfId="371" priority="6" operator="equal">
      <formula>$AA$4</formula>
    </cfRule>
  </conditionalFormatting>
  <conditionalFormatting sqref="AB4:AB29">
    <cfRule type="cellIs" dxfId="370" priority="5" operator="equal">
      <formula>$AB$4</formula>
    </cfRule>
  </conditionalFormatting>
  <conditionalFormatting sqref="AT7:AT28">
    <cfRule type="cellIs" dxfId="369" priority="2" operator="lessThan">
      <formula>0</formula>
    </cfRule>
    <cfRule type="cellIs" dxfId="368" priority="3" operator="lessThan">
      <formula>0</formula>
    </cfRule>
    <cfRule type="cellIs" dxfId="367" priority="4" operator="lessThan">
      <formula>0</formula>
    </cfRule>
  </conditionalFormatting>
  <conditionalFormatting sqref="D5:AA5">
    <cfRule type="cellIs" dxfId="36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89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'16'!D29</f>
        <v>878056</v>
      </c>
      <c r="E4" s="171">
        <f>'16'!E29</f>
        <v>0</v>
      </c>
      <c r="F4" s="171">
        <f>'16'!F29</f>
        <v>0</v>
      </c>
      <c r="G4" s="171">
        <f>'16'!G29</f>
        <v>0</v>
      </c>
      <c r="H4" s="171">
        <f>'16'!H29</f>
        <v>0</v>
      </c>
      <c r="I4" s="171">
        <f>'16'!I29</f>
        <v>0</v>
      </c>
      <c r="J4" s="171">
        <f>'16'!J29</f>
        <v>0</v>
      </c>
      <c r="K4" s="171">
        <f>'16'!K29</f>
        <v>1860</v>
      </c>
      <c r="L4" s="171">
        <f>'16'!L29</f>
        <v>0</v>
      </c>
      <c r="M4" s="171">
        <f>'16'!M29</f>
        <v>1310</v>
      </c>
      <c r="N4" s="171">
        <f>'16'!N29</f>
        <v>0</v>
      </c>
      <c r="O4" s="171">
        <f>'16'!O29</f>
        <v>880</v>
      </c>
      <c r="P4" s="171">
        <f>'16'!P29</f>
        <v>1470</v>
      </c>
      <c r="Q4" s="171">
        <f>'16'!Q29</f>
        <v>0</v>
      </c>
      <c r="R4" s="171">
        <f>'16'!R29</f>
        <v>0</v>
      </c>
      <c r="S4" s="171">
        <f>'16'!S29</f>
        <v>1451</v>
      </c>
      <c r="T4" s="171">
        <f>'16'!T29</f>
        <v>0</v>
      </c>
      <c r="U4" s="171">
        <f>'16'!U29</f>
        <v>0</v>
      </c>
      <c r="V4" s="171">
        <f>'16'!V29</f>
        <v>0</v>
      </c>
      <c r="W4" s="171">
        <f>'16'!W29</f>
        <v>0</v>
      </c>
      <c r="X4" s="171">
        <f>'16'!X29</f>
        <v>0</v>
      </c>
      <c r="Y4" s="171">
        <f>'16'!Y29</f>
        <v>0</v>
      </c>
      <c r="Z4" s="171">
        <f>'16'!Z29</f>
        <v>693</v>
      </c>
      <c r="AA4" s="171">
        <f>'16'!AA29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5" priority="26" stopIfTrue="1" operator="greaterThan">
      <formula>0</formula>
    </cfRule>
  </conditionalFormatting>
  <conditionalFormatting sqref="AQ31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D29:J29 Q29:AB29 Q28:AA28 K4:P29">
    <cfRule type="cellIs" dxfId="362" priority="23" operator="equal">
      <formula>212030016606640</formula>
    </cfRule>
  </conditionalFormatting>
  <conditionalFormatting sqref="D29:J29 L29:AB29 L28:AA28 K4:K29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D29:L29 M4:N29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29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29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8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L28:AA28 K4:K28">
    <cfRule type="cellIs" dxfId="349" priority="10" operator="equal">
      <formula>$K$4</formula>
    </cfRule>
  </conditionalFormatting>
  <conditionalFormatting sqref="D28:D29 D6:D22 D24:D26 D4:AA4">
    <cfRule type="cellIs" dxfId="348" priority="9" operator="equal">
      <formula>$D$4</formula>
    </cfRule>
  </conditionalFormatting>
  <conditionalFormatting sqref="S4:S29">
    <cfRule type="cellIs" dxfId="347" priority="8" operator="equal">
      <formula>$S$4</formula>
    </cfRule>
  </conditionalFormatting>
  <conditionalFormatting sqref="Z4:Z29">
    <cfRule type="cellIs" dxfId="346" priority="7" operator="equal">
      <formula>$Z$4</formula>
    </cfRule>
  </conditionalFormatting>
  <conditionalFormatting sqref="AA4:AA29">
    <cfRule type="cellIs" dxfId="345" priority="6" operator="equal">
      <formula>$AA$4</formula>
    </cfRule>
  </conditionalFormatting>
  <conditionalFormatting sqref="AB4:AB29">
    <cfRule type="cellIs" dxfId="344" priority="5" operator="equal">
      <formula>$AB$4</formula>
    </cfRule>
  </conditionalFormatting>
  <conditionalFormatting sqref="AT7:AT28">
    <cfRule type="cellIs" dxfId="343" priority="2" operator="lessThan">
      <formula>0</formula>
    </cfRule>
    <cfRule type="cellIs" dxfId="342" priority="3" operator="lessThan">
      <formula>0</formula>
    </cfRule>
    <cfRule type="cellIs" dxfId="341" priority="4" operator="lessThan">
      <formula>0</formula>
    </cfRule>
  </conditionalFormatting>
  <conditionalFormatting sqref="D5:AA5">
    <cfRule type="cellIs" dxfId="340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90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'17'!D29</f>
        <v>878056</v>
      </c>
      <c r="E4" s="171">
        <f>'17'!E29</f>
        <v>0</v>
      </c>
      <c r="F4" s="171">
        <f>'17'!F29</f>
        <v>0</v>
      </c>
      <c r="G4" s="171">
        <f>'17'!G29</f>
        <v>0</v>
      </c>
      <c r="H4" s="171">
        <f>'17'!H29</f>
        <v>0</v>
      </c>
      <c r="I4" s="171">
        <f>'17'!I29</f>
        <v>0</v>
      </c>
      <c r="J4" s="171">
        <f>'17'!J29</f>
        <v>0</v>
      </c>
      <c r="K4" s="171">
        <f>'17'!K29</f>
        <v>1860</v>
      </c>
      <c r="L4" s="171">
        <f>'17'!L29</f>
        <v>0</v>
      </c>
      <c r="M4" s="171">
        <f>'17'!M29</f>
        <v>1310</v>
      </c>
      <c r="N4" s="171">
        <f>'17'!N29</f>
        <v>0</v>
      </c>
      <c r="O4" s="171">
        <f>'17'!O29</f>
        <v>880</v>
      </c>
      <c r="P4" s="171">
        <f>'17'!P29</f>
        <v>1470</v>
      </c>
      <c r="Q4" s="171">
        <f>'17'!Q29</f>
        <v>0</v>
      </c>
      <c r="R4" s="171">
        <f>'17'!R29</f>
        <v>0</v>
      </c>
      <c r="S4" s="171">
        <f>'17'!S29</f>
        <v>1451</v>
      </c>
      <c r="T4" s="171">
        <f>'17'!T29</f>
        <v>0</v>
      </c>
      <c r="U4" s="171">
        <f>'17'!U29</f>
        <v>0</v>
      </c>
      <c r="V4" s="171">
        <f>'17'!V29</f>
        <v>0</v>
      </c>
      <c r="W4" s="171">
        <f>'17'!W29</f>
        <v>0</v>
      </c>
      <c r="X4" s="171">
        <f>'17'!X29</f>
        <v>0</v>
      </c>
      <c r="Y4" s="171">
        <f>'17'!Y29</f>
        <v>0</v>
      </c>
      <c r="Z4" s="171">
        <f>'17'!Z29</f>
        <v>693</v>
      </c>
      <c r="AA4" s="171">
        <f>'17'!AA29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39" priority="26" stopIfTrue="1" operator="greaterThan">
      <formula>0</formula>
    </cfRule>
  </conditionalFormatting>
  <conditionalFormatting sqref="AQ31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D29:J29 Q29:AB29 Q28:AA28 K4:P29">
    <cfRule type="cellIs" dxfId="336" priority="23" operator="equal">
      <formula>212030016606640</formula>
    </cfRule>
  </conditionalFormatting>
  <conditionalFormatting sqref="D29:J29 L29:AB29 L28:AA28 K4:K29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D29:L29 M4:N29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29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29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8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L28:AA28 K4:K28">
    <cfRule type="cellIs" dxfId="323" priority="10" operator="equal">
      <formula>$K$4</formula>
    </cfRule>
  </conditionalFormatting>
  <conditionalFormatting sqref="D28:D29 D6:D22 D24:D26 D4:AA4">
    <cfRule type="cellIs" dxfId="322" priority="9" operator="equal">
      <formula>$D$4</formula>
    </cfRule>
  </conditionalFormatting>
  <conditionalFormatting sqref="S4:S29">
    <cfRule type="cellIs" dxfId="321" priority="8" operator="equal">
      <formula>$S$4</formula>
    </cfRule>
  </conditionalFormatting>
  <conditionalFormatting sqref="Z4:Z29">
    <cfRule type="cellIs" dxfId="320" priority="7" operator="equal">
      <formula>$Z$4</formula>
    </cfRule>
  </conditionalFormatting>
  <conditionalFormatting sqref="AA4:AA29">
    <cfRule type="cellIs" dxfId="319" priority="6" operator="equal">
      <formula>$AA$4</formula>
    </cfRule>
  </conditionalFormatting>
  <conditionalFormatting sqref="AB4:AB29">
    <cfRule type="cellIs" dxfId="318" priority="5" operator="equal">
      <formula>$AB$4</formula>
    </cfRule>
  </conditionalFormatting>
  <conditionalFormatting sqref="AT7:AT28">
    <cfRule type="cellIs" dxfId="317" priority="2" operator="lessThan">
      <formula>0</formula>
    </cfRule>
    <cfRule type="cellIs" dxfId="316" priority="3" operator="lessThan">
      <formula>0</formula>
    </cfRule>
    <cfRule type="cellIs" dxfId="315" priority="4" operator="lessThan">
      <formula>0</formula>
    </cfRule>
  </conditionalFormatting>
  <conditionalFormatting sqref="D5:AA5">
    <cfRule type="cellIs" dxfId="31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91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'18'!D29</f>
        <v>878056</v>
      </c>
      <c r="E4" s="171">
        <f>'18'!E29</f>
        <v>0</v>
      </c>
      <c r="F4" s="171">
        <f>'18'!F29</f>
        <v>0</v>
      </c>
      <c r="G4" s="171">
        <f>'18'!G29</f>
        <v>0</v>
      </c>
      <c r="H4" s="171">
        <f>'18'!H29</f>
        <v>0</v>
      </c>
      <c r="I4" s="171">
        <f>'18'!I29</f>
        <v>0</v>
      </c>
      <c r="J4" s="171">
        <f>'18'!J29</f>
        <v>0</v>
      </c>
      <c r="K4" s="171">
        <f>'18'!K29</f>
        <v>1860</v>
      </c>
      <c r="L4" s="171">
        <f>'18'!L29</f>
        <v>0</v>
      </c>
      <c r="M4" s="171">
        <f>'18'!M29</f>
        <v>1310</v>
      </c>
      <c r="N4" s="171">
        <f>'18'!N29</f>
        <v>0</v>
      </c>
      <c r="O4" s="171">
        <f>'18'!O29</f>
        <v>880</v>
      </c>
      <c r="P4" s="171">
        <f>'18'!P29</f>
        <v>1470</v>
      </c>
      <c r="Q4" s="171">
        <f>'18'!Q29</f>
        <v>0</v>
      </c>
      <c r="R4" s="171">
        <f>'18'!R29</f>
        <v>0</v>
      </c>
      <c r="S4" s="171">
        <f>'18'!S29</f>
        <v>1451</v>
      </c>
      <c r="T4" s="171">
        <f>'18'!T29</f>
        <v>0</v>
      </c>
      <c r="U4" s="171">
        <f>'18'!U29</f>
        <v>0</v>
      </c>
      <c r="V4" s="171">
        <f>'18'!V29</f>
        <v>0</v>
      </c>
      <c r="W4" s="171">
        <f>'18'!W29</f>
        <v>0</v>
      </c>
      <c r="X4" s="171">
        <f>'18'!X29</f>
        <v>0</v>
      </c>
      <c r="Y4" s="171">
        <f>'18'!Y29</f>
        <v>0</v>
      </c>
      <c r="Z4" s="171">
        <f>'18'!Z29</f>
        <v>693</v>
      </c>
      <c r="AA4" s="171">
        <f>'18'!AA29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3" priority="26" stopIfTrue="1" operator="greaterThan">
      <formula>0</formula>
    </cfRule>
  </conditionalFormatting>
  <conditionalFormatting sqref="AQ31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D29:J29 Q29:AB29 Q28:AA28 K4:P29">
    <cfRule type="cellIs" dxfId="310" priority="23" operator="equal">
      <formula>212030016606640</formula>
    </cfRule>
  </conditionalFormatting>
  <conditionalFormatting sqref="D29:J29 L29:AB29 L28:AA28 K4:K29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D29:L29 M4:N29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29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29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8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L28:AA28 K4:K28">
    <cfRule type="cellIs" dxfId="297" priority="10" operator="equal">
      <formula>$K$4</formula>
    </cfRule>
  </conditionalFormatting>
  <conditionalFormatting sqref="D28:D29 D6:D22 D24:D26 D4:AA4">
    <cfRule type="cellIs" dxfId="296" priority="9" operator="equal">
      <formula>$D$4</formula>
    </cfRule>
  </conditionalFormatting>
  <conditionalFormatting sqref="S4:S29">
    <cfRule type="cellIs" dxfId="295" priority="8" operator="equal">
      <formula>$S$4</formula>
    </cfRule>
  </conditionalFormatting>
  <conditionalFormatting sqref="Z4:Z29">
    <cfRule type="cellIs" dxfId="294" priority="7" operator="equal">
      <formula>$Z$4</formula>
    </cfRule>
  </conditionalFormatting>
  <conditionalFormatting sqref="AA4:AA29">
    <cfRule type="cellIs" dxfId="293" priority="6" operator="equal">
      <formula>$AA$4</formula>
    </cfRule>
  </conditionalFormatting>
  <conditionalFormatting sqref="AB4:AB29">
    <cfRule type="cellIs" dxfId="292" priority="5" operator="equal">
      <formula>$AB$4</formula>
    </cfRule>
  </conditionalFormatting>
  <conditionalFormatting sqref="AT7:AT28">
    <cfRule type="cellIs" dxfId="291" priority="2" operator="lessThan">
      <formula>0</formula>
    </cfRule>
    <cfRule type="cellIs" dxfId="290" priority="3" operator="lessThan">
      <formula>0</formula>
    </cfRule>
    <cfRule type="cellIs" dxfId="289" priority="4" operator="lessThan">
      <formula>0</formula>
    </cfRule>
  </conditionalFormatting>
  <conditionalFormatting sqref="D5:AA5">
    <cfRule type="cellIs" dxfId="28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21" customHeight="1" thickBo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74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16"/>
      <c r="D4" s="116">
        <v>757383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5">
        <v>2640</v>
      </c>
      <c r="L4" s="115">
        <v>0</v>
      </c>
      <c r="M4" s="179">
        <v>3250</v>
      </c>
      <c r="N4" s="179"/>
      <c r="O4" s="115">
        <v>1060</v>
      </c>
      <c r="P4" s="115">
        <v>6370</v>
      </c>
      <c r="Q4" s="4">
        <v>0</v>
      </c>
      <c r="R4" s="4">
        <v>0</v>
      </c>
      <c r="S4" s="4">
        <v>2553</v>
      </c>
      <c r="T4" s="4"/>
      <c r="U4" s="4"/>
      <c r="V4" s="4"/>
      <c r="W4" s="4"/>
      <c r="X4" s="4"/>
      <c r="Y4" s="4"/>
      <c r="Z4" s="4">
        <v>704</v>
      </c>
      <c r="AA4" s="4">
        <v>238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16"/>
      <c r="D5" s="116"/>
      <c r="E5" s="116"/>
      <c r="F5" s="116"/>
      <c r="G5" s="116"/>
      <c r="H5" s="116"/>
      <c r="I5" s="116"/>
      <c r="J5" s="116"/>
      <c r="K5" s="7"/>
      <c r="L5" s="7"/>
      <c r="M5" s="7"/>
      <c r="N5" s="7"/>
      <c r="O5" s="7"/>
      <c r="P5" s="7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7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21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55" priority="26" stopIfTrue="1" operator="greaterThan">
      <formula>0</formula>
    </cfRule>
  </conditionalFormatting>
  <conditionalFormatting sqref="AQ31">
    <cfRule type="cellIs" dxfId="754" priority="24" operator="greaterThan">
      <formula>$AQ$7:$AQ$18&lt;100</formula>
    </cfRule>
    <cfRule type="cellIs" dxfId="753" priority="25" operator="greaterThan">
      <formula>100</formula>
    </cfRule>
  </conditionalFormatting>
  <conditionalFormatting sqref="D29:J29 Q29:AB29 Q28:AA28 K4:P29">
    <cfRule type="cellIs" dxfId="752" priority="23" operator="equal">
      <formula>212030016606640</formula>
    </cfRule>
  </conditionalFormatting>
  <conditionalFormatting sqref="D29:J29 L29:AB29 L28:AA28 K4:K29">
    <cfRule type="cellIs" dxfId="751" priority="21" operator="equal">
      <formula>$K$4</formula>
    </cfRule>
    <cfRule type="cellIs" dxfId="750" priority="22" operator="equal">
      <formula>2120</formula>
    </cfRule>
  </conditionalFormatting>
  <conditionalFormatting sqref="D29:L29 M4:N29">
    <cfRule type="cellIs" dxfId="749" priority="19" operator="equal">
      <formula>$M$4</formula>
    </cfRule>
    <cfRule type="cellIs" dxfId="748" priority="20" operator="equal">
      <formula>300</formula>
    </cfRule>
  </conditionalFormatting>
  <conditionalFormatting sqref="O4:O29">
    <cfRule type="cellIs" dxfId="747" priority="17" operator="equal">
      <formula>$O$4</formula>
    </cfRule>
    <cfRule type="cellIs" dxfId="746" priority="18" operator="equal">
      <formula>1660</formula>
    </cfRule>
  </conditionalFormatting>
  <conditionalFormatting sqref="P4:P29">
    <cfRule type="cellIs" dxfId="745" priority="15" operator="equal">
      <formula>$P$4</formula>
    </cfRule>
    <cfRule type="cellIs" dxfId="744" priority="16" operator="equal">
      <formula>6640</formula>
    </cfRule>
  </conditionalFormatting>
  <conditionalFormatting sqref="AT6:AT28">
    <cfRule type="cellIs" dxfId="743" priority="14" operator="lessThan">
      <formula>0</formula>
    </cfRule>
  </conditionalFormatting>
  <conditionalFormatting sqref="AT7:AT18">
    <cfRule type="cellIs" dxfId="742" priority="11" operator="lessThan">
      <formula>0</formula>
    </cfRule>
    <cfRule type="cellIs" dxfId="741" priority="12" operator="lessThan">
      <formula>0</formula>
    </cfRule>
    <cfRule type="cellIs" dxfId="740" priority="13" operator="lessThan">
      <formula>0</formula>
    </cfRule>
  </conditionalFormatting>
  <conditionalFormatting sqref="L28:AA28 K4:K28">
    <cfRule type="cellIs" dxfId="739" priority="10" operator="equal">
      <formula>$K$4</formula>
    </cfRule>
  </conditionalFormatting>
  <conditionalFormatting sqref="D4 D6:D29">
    <cfRule type="cellIs" dxfId="738" priority="9" operator="equal">
      <formula>$D$4</formula>
    </cfRule>
  </conditionalFormatting>
  <conditionalFormatting sqref="S4:S29">
    <cfRule type="cellIs" dxfId="737" priority="8" operator="equal">
      <formula>$S$4</formula>
    </cfRule>
  </conditionalFormatting>
  <conditionalFormatting sqref="Z4:Z29">
    <cfRule type="cellIs" dxfId="736" priority="7" operator="equal">
      <formula>$Z$4</formula>
    </cfRule>
  </conditionalFormatting>
  <conditionalFormatting sqref="AA4:AA29">
    <cfRule type="cellIs" dxfId="735" priority="6" operator="equal">
      <formula>$AA$4</formula>
    </cfRule>
  </conditionalFormatting>
  <conditionalFormatting sqref="AB4:AB29">
    <cfRule type="cellIs" dxfId="734" priority="5" operator="equal">
      <formula>$AB$4</formula>
    </cfRule>
  </conditionalFormatting>
  <conditionalFormatting sqref="AT7:AT28">
    <cfRule type="cellIs" dxfId="733" priority="2" operator="lessThan">
      <formula>0</formula>
    </cfRule>
    <cfRule type="cellIs" dxfId="732" priority="3" operator="lessThan">
      <formula>0</formula>
    </cfRule>
    <cfRule type="cellIs" dxfId="731" priority="4" operator="lessThan">
      <formula>0</formula>
    </cfRule>
  </conditionalFormatting>
  <conditionalFormatting sqref="D5:AA5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92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'19'!D29</f>
        <v>878056</v>
      </c>
      <c r="E4" s="171">
        <f>'19'!E29</f>
        <v>0</v>
      </c>
      <c r="F4" s="171">
        <f>'19'!F29</f>
        <v>0</v>
      </c>
      <c r="G4" s="171">
        <f>'19'!G29</f>
        <v>0</v>
      </c>
      <c r="H4" s="171">
        <f>'19'!H29</f>
        <v>0</v>
      </c>
      <c r="I4" s="171">
        <f>'19'!I29</f>
        <v>0</v>
      </c>
      <c r="J4" s="171">
        <f>'19'!J29</f>
        <v>0</v>
      </c>
      <c r="K4" s="171">
        <f>'19'!K29</f>
        <v>1860</v>
      </c>
      <c r="L4" s="171">
        <f>'19'!L29</f>
        <v>0</v>
      </c>
      <c r="M4" s="171">
        <f>'19'!M29</f>
        <v>1310</v>
      </c>
      <c r="N4" s="171">
        <f>'19'!N29</f>
        <v>0</v>
      </c>
      <c r="O4" s="171">
        <f>'19'!O29</f>
        <v>880</v>
      </c>
      <c r="P4" s="171">
        <f>'19'!P29</f>
        <v>1470</v>
      </c>
      <c r="Q4" s="171">
        <f>'19'!Q29</f>
        <v>0</v>
      </c>
      <c r="R4" s="171">
        <f>'19'!R29</f>
        <v>0</v>
      </c>
      <c r="S4" s="171">
        <f>'19'!S29</f>
        <v>1451</v>
      </c>
      <c r="T4" s="171">
        <f>'19'!T29</f>
        <v>0</v>
      </c>
      <c r="U4" s="171">
        <f>'19'!U29</f>
        <v>0</v>
      </c>
      <c r="V4" s="171">
        <f>'19'!V29</f>
        <v>0</v>
      </c>
      <c r="W4" s="171">
        <f>'19'!W29</f>
        <v>0</v>
      </c>
      <c r="X4" s="171">
        <f>'19'!X29</f>
        <v>0</v>
      </c>
      <c r="Y4" s="171">
        <f>'19'!Y29</f>
        <v>0</v>
      </c>
      <c r="Z4" s="171">
        <f>'19'!Z29</f>
        <v>693</v>
      </c>
      <c r="AA4" s="171">
        <f>'19'!AA29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7" priority="26" stopIfTrue="1" operator="greaterThan">
      <formula>0</formula>
    </cfRule>
  </conditionalFormatting>
  <conditionalFormatting sqref="AQ31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D29:J29 Q29:AB29 Q28:AA28 K4:P29">
    <cfRule type="cellIs" dxfId="284" priority="23" operator="equal">
      <formula>212030016606640</formula>
    </cfRule>
  </conditionalFormatting>
  <conditionalFormatting sqref="D29:J29 L29:AB29 L28:AA28 K4:K29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D29:L29 M4:N29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29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29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8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L28:AA28 K4:K28">
    <cfRule type="cellIs" dxfId="271" priority="10" operator="equal">
      <formula>$K$4</formula>
    </cfRule>
  </conditionalFormatting>
  <conditionalFormatting sqref="D28:D29 D6:D22 D24:D26 D4:AA4">
    <cfRule type="cellIs" dxfId="270" priority="9" operator="equal">
      <formula>$D$4</formula>
    </cfRule>
  </conditionalFormatting>
  <conditionalFormatting sqref="S4:S29">
    <cfRule type="cellIs" dxfId="269" priority="8" operator="equal">
      <formula>$S$4</formula>
    </cfRule>
  </conditionalFormatting>
  <conditionalFormatting sqref="Z4:Z29">
    <cfRule type="cellIs" dxfId="268" priority="7" operator="equal">
      <formula>$Z$4</formula>
    </cfRule>
  </conditionalFormatting>
  <conditionalFormatting sqref="AA4:AA29">
    <cfRule type="cellIs" dxfId="267" priority="6" operator="equal">
      <formula>$AA$4</formula>
    </cfRule>
  </conditionalFormatting>
  <conditionalFormatting sqref="AB4:AB29">
    <cfRule type="cellIs" dxfId="266" priority="5" operator="equal">
      <formula>$AB$4</formula>
    </cfRule>
  </conditionalFormatting>
  <conditionalFormatting sqref="AT7:AT28">
    <cfRule type="cellIs" dxfId="265" priority="2" operator="lessThan">
      <formula>0</formula>
    </cfRule>
    <cfRule type="cellIs" dxfId="264" priority="3" operator="lessThan">
      <formula>0</formula>
    </cfRule>
    <cfRule type="cellIs" dxfId="263" priority="4" operator="lessThan">
      <formula>0</formula>
    </cfRule>
  </conditionalFormatting>
  <conditionalFormatting sqref="D5:AA5">
    <cfRule type="cellIs" dxfId="262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93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'20'!D29</f>
        <v>878056</v>
      </c>
      <c r="E4" s="171">
        <f>'20'!E29</f>
        <v>0</v>
      </c>
      <c r="F4" s="171">
        <f>'20'!F29</f>
        <v>0</v>
      </c>
      <c r="G4" s="171">
        <f>'20'!G29</f>
        <v>0</v>
      </c>
      <c r="H4" s="171">
        <f>'20'!H29</f>
        <v>0</v>
      </c>
      <c r="I4" s="171">
        <f>'20'!I29</f>
        <v>0</v>
      </c>
      <c r="J4" s="171">
        <f>'20'!J29</f>
        <v>0</v>
      </c>
      <c r="K4" s="171">
        <f>'20'!K29</f>
        <v>1860</v>
      </c>
      <c r="L4" s="171">
        <f>'20'!L29</f>
        <v>0</v>
      </c>
      <c r="M4" s="171">
        <f>'20'!M29</f>
        <v>1310</v>
      </c>
      <c r="N4" s="171">
        <f>'20'!N29</f>
        <v>0</v>
      </c>
      <c r="O4" s="171">
        <f>'20'!O29</f>
        <v>880</v>
      </c>
      <c r="P4" s="171">
        <f>'20'!P29</f>
        <v>1470</v>
      </c>
      <c r="Q4" s="171">
        <f>'20'!Q29</f>
        <v>0</v>
      </c>
      <c r="R4" s="171">
        <f>'20'!R29</f>
        <v>0</v>
      </c>
      <c r="S4" s="171">
        <f>'20'!S29</f>
        <v>1451</v>
      </c>
      <c r="T4" s="171">
        <f>'20'!T29</f>
        <v>0</v>
      </c>
      <c r="U4" s="171">
        <f>'20'!U29</f>
        <v>0</v>
      </c>
      <c r="V4" s="171">
        <f>'20'!V29</f>
        <v>0</v>
      </c>
      <c r="W4" s="171">
        <f>'20'!W29</f>
        <v>0</v>
      </c>
      <c r="X4" s="171">
        <f>'20'!X29</f>
        <v>0</v>
      </c>
      <c r="Y4" s="171">
        <f>'20'!Y29</f>
        <v>0</v>
      </c>
      <c r="Z4" s="171">
        <f>'20'!Z29</f>
        <v>693</v>
      </c>
      <c r="AA4" s="171">
        <f>'20'!AA29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1" priority="26" stopIfTrue="1" operator="greaterThan">
      <formula>0</formula>
    </cfRule>
  </conditionalFormatting>
  <conditionalFormatting sqref="AQ31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D29:J29 Q29:AB29 Q28:AA28 K4:P29">
    <cfRule type="cellIs" dxfId="258" priority="23" operator="equal">
      <formula>212030016606640</formula>
    </cfRule>
  </conditionalFormatting>
  <conditionalFormatting sqref="D29:J29 L29:AB29 L28:AA28 K4:K29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D29:L29 M4:N29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29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29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8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L28:AA28 K4:K28">
    <cfRule type="cellIs" dxfId="245" priority="10" operator="equal">
      <formula>$K$4</formula>
    </cfRule>
  </conditionalFormatting>
  <conditionalFormatting sqref="D28:D29 D6:D22 D24:D26 D4:AA4">
    <cfRule type="cellIs" dxfId="244" priority="9" operator="equal">
      <formula>$D$4</formula>
    </cfRule>
  </conditionalFormatting>
  <conditionalFormatting sqref="S4:S29">
    <cfRule type="cellIs" dxfId="243" priority="8" operator="equal">
      <formula>$S$4</formula>
    </cfRule>
  </conditionalFormatting>
  <conditionalFormatting sqref="Z4:Z29">
    <cfRule type="cellIs" dxfId="242" priority="7" operator="equal">
      <formula>$Z$4</formula>
    </cfRule>
  </conditionalFormatting>
  <conditionalFormatting sqref="AA4:AA29">
    <cfRule type="cellIs" dxfId="241" priority="6" operator="equal">
      <formula>$AA$4</formula>
    </cfRule>
  </conditionalFormatting>
  <conditionalFormatting sqref="AB4:AB29">
    <cfRule type="cellIs" dxfId="240" priority="5" operator="equal">
      <formula>$AB$4</formula>
    </cfRule>
  </conditionalFormatting>
  <conditionalFormatting sqref="AT7:AT28">
    <cfRule type="cellIs" dxfId="239" priority="2" operator="lessThan">
      <formula>0</formula>
    </cfRule>
    <cfRule type="cellIs" dxfId="238" priority="3" operator="lessThan">
      <formula>0</formula>
    </cfRule>
    <cfRule type="cellIs" dxfId="237" priority="4" operator="lessThan">
      <formula>0</formula>
    </cfRule>
  </conditionalFormatting>
  <conditionalFormatting sqref="D5:AA5">
    <cfRule type="cellIs" dxfId="23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94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'21'!D29</f>
        <v>878056</v>
      </c>
      <c r="E4" s="171">
        <f>'21'!E29</f>
        <v>0</v>
      </c>
      <c r="F4" s="171">
        <f>'21'!F29</f>
        <v>0</v>
      </c>
      <c r="G4" s="171">
        <f>'21'!G29</f>
        <v>0</v>
      </c>
      <c r="H4" s="171">
        <f>'21'!H29</f>
        <v>0</v>
      </c>
      <c r="I4" s="171">
        <f>'21'!I29</f>
        <v>0</v>
      </c>
      <c r="J4" s="171">
        <f>'21'!J29</f>
        <v>0</v>
      </c>
      <c r="K4" s="171">
        <f>'21'!K29</f>
        <v>1860</v>
      </c>
      <c r="L4" s="171">
        <f>'21'!L29</f>
        <v>0</v>
      </c>
      <c r="M4" s="171">
        <f>'21'!M29</f>
        <v>1310</v>
      </c>
      <c r="N4" s="171">
        <f>'21'!N29</f>
        <v>0</v>
      </c>
      <c r="O4" s="171">
        <f>'21'!O29</f>
        <v>880</v>
      </c>
      <c r="P4" s="171">
        <f>'21'!P29</f>
        <v>1470</v>
      </c>
      <c r="Q4" s="171">
        <f>'21'!Q29</f>
        <v>0</v>
      </c>
      <c r="R4" s="171">
        <f>'21'!R29</f>
        <v>0</v>
      </c>
      <c r="S4" s="171">
        <f>'21'!S29</f>
        <v>1451</v>
      </c>
      <c r="T4" s="171">
        <f>'21'!T29</f>
        <v>0</v>
      </c>
      <c r="U4" s="171">
        <f>'21'!U29</f>
        <v>0</v>
      </c>
      <c r="V4" s="171">
        <f>'21'!V29</f>
        <v>0</v>
      </c>
      <c r="W4" s="171">
        <f>'21'!W29</f>
        <v>0</v>
      </c>
      <c r="X4" s="171">
        <f>'21'!X29</f>
        <v>0</v>
      </c>
      <c r="Y4" s="171">
        <f>'21'!Y29</f>
        <v>0</v>
      </c>
      <c r="Z4" s="171">
        <f>'21'!Z29</f>
        <v>693</v>
      </c>
      <c r="AA4" s="171">
        <f>'21'!AA29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95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'22'!D29</f>
        <v>878056</v>
      </c>
      <c r="E4" s="171">
        <f>'22'!E29</f>
        <v>0</v>
      </c>
      <c r="F4" s="171">
        <f>'22'!F29</f>
        <v>0</v>
      </c>
      <c r="G4" s="171">
        <f>'22'!G29</f>
        <v>0</v>
      </c>
      <c r="H4" s="171">
        <f>'22'!H29</f>
        <v>0</v>
      </c>
      <c r="I4" s="171">
        <f>'22'!I29</f>
        <v>0</v>
      </c>
      <c r="J4" s="171">
        <f>'22'!J29</f>
        <v>0</v>
      </c>
      <c r="K4" s="171">
        <f>'22'!K29</f>
        <v>1860</v>
      </c>
      <c r="L4" s="171">
        <f>'22'!L29</f>
        <v>0</v>
      </c>
      <c r="M4" s="171">
        <f>'22'!M29</f>
        <v>1310</v>
      </c>
      <c r="N4" s="171">
        <f>'22'!N29</f>
        <v>0</v>
      </c>
      <c r="O4" s="171">
        <f>'22'!O29</f>
        <v>880</v>
      </c>
      <c r="P4" s="171">
        <f>'22'!P29</f>
        <v>1470</v>
      </c>
      <c r="Q4" s="171">
        <f>'22'!Q29</f>
        <v>0</v>
      </c>
      <c r="R4" s="171">
        <f>'22'!R29</f>
        <v>0</v>
      </c>
      <c r="S4" s="171">
        <f>'22'!S29</f>
        <v>1451</v>
      </c>
      <c r="T4" s="171">
        <f>'22'!T29</f>
        <v>0</v>
      </c>
      <c r="U4" s="171">
        <f>'22'!U29</f>
        <v>0</v>
      </c>
      <c r="V4" s="171">
        <f>'22'!V29</f>
        <v>0</v>
      </c>
      <c r="W4" s="171">
        <f>'22'!W29</f>
        <v>0</v>
      </c>
      <c r="X4" s="171">
        <f>'22'!X29</f>
        <v>0</v>
      </c>
      <c r="Y4" s="171">
        <f>'22'!Y29</f>
        <v>0</v>
      </c>
      <c r="Z4" s="171">
        <f>'22'!Z29</f>
        <v>693</v>
      </c>
      <c r="AA4" s="171">
        <f>'22'!AA29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96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'23'!D29</f>
        <v>878056</v>
      </c>
      <c r="E4" s="171">
        <f>'23'!E29</f>
        <v>0</v>
      </c>
      <c r="F4" s="171">
        <f>'23'!F29</f>
        <v>0</v>
      </c>
      <c r="G4" s="171">
        <f>'23'!G29</f>
        <v>0</v>
      </c>
      <c r="H4" s="171">
        <f>'23'!H29</f>
        <v>0</v>
      </c>
      <c r="I4" s="171">
        <f>'23'!I29</f>
        <v>0</v>
      </c>
      <c r="J4" s="171">
        <f>'23'!J29</f>
        <v>0</v>
      </c>
      <c r="K4" s="171">
        <f>'23'!K29</f>
        <v>1860</v>
      </c>
      <c r="L4" s="171">
        <f>'23'!L29</f>
        <v>0</v>
      </c>
      <c r="M4" s="171">
        <f>'23'!M29</f>
        <v>1310</v>
      </c>
      <c r="N4" s="171">
        <f>'23'!N29</f>
        <v>0</v>
      </c>
      <c r="O4" s="171">
        <f>'23'!O29</f>
        <v>880</v>
      </c>
      <c r="P4" s="171">
        <f>'23'!P29</f>
        <v>1470</v>
      </c>
      <c r="Q4" s="171">
        <f>'23'!Q29</f>
        <v>0</v>
      </c>
      <c r="R4" s="171">
        <f>'23'!R29</f>
        <v>0</v>
      </c>
      <c r="S4" s="171">
        <f>'23'!S29</f>
        <v>1451</v>
      </c>
      <c r="T4" s="171">
        <f>'23'!T29</f>
        <v>0</v>
      </c>
      <c r="U4" s="171">
        <f>'23'!U29</f>
        <v>0</v>
      </c>
      <c r="V4" s="171">
        <f>'23'!V29</f>
        <v>0</v>
      </c>
      <c r="W4" s="171">
        <f>'23'!W29</f>
        <v>0</v>
      </c>
      <c r="X4" s="171">
        <f>'23'!X29</f>
        <v>0</v>
      </c>
      <c r="Y4" s="171">
        <f>'23'!Y29</f>
        <v>0</v>
      </c>
      <c r="Z4" s="171">
        <f>'23'!Z29</f>
        <v>693</v>
      </c>
      <c r="AA4" s="171">
        <f>'23'!AA29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97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'24'!D29</f>
        <v>878056</v>
      </c>
      <c r="E4" s="171">
        <f>'24'!E29</f>
        <v>0</v>
      </c>
      <c r="F4" s="171">
        <f>'24'!F29</f>
        <v>0</v>
      </c>
      <c r="G4" s="171">
        <f>'24'!G29</f>
        <v>0</v>
      </c>
      <c r="H4" s="171">
        <f>'24'!H29</f>
        <v>0</v>
      </c>
      <c r="I4" s="171">
        <f>'24'!I29</f>
        <v>0</v>
      </c>
      <c r="J4" s="171">
        <f>'24'!J29</f>
        <v>0</v>
      </c>
      <c r="K4" s="171">
        <f>'24'!K29</f>
        <v>1860</v>
      </c>
      <c r="L4" s="171">
        <f>'24'!L29</f>
        <v>0</v>
      </c>
      <c r="M4" s="171">
        <f>'24'!M29</f>
        <v>1310</v>
      </c>
      <c r="N4" s="171">
        <f>'24'!N29</f>
        <v>0</v>
      </c>
      <c r="O4" s="171">
        <f>'24'!O29</f>
        <v>880</v>
      </c>
      <c r="P4" s="171">
        <f>'24'!P29</f>
        <v>1470</v>
      </c>
      <c r="Q4" s="171">
        <f>'24'!Q29</f>
        <v>0</v>
      </c>
      <c r="R4" s="171">
        <f>'24'!R29</f>
        <v>0</v>
      </c>
      <c r="S4" s="171">
        <f>'24'!S29</f>
        <v>1451</v>
      </c>
      <c r="T4" s="171">
        <f>'24'!T29</f>
        <v>0</v>
      </c>
      <c r="U4" s="171">
        <f>'24'!U29</f>
        <v>0</v>
      </c>
      <c r="V4" s="171">
        <f>'24'!V29</f>
        <v>0</v>
      </c>
      <c r="W4" s="171">
        <f>'24'!W29</f>
        <v>0</v>
      </c>
      <c r="X4" s="171">
        <f>'24'!X29</f>
        <v>0</v>
      </c>
      <c r="Y4" s="171">
        <f>'24'!Y29</f>
        <v>0</v>
      </c>
      <c r="Z4" s="171">
        <f>'24'!Z29</f>
        <v>693</v>
      </c>
      <c r="AA4" s="171">
        <f>'24'!AA29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98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'25'!D29</f>
        <v>878056</v>
      </c>
      <c r="E4" s="171">
        <f>'25'!E29</f>
        <v>0</v>
      </c>
      <c r="F4" s="171">
        <f>'25'!F29</f>
        <v>0</v>
      </c>
      <c r="G4" s="171">
        <f>'25'!G29</f>
        <v>0</v>
      </c>
      <c r="H4" s="171">
        <f>'25'!H29</f>
        <v>0</v>
      </c>
      <c r="I4" s="171">
        <f>'25'!I29</f>
        <v>0</v>
      </c>
      <c r="J4" s="171">
        <f>'25'!J29</f>
        <v>0</v>
      </c>
      <c r="K4" s="171">
        <f>'25'!K29</f>
        <v>1860</v>
      </c>
      <c r="L4" s="171">
        <f>'25'!L29</f>
        <v>0</v>
      </c>
      <c r="M4" s="171">
        <f>'25'!M29</f>
        <v>1310</v>
      </c>
      <c r="N4" s="171">
        <f>'25'!N29</f>
        <v>0</v>
      </c>
      <c r="O4" s="171">
        <f>'25'!O29</f>
        <v>880</v>
      </c>
      <c r="P4" s="171">
        <f>'25'!P29</f>
        <v>1470</v>
      </c>
      <c r="Q4" s="171">
        <f>'25'!Q29</f>
        <v>0</v>
      </c>
      <c r="R4" s="171">
        <f>'25'!R29</f>
        <v>0</v>
      </c>
      <c r="S4" s="171">
        <f>'25'!S29</f>
        <v>1451</v>
      </c>
      <c r="T4" s="171">
        <f>'25'!T29</f>
        <v>0</v>
      </c>
      <c r="U4" s="171">
        <f>'25'!U29</f>
        <v>0</v>
      </c>
      <c r="V4" s="171">
        <f>'25'!V29</f>
        <v>0</v>
      </c>
      <c r="W4" s="171">
        <f>'25'!W29</f>
        <v>0</v>
      </c>
      <c r="X4" s="171">
        <f>'25'!X29</f>
        <v>0</v>
      </c>
      <c r="Y4" s="171">
        <f>'25'!Y29</f>
        <v>0</v>
      </c>
      <c r="Z4" s="171">
        <f>'25'!Z29</f>
        <v>693</v>
      </c>
      <c r="AA4" s="171">
        <f>'25'!AA29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99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'26'!D29</f>
        <v>878056</v>
      </c>
      <c r="E4" s="171">
        <f>'26'!E29</f>
        <v>0</v>
      </c>
      <c r="F4" s="171">
        <f>'26'!F29</f>
        <v>0</v>
      </c>
      <c r="G4" s="171">
        <f>'26'!G29</f>
        <v>0</v>
      </c>
      <c r="H4" s="171">
        <f>'26'!H29</f>
        <v>0</v>
      </c>
      <c r="I4" s="171">
        <f>'26'!I29</f>
        <v>0</v>
      </c>
      <c r="J4" s="171">
        <f>'26'!J29</f>
        <v>0</v>
      </c>
      <c r="K4" s="171">
        <f>'26'!K29</f>
        <v>1860</v>
      </c>
      <c r="L4" s="171">
        <f>'26'!L29</f>
        <v>0</v>
      </c>
      <c r="M4" s="171">
        <f>'26'!M29</f>
        <v>1310</v>
      </c>
      <c r="N4" s="171">
        <f>'26'!N29</f>
        <v>0</v>
      </c>
      <c r="O4" s="171">
        <f>'26'!O29</f>
        <v>880</v>
      </c>
      <c r="P4" s="171">
        <f>'26'!P29</f>
        <v>1470</v>
      </c>
      <c r="Q4" s="171">
        <f>'26'!Q29</f>
        <v>0</v>
      </c>
      <c r="R4" s="171">
        <f>'26'!R29</f>
        <v>0</v>
      </c>
      <c r="S4" s="171">
        <f>'26'!S29</f>
        <v>1451</v>
      </c>
      <c r="T4" s="171">
        <f>'26'!T29</f>
        <v>0</v>
      </c>
      <c r="U4" s="171">
        <f>'26'!U29</f>
        <v>0</v>
      </c>
      <c r="V4" s="171">
        <f>'26'!V29</f>
        <v>0</v>
      </c>
      <c r="W4" s="171">
        <f>'26'!W29</f>
        <v>0</v>
      </c>
      <c r="X4" s="171">
        <f>'26'!X29</f>
        <v>0</v>
      </c>
      <c r="Y4" s="171">
        <f>'26'!Y29</f>
        <v>0</v>
      </c>
      <c r="Z4" s="171">
        <f>'26'!Z29</f>
        <v>693</v>
      </c>
      <c r="AA4" s="171">
        <f>'26'!AA29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100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'27'!D29</f>
        <v>878056</v>
      </c>
      <c r="E4" s="171">
        <f>'27'!E29</f>
        <v>0</v>
      </c>
      <c r="F4" s="171">
        <f>'27'!F29</f>
        <v>0</v>
      </c>
      <c r="G4" s="171">
        <f>'27'!G29</f>
        <v>0</v>
      </c>
      <c r="H4" s="171">
        <f>'27'!H29</f>
        <v>0</v>
      </c>
      <c r="I4" s="171">
        <f>'27'!I29</f>
        <v>0</v>
      </c>
      <c r="J4" s="171">
        <f>'27'!J29</f>
        <v>0</v>
      </c>
      <c r="K4" s="171">
        <f>'27'!K29</f>
        <v>1860</v>
      </c>
      <c r="L4" s="171">
        <f>'27'!L29</f>
        <v>0</v>
      </c>
      <c r="M4" s="171">
        <f>'27'!M29</f>
        <v>1310</v>
      </c>
      <c r="N4" s="171">
        <f>'27'!N29</f>
        <v>0</v>
      </c>
      <c r="O4" s="171">
        <f>'27'!O29</f>
        <v>880</v>
      </c>
      <c r="P4" s="171">
        <f>'27'!P29</f>
        <v>1470</v>
      </c>
      <c r="Q4" s="171">
        <f>'27'!Q29</f>
        <v>0</v>
      </c>
      <c r="R4" s="171">
        <f>'27'!R29</f>
        <v>0</v>
      </c>
      <c r="S4" s="171">
        <f>'27'!S29</f>
        <v>1451</v>
      </c>
      <c r="T4" s="171">
        <f>'27'!T29</f>
        <v>0</v>
      </c>
      <c r="U4" s="171">
        <f>'27'!U29</f>
        <v>0</v>
      </c>
      <c r="V4" s="171">
        <f>'27'!V29</f>
        <v>0</v>
      </c>
      <c r="W4" s="171">
        <f>'27'!W29</f>
        <v>0</v>
      </c>
      <c r="X4" s="171">
        <f>'27'!X29</f>
        <v>0</v>
      </c>
      <c r="Y4" s="171">
        <f>'27'!Y29</f>
        <v>0</v>
      </c>
      <c r="Z4" s="171">
        <f>'27'!Z29</f>
        <v>693</v>
      </c>
      <c r="AA4" s="171">
        <f>'27'!AA29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K33" sqref="K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101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'28'!D29</f>
        <v>878056</v>
      </c>
      <c r="E4" s="171">
        <f>'28'!E29</f>
        <v>0</v>
      </c>
      <c r="F4" s="171">
        <f>'28'!F29</f>
        <v>0</v>
      </c>
      <c r="G4" s="171">
        <f>'28'!G29</f>
        <v>0</v>
      </c>
      <c r="H4" s="171">
        <f>'28'!H29</f>
        <v>0</v>
      </c>
      <c r="I4" s="171">
        <f>'28'!I29</f>
        <v>0</v>
      </c>
      <c r="J4" s="171">
        <f>'28'!J29</f>
        <v>0</v>
      </c>
      <c r="K4" s="171">
        <f>'28'!K29</f>
        <v>1860</v>
      </c>
      <c r="L4" s="171">
        <f>'28'!L29</f>
        <v>0</v>
      </c>
      <c r="M4" s="171">
        <f>'28'!M29</f>
        <v>1310</v>
      </c>
      <c r="N4" s="171">
        <f>'28'!N29</f>
        <v>0</v>
      </c>
      <c r="O4" s="171">
        <f>'28'!O29</f>
        <v>880</v>
      </c>
      <c r="P4" s="171">
        <f>'28'!P29</f>
        <v>1470</v>
      </c>
      <c r="Q4" s="171">
        <f>'28'!Q29</f>
        <v>0</v>
      </c>
      <c r="R4" s="171">
        <f>'28'!R29</f>
        <v>0</v>
      </c>
      <c r="S4" s="171">
        <f>'28'!S29</f>
        <v>1451</v>
      </c>
      <c r="T4" s="171">
        <f>'28'!T29</f>
        <v>0</v>
      </c>
      <c r="U4" s="171">
        <f>'28'!U29</f>
        <v>0</v>
      </c>
      <c r="V4" s="171">
        <f>'28'!V29</f>
        <v>0</v>
      </c>
      <c r="W4" s="171">
        <f>'28'!W29</f>
        <v>0</v>
      </c>
      <c r="X4" s="171">
        <f>'28'!X29</f>
        <v>0</v>
      </c>
      <c r="Y4" s="171">
        <f>'28'!Y29</f>
        <v>0</v>
      </c>
      <c r="Z4" s="171">
        <f>'28'!Z29</f>
        <v>693</v>
      </c>
      <c r="AA4" s="171">
        <f>'28'!AA29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73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153">
        <f t="shared" si="15"/>
        <v>0</v>
      </c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19" activePane="bottomRight" state="frozen"/>
      <selection pane="topRight" activeCell="Z1" sqref="Z1"/>
      <selection pane="bottomLeft" activeCell="A7" sqref="A7"/>
      <selection pane="bottomRight" activeCell="A22" sqref="A22:XFD22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27.75" customHeight="1" thickBo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75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19"/>
      <c r="D4" s="119">
        <v>597673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18">
        <v>2390</v>
      </c>
      <c r="L4" s="118">
        <v>0</v>
      </c>
      <c r="M4" s="179">
        <v>2350</v>
      </c>
      <c r="N4" s="179"/>
      <c r="O4" s="118">
        <v>1040</v>
      </c>
      <c r="P4" s="118">
        <v>5130</v>
      </c>
      <c r="Q4" s="4">
        <v>0</v>
      </c>
      <c r="R4" s="4">
        <v>0</v>
      </c>
      <c r="S4" s="4">
        <v>2250</v>
      </c>
      <c r="T4" s="4"/>
      <c r="U4" s="4"/>
      <c r="V4" s="4"/>
      <c r="W4" s="4"/>
      <c r="X4" s="4"/>
      <c r="Y4" s="4"/>
      <c r="Z4" s="4">
        <v>703</v>
      </c>
      <c r="AA4" s="4">
        <v>208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19"/>
      <c r="D5" s="119">
        <v>519480</v>
      </c>
      <c r="E5" s="119"/>
      <c r="F5" s="119"/>
      <c r="G5" s="119"/>
      <c r="H5" s="119"/>
      <c r="I5" s="119"/>
      <c r="J5" s="119"/>
      <c r="K5" s="7"/>
      <c r="L5" s="7"/>
      <c r="M5" s="7"/>
      <c r="N5" s="7"/>
      <c r="O5" s="7"/>
      <c r="P5" s="7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2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2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2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20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2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2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2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29" priority="26" stopIfTrue="1" operator="greaterThan">
      <formula>0</formula>
    </cfRule>
  </conditionalFormatting>
  <conditionalFormatting sqref="AQ31">
    <cfRule type="cellIs" dxfId="728" priority="24" operator="greaterThan">
      <formula>$AQ$7:$AQ$18&lt;100</formula>
    </cfRule>
    <cfRule type="cellIs" dxfId="727" priority="25" operator="greaterThan">
      <formula>100</formula>
    </cfRule>
  </conditionalFormatting>
  <conditionalFormatting sqref="D29:J29 Q29:AB29 Q28:AA28 K4:P29">
    <cfRule type="cellIs" dxfId="726" priority="23" operator="equal">
      <formula>212030016606640</formula>
    </cfRule>
  </conditionalFormatting>
  <conditionalFormatting sqref="D29:J29 L29:AB29 L28:AA28 K4:K29">
    <cfRule type="cellIs" dxfId="725" priority="21" operator="equal">
      <formula>$K$4</formula>
    </cfRule>
    <cfRule type="cellIs" dxfId="724" priority="22" operator="equal">
      <formula>2120</formula>
    </cfRule>
  </conditionalFormatting>
  <conditionalFormatting sqref="D29:L29 M4:N29">
    <cfRule type="cellIs" dxfId="723" priority="19" operator="equal">
      <formula>$M$4</formula>
    </cfRule>
    <cfRule type="cellIs" dxfId="722" priority="20" operator="equal">
      <formula>300</formula>
    </cfRule>
  </conditionalFormatting>
  <conditionalFormatting sqref="O4:O29">
    <cfRule type="cellIs" dxfId="721" priority="17" operator="equal">
      <formula>$O$4</formula>
    </cfRule>
    <cfRule type="cellIs" dxfId="720" priority="18" operator="equal">
      <formula>1660</formula>
    </cfRule>
  </conditionalFormatting>
  <conditionalFormatting sqref="P4:P29">
    <cfRule type="cellIs" dxfId="719" priority="15" operator="equal">
      <formula>$P$4</formula>
    </cfRule>
    <cfRule type="cellIs" dxfId="718" priority="16" operator="equal">
      <formula>6640</formula>
    </cfRule>
  </conditionalFormatting>
  <conditionalFormatting sqref="AT6:AT28">
    <cfRule type="cellIs" dxfId="717" priority="14" operator="lessThan">
      <formula>0</formula>
    </cfRule>
  </conditionalFormatting>
  <conditionalFormatting sqref="AT7:AT18">
    <cfRule type="cellIs" dxfId="716" priority="11" operator="lessThan">
      <formula>0</formula>
    </cfRule>
    <cfRule type="cellIs" dxfId="715" priority="12" operator="lessThan">
      <formula>0</formula>
    </cfRule>
    <cfRule type="cellIs" dxfId="714" priority="13" operator="lessThan">
      <formula>0</formula>
    </cfRule>
  </conditionalFormatting>
  <conditionalFormatting sqref="L28:AA28 K4:K28">
    <cfRule type="cellIs" dxfId="713" priority="10" operator="equal">
      <formula>$K$4</formula>
    </cfRule>
  </conditionalFormatting>
  <conditionalFormatting sqref="D4 D6:D26 D28:D29">
    <cfRule type="cellIs" dxfId="712" priority="9" operator="equal">
      <formula>$D$4</formula>
    </cfRule>
  </conditionalFormatting>
  <conditionalFormatting sqref="S4:S29">
    <cfRule type="cellIs" dxfId="711" priority="8" operator="equal">
      <formula>$S$4</formula>
    </cfRule>
  </conditionalFormatting>
  <conditionalFormatting sqref="Z4:Z29">
    <cfRule type="cellIs" dxfId="710" priority="7" operator="equal">
      <formula>$Z$4</formula>
    </cfRule>
  </conditionalFormatting>
  <conditionalFormatting sqref="AA4:AA29">
    <cfRule type="cellIs" dxfId="709" priority="6" operator="equal">
      <formula>$AA$4</formula>
    </cfRule>
  </conditionalFormatting>
  <conditionalFormatting sqref="AB4:AB29">
    <cfRule type="cellIs" dxfId="708" priority="5" operator="equal">
      <formula>$AB$4</formula>
    </cfRule>
  </conditionalFormatting>
  <conditionalFormatting sqref="AT7:AT28">
    <cfRule type="cellIs" dxfId="707" priority="2" operator="lessThan">
      <formula>0</formula>
    </cfRule>
    <cfRule type="cellIs" dxfId="706" priority="3" operator="lessThan">
      <formula>0</formula>
    </cfRule>
    <cfRule type="cellIs" dxfId="705" priority="4" operator="lessThan">
      <formula>0</formula>
    </cfRule>
  </conditionalFormatting>
  <conditionalFormatting sqref="D5:AA5">
    <cfRule type="cellIs" dxfId="70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O31" sqref="AO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/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27">
        <f>'01'!D4</f>
        <v>400599</v>
      </c>
      <c r="E4" s="170">
        <f>'01'!E4</f>
        <v>0</v>
      </c>
      <c r="F4" s="170">
        <f>'01'!F4</f>
        <v>0</v>
      </c>
      <c r="G4" s="170">
        <f>'01'!G4</f>
        <v>0</v>
      </c>
      <c r="H4" s="170">
        <f>'01'!H4</f>
        <v>0</v>
      </c>
      <c r="I4" s="170">
        <f>'01'!I4</f>
        <v>0</v>
      </c>
      <c r="J4" s="170">
        <f>'01'!J4</f>
        <v>0</v>
      </c>
      <c r="K4" s="170">
        <f>'01'!K4</f>
        <v>1580</v>
      </c>
      <c r="L4" s="170">
        <f>'01'!L4</f>
        <v>0</v>
      </c>
      <c r="M4" s="170">
        <f>'01'!M4</f>
        <v>2070</v>
      </c>
      <c r="N4" s="170">
        <f>'01'!N4</f>
        <v>0</v>
      </c>
      <c r="O4" s="170">
        <f>'01'!O4</f>
        <v>1110</v>
      </c>
      <c r="P4" s="170">
        <f>'01'!P4</f>
        <v>2480</v>
      </c>
      <c r="Q4" s="170">
        <f>'01'!Q4</f>
        <v>0</v>
      </c>
      <c r="R4" s="170">
        <f>'01'!R4</f>
        <v>0</v>
      </c>
      <c r="S4" s="170">
        <f>'01'!S4</f>
        <v>746</v>
      </c>
      <c r="T4" s="170">
        <f>'01'!T4</f>
        <v>0</v>
      </c>
      <c r="U4" s="170">
        <f>'01'!U4</f>
        <v>0</v>
      </c>
      <c r="V4" s="170">
        <f>'01'!V4</f>
        <v>0</v>
      </c>
      <c r="W4" s="170">
        <f>'01'!W4</f>
        <v>0</v>
      </c>
      <c r="X4" s="170">
        <f>'01'!X4</f>
        <v>0</v>
      </c>
      <c r="Y4" s="170">
        <f>'01'!Y4</f>
        <v>0</v>
      </c>
      <c r="Z4" s="170">
        <f>'01'!Z4</f>
        <v>206</v>
      </c>
      <c r="AA4" s="170">
        <f>'01'!AA4</f>
        <v>242</v>
      </c>
      <c r="AB4" s="4"/>
      <c r="AC4" s="196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8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>
        <f>'01'!D5+'02'!D5+'03'!D5+'04'!D5+'05'!D5+'06'!D5+'07'!D5+'08'!D5+'09'!D5+'10'!D5+'11'!D5+'12'!D5+'13'!D5+'14'!D5+'15'!D5+'16'!D5+'17'!D5+'18'!D5+'19'!D5+'20'!D5+'21'!D5+'22'!D5+'23'!D5+'24'!D5+'25'!D5+'26'!D5+'27'!D5+'28'!D5+'29'!D5</f>
        <v>1506263</v>
      </c>
      <c r="E5" s="170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70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70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70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70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70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70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70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70">
        <f>'01'!M5+'02'!M5+'03'!M5+'04'!M5+'05'!M5+'06'!M5+'07'!M5+'08'!M5+'09'!M5+'10'!M5+'11'!M5+'12'!M5+'13'!M5+'14'!M5+'15'!M5+'16'!M5+'17'!M5+'18'!M5+'19'!M5+'20'!M5+'21'!M5+'22'!M5+'23'!M5+'24'!M5+'25'!M5+'26'!M5+'27'!M5+'28'!M5+'29'!M5</f>
        <v>2000</v>
      </c>
      <c r="N5" s="170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70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70">
        <f>'01'!P5+'02'!P5+'03'!P5+'04'!P5+'05'!P5+'06'!P5+'07'!P5+'08'!P5+'09'!P5+'10'!P5+'11'!P5+'12'!P5+'13'!P5+'14'!P5+'15'!P5+'16'!P5+'17'!P5+'18'!P5+'19'!P5+'20'!P5+'21'!P5+'22'!P5+'23'!P5+'24'!P5+'25'!P5+'26'!P5+'27'!P5+'28'!P5+'29'!P5</f>
        <v>5000</v>
      </c>
      <c r="Q5" s="170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70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70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70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70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70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70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70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70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70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70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0</v>
      </c>
      <c r="AB5" s="8"/>
      <c r="AC5" s="196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7"/>
      <c r="AS5" s="197"/>
      <c r="AT5" s="197"/>
      <c r="AU5" s="198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56650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920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160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410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0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8</v>
      </c>
      <c r="AB7" s="38"/>
      <c r="AC7" s="39">
        <f>D7*1+E7*999+F7*499+G7*75+H7*50+I7*30+K7*20+L7*19+M7*10+P7*9+N7*10+J7*29+S7*191+V7*4744+W7*110+X7*450+Y7*110+Z7*191+AA7*182+AB7*182+U7*30+T7*350+R7*4+Q7*5+O7*9</f>
        <v>102593</v>
      </c>
      <c r="AD7" s="38">
        <f t="shared" ref="AD7:AD27" si="0">D7*1</f>
        <v>56650</v>
      </c>
      <c r="AE7" s="40">
        <f t="shared" ref="AE7:AE27" si="1">D7*2.75%</f>
        <v>1557.875</v>
      </c>
      <c r="AF7" s="40">
        <f t="shared" ref="AF7:AF27" si="2">AD7*0.95%</f>
        <v>538.17499999999995</v>
      </c>
      <c r="AG7" s="40">
        <f>SUM(E7*999+F7*499+G7*75+H7*50+I7*30+K7*20+L7*19+M7*10+P7*9+N7*10+J7*29+R7*4+Q7*5+O7*9)*2.8%</f>
        <v>673.4</v>
      </c>
      <c r="AH7" s="40">
        <f t="shared" ref="AH7:AH27" si="3">SUM(E7*999+F7*499+G7*75+H7*50+I7*30+J7*29+K7*20+L7*19+M7*10+N7*10+O7*9+P7*9+Q7*5+R7*4)*0.95%</f>
        <v>228.47499999999999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1599.95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505</v>
      </c>
      <c r="AR7" s="45">
        <f>AC7-AE7-AG7-AJ7-AK7-AL7-AM7-AN7-AP7-AQ7</f>
        <v>99856.725000000006</v>
      </c>
      <c r="AS7" s="46">
        <f t="shared" ref="AS7:AS19" si="4">AF7+AH7+AI7</f>
        <v>766.65</v>
      </c>
      <c r="AT7" s="47">
        <f t="shared" ref="AT7:AT19" si="5">AS7-AQ7-AN7</f>
        <v>261.64999999999998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31015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37447</v>
      </c>
      <c r="AD8" s="35">
        <f t="shared" si="0"/>
        <v>31015</v>
      </c>
      <c r="AE8" s="52">
        <f t="shared" si="1"/>
        <v>852.91250000000002</v>
      </c>
      <c r="AF8" s="52">
        <f t="shared" si="2"/>
        <v>294.64249999999998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867.76250000000005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410</v>
      </c>
      <c r="AR8" s="45">
        <f>AC8-AE8-AG8-AJ8-AK8-AL8-AM8-AN8-AP8-AQ8</f>
        <v>36042.737500000003</v>
      </c>
      <c r="AS8" s="54">
        <f t="shared" si="4"/>
        <v>343.47249999999997</v>
      </c>
      <c r="AT8" s="55">
        <f t="shared" si="5"/>
        <v>-66.527500000000032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81009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110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420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1200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11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7</v>
      </c>
      <c r="AB9" s="35"/>
      <c r="AC9" s="39">
        <f t="shared" si="6"/>
        <v>101584</v>
      </c>
      <c r="AD9" s="35">
        <f t="shared" si="0"/>
        <v>81009</v>
      </c>
      <c r="AE9" s="52">
        <f t="shared" si="1"/>
        <v>2227.7474999999999</v>
      </c>
      <c r="AF9" s="52">
        <f t="shared" si="2"/>
        <v>769.58550000000002</v>
      </c>
      <c r="AG9" s="40">
        <f t="shared" si="7"/>
        <v>473</v>
      </c>
      <c r="AH9" s="52">
        <f t="shared" si="3"/>
        <v>163.4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2275.3225000000002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782</v>
      </c>
      <c r="AR9" s="45">
        <f t="shared" ref="AR9:AR27" si="10">AC9-AE9-AG9-AJ9-AK9-AL9-AM9-AN9-AP9-AQ9</f>
        <v>98101.252500000002</v>
      </c>
      <c r="AS9" s="54">
        <f t="shared" si="4"/>
        <v>932.9855</v>
      </c>
      <c r="AT9" s="55">
        <f t="shared" si="5"/>
        <v>150.9855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24728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50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40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33973</v>
      </c>
      <c r="AD10" s="35">
        <f>D10*1</f>
        <v>24728</v>
      </c>
      <c r="AE10" s="52">
        <f>D10*2.75%</f>
        <v>680.02</v>
      </c>
      <c r="AF10" s="52">
        <f>AD10*0.95%</f>
        <v>234.916</v>
      </c>
      <c r="AG10" s="40">
        <f t="shared" si="7"/>
        <v>28.875</v>
      </c>
      <c r="AH10" s="52">
        <f t="shared" si="3"/>
        <v>9.9749999999999996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682.495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188</v>
      </c>
      <c r="AR10" s="45">
        <f t="shared" si="10"/>
        <v>33076.105000000003</v>
      </c>
      <c r="AS10" s="54">
        <f>AF10+AH10+AI10</f>
        <v>244.89099999999999</v>
      </c>
      <c r="AT10" s="55">
        <f>AS10-AQ10-AN10</f>
        <v>56.890999999999991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30029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41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41560</v>
      </c>
      <c r="AD11" s="35">
        <f t="shared" si="0"/>
        <v>30029</v>
      </c>
      <c r="AE11" s="52">
        <f t="shared" si="1"/>
        <v>825.79750000000001</v>
      </c>
      <c r="AF11" s="52">
        <f t="shared" si="2"/>
        <v>285.27549999999997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836.79750000000001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250</v>
      </c>
      <c r="AR11" s="45">
        <f t="shared" si="10"/>
        <v>40382.452499999999</v>
      </c>
      <c r="AS11" s="54">
        <f t="shared" si="4"/>
        <v>320.42549999999994</v>
      </c>
      <c r="AT11" s="55">
        <f t="shared" si="5"/>
        <v>70.425499999999943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39764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15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47199</v>
      </c>
      <c r="AD12" s="35">
        <f>D12*1</f>
        <v>39764</v>
      </c>
      <c r="AE12" s="52">
        <f>D12*2.75%</f>
        <v>1093.51</v>
      </c>
      <c r="AF12" s="52">
        <f>AD12*0.95%</f>
        <v>377.75799999999998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1100.6600000000001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268</v>
      </c>
      <c r="AR12" s="45">
        <f t="shared" si="10"/>
        <v>45761.864999999998</v>
      </c>
      <c r="AS12" s="54">
        <f>AF12+AH12+AI12</f>
        <v>403.88299999999998</v>
      </c>
      <c r="AT12" s="55">
        <f>AS12-AQ12-AN12</f>
        <v>135.88299999999998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26946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30226</v>
      </c>
      <c r="AD13" s="35">
        <f t="shared" si="0"/>
        <v>26946</v>
      </c>
      <c r="AE13" s="52">
        <f t="shared" si="1"/>
        <v>741.01499999999999</v>
      </c>
      <c r="AF13" s="52">
        <f t="shared" si="2"/>
        <v>255.98699999999999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745.14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237</v>
      </c>
      <c r="AR13" s="45">
        <f t="shared" si="10"/>
        <v>29210.31</v>
      </c>
      <c r="AS13" s="54">
        <f t="shared" si="4"/>
        <v>269.00200000000001</v>
      </c>
      <c r="AT13" s="55">
        <f>AS13-AQ13-AN13</f>
        <v>32.00200000000001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50367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50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68927</v>
      </c>
      <c r="AD14" s="35">
        <f t="shared" si="0"/>
        <v>50367</v>
      </c>
      <c r="AE14" s="52">
        <f t="shared" si="1"/>
        <v>1385.0925</v>
      </c>
      <c r="AF14" s="52">
        <f t="shared" si="2"/>
        <v>478.48649999999998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1405.1675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536</v>
      </c>
      <c r="AR14" s="45">
        <f>AC14-AE14-AG14-AJ14-AK14-AL14-AM14-AN14-AP14-AQ14</f>
        <v>66783.157500000001</v>
      </c>
      <c r="AS14" s="54">
        <f t="shared" si="4"/>
        <v>555.43650000000002</v>
      </c>
      <c r="AT14" s="61">
        <f t="shared" si="5"/>
        <v>19.436500000000024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95556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70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113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123901</v>
      </c>
      <c r="AD15" s="35">
        <f t="shared" si="0"/>
        <v>95556</v>
      </c>
      <c r="AE15" s="52">
        <f t="shared" si="1"/>
        <v>2627.79</v>
      </c>
      <c r="AF15" s="52">
        <f t="shared" si="2"/>
        <v>907.78199999999993</v>
      </c>
      <c r="AG15" s="40">
        <f t="shared" si="7"/>
        <v>100.375</v>
      </c>
      <c r="AH15" s="52">
        <f t="shared" si="3"/>
        <v>34.674999999999997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2636.3150000000001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815</v>
      </c>
      <c r="AR15" s="45">
        <f t="shared" si="10"/>
        <v>120357.83500000001</v>
      </c>
      <c r="AS15" s="54">
        <f>AF15+AH15+AI15</f>
        <v>942.45699999999988</v>
      </c>
      <c r="AT15" s="55">
        <f>AS15-AQ15-AN15</f>
        <v>127.45699999999988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87287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130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700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22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5</v>
      </c>
      <c r="AB16" s="35"/>
      <c r="AC16" s="39">
        <f t="shared" si="6"/>
        <v>100449</v>
      </c>
      <c r="AD16" s="35">
        <f t="shared" si="0"/>
        <v>87287</v>
      </c>
      <c r="AE16" s="52">
        <f t="shared" si="1"/>
        <v>2400.3924999999999</v>
      </c>
      <c r="AF16" s="52">
        <f t="shared" si="2"/>
        <v>829.22649999999999</v>
      </c>
      <c r="AG16" s="40">
        <f t="shared" si="7"/>
        <v>221.375</v>
      </c>
      <c r="AH16" s="52">
        <f t="shared" si="3"/>
        <v>76.474999999999994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2424.5925000000002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1192</v>
      </c>
      <c r="AR16" s="45">
        <f>AC16-AE16-AG16-AJ16-AK16-AL16-AM16-AN16-AP16-AQ16</f>
        <v>96635.232499999998</v>
      </c>
      <c r="AS16" s="54">
        <f t="shared" si="4"/>
        <v>905.70150000000001</v>
      </c>
      <c r="AT16" s="55">
        <f t="shared" si="5"/>
        <v>-286.29849999999999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36313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100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200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37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6</v>
      </c>
      <c r="AB17" s="35"/>
      <c r="AC17" s="39">
        <f t="shared" si="6"/>
        <v>47872</v>
      </c>
      <c r="AD17" s="35">
        <f>D17*1</f>
        <v>36313</v>
      </c>
      <c r="AE17" s="52">
        <f>D17*2.75%</f>
        <v>998.60749999999996</v>
      </c>
      <c r="AF17" s="52">
        <f>AD17*0.95%</f>
        <v>344.9735</v>
      </c>
      <c r="AG17" s="40">
        <f t="shared" si="7"/>
        <v>93.5</v>
      </c>
      <c r="AH17" s="52">
        <f t="shared" si="3"/>
        <v>32.299999999999997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1007.6825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365</v>
      </c>
      <c r="AR17" s="45">
        <f>AC17-AE17-AG17-AJ17-AK17-AL17-AM17-AN17-AP17-AQ17</f>
        <v>46414.892500000002</v>
      </c>
      <c r="AS17" s="54">
        <f>AF17+AH17+AI17</f>
        <v>377.27350000000001</v>
      </c>
      <c r="AT17" s="55">
        <f>AS17-AQ17-AN17</f>
        <v>12.273500000000013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42730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50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180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5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47655</v>
      </c>
      <c r="AD18" s="35">
        <f>D18*1</f>
        <v>42730</v>
      </c>
      <c r="AE18" s="52">
        <f>D18*2.75%</f>
        <v>1175.075</v>
      </c>
      <c r="AF18" s="52">
        <f>AD18*0.95%</f>
        <v>405.935</v>
      </c>
      <c r="AG18" s="40">
        <f t="shared" si="7"/>
        <v>109.175</v>
      </c>
      <c r="AH18" s="52">
        <f t="shared" si="3"/>
        <v>37.714999999999996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1184.9749999999999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1297</v>
      </c>
      <c r="AR18" s="45">
        <f t="shared" si="10"/>
        <v>45073.75</v>
      </c>
      <c r="AS18" s="54">
        <f>AF18+AH18+AI18</f>
        <v>443.65</v>
      </c>
      <c r="AT18" s="55">
        <f>AS18-AQ18-AN18</f>
        <v>-853.35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61074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359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135239</v>
      </c>
      <c r="AD19" s="35">
        <f t="shared" si="0"/>
        <v>61074</v>
      </c>
      <c r="AE19" s="52">
        <f t="shared" si="1"/>
        <v>1679.5350000000001</v>
      </c>
      <c r="AF19" s="52">
        <f t="shared" si="2"/>
        <v>580.20299999999997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1691.36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1258</v>
      </c>
      <c r="AR19" s="65">
        <f>AC19-AE19-AG19-AJ19-AK19-AL19-AM19-AN19-AP19-AQ19</f>
        <v>132187.61499999999</v>
      </c>
      <c r="AS19" s="54">
        <f t="shared" si="4"/>
        <v>619.53300000000002</v>
      </c>
      <c r="AT19" s="66">
        <f t="shared" si="5"/>
        <v>-638.46699999999998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28573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29856</v>
      </c>
      <c r="AD20" s="35">
        <f t="shared" si="0"/>
        <v>28573</v>
      </c>
      <c r="AE20" s="52">
        <f t="shared" si="1"/>
        <v>785.75750000000005</v>
      </c>
      <c r="AF20" s="52">
        <f t="shared" si="2"/>
        <v>271.44349999999997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785.75750000000005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397</v>
      </c>
      <c r="AR20" s="65">
        <f>AC20-AE20-AG20-AJ20-AK20-AL20-AM20-AN20-AP20-AQ20</f>
        <v>28673.2425</v>
      </c>
      <c r="AS20" s="54">
        <f>AF20+AH20+AI20</f>
        <v>271.44349999999997</v>
      </c>
      <c r="AT20" s="66">
        <f>AS20-AQ20-AN20</f>
        <v>-125.55650000000003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27927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70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70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70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40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0</v>
      </c>
      <c r="AB21" s="35"/>
      <c r="AC21" s="39">
        <f t="shared" si="6"/>
        <v>38679</v>
      </c>
      <c r="AD21" s="35">
        <f t="shared" si="0"/>
        <v>27927</v>
      </c>
      <c r="AE21" s="52">
        <f t="shared" si="1"/>
        <v>767.99249999999995</v>
      </c>
      <c r="AF21" s="52">
        <f t="shared" si="2"/>
        <v>265.30649999999997</v>
      </c>
      <c r="AG21" s="40">
        <f t="shared" si="7"/>
        <v>75.075000000000003</v>
      </c>
      <c r="AH21" s="52">
        <f t="shared" si="3"/>
        <v>25.934999999999999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773.76750000000004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268</v>
      </c>
      <c r="AR21" s="68">
        <f t="shared" si="10"/>
        <v>37567.932500000003</v>
      </c>
      <c r="AS21" s="54">
        <f t="shared" ref="AS21:AS27" si="11">AF21+AH21+AI21</f>
        <v>291.24149999999997</v>
      </c>
      <c r="AT21" s="66">
        <f t="shared" ref="AT21:AT27" si="12">AS21-AQ21-AN21</f>
        <v>23.241499999999974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60846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250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0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97948</v>
      </c>
      <c r="AD22" s="35">
        <f t="shared" si="0"/>
        <v>60846</v>
      </c>
      <c r="AE22" s="52">
        <f t="shared" si="1"/>
        <v>1673.2650000000001</v>
      </c>
      <c r="AF22" s="52">
        <f t="shared" si="2"/>
        <v>578.03700000000003</v>
      </c>
      <c r="AG22" s="40">
        <f t="shared" si="7"/>
        <v>116.875</v>
      </c>
      <c r="AH22" s="52">
        <f t="shared" si="3"/>
        <v>40.375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1682.89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612</v>
      </c>
      <c r="AR22" s="68">
        <f>AC22-AE22-AG22-AJ22-AK22-AL22-AM22-AN22-AP22-AQ22</f>
        <v>95545.86</v>
      </c>
      <c r="AS22" s="54">
        <f>AF22+AH22+AI22</f>
        <v>618.41200000000003</v>
      </c>
      <c r="AT22" s="66">
        <f>AS22-AQ22-AN22</f>
        <v>6.4120000000000346</v>
      </c>
      <c r="AU22" s="5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35016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35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42611</v>
      </c>
      <c r="AD23" s="35">
        <f t="shared" si="0"/>
        <v>35016</v>
      </c>
      <c r="AE23" s="52">
        <f t="shared" si="1"/>
        <v>962.94</v>
      </c>
      <c r="AF23" s="52">
        <f t="shared" si="2"/>
        <v>332.65199999999999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962.94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330</v>
      </c>
      <c r="AR23" s="68">
        <f>AC23-AE23-AG23-AJ23-AK23-AL23-AM23-AN23-AP23-AQ23</f>
        <v>41318.06</v>
      </c>
      <c r="AS23" s="54">
        <f t="shared" si="11"/>
        <v>332.65199999999999</v>
      </c>
      <c r="AT23" s="66">
        <f t="shared" si="12"/>
        <v>2.6519999999999868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98982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960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1130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36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130656</v>
      </c>
      <c r="AD24" s="35">
        <f t="shared" si="0"/>
        <v>98982</v>
      </c>
      <c r="AE24" s="52">
        <f t="shared" si="1"/>
        <v>2722.0050000000001</v>
      </c>
      <c r="AF24" s="52">
        <f t="shared" si="2"/>
        <v>940.32899999999995</v>
      </c>
      <c r="AG24" s="40">
        <f t="shared" si="7"/>
        <v>661.92499999999995</v>
      </c>
      <c r="AH24" s="52">
        <f t="shared" si="3"/>
        <v>228.66499999999999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2786.9050000000002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726</v>
      </c>
      <c r="AR24" s="68">
        <f t="shared" si="10"/>
        <v>126546.06999999999</v>
      </c>
      <c r="AS24" s="54">
        <f t="shared" si="11"/>
        <v>1168.9939999999999</v>
      </c>
      <c r="AT24" s="66">
        <f t="shared" si="12"/>
        <v>442.99399999999991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33627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149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62086</v>
      </c>
      <c r="AD25" s="35">
        <f t="shared" si="0"/>
        <v>33627</v>
      </c>
      <c r="AE25" s="52">
        <f t="shared" si="1"/>
        <v>924.74249999999995</v>
      </c>
      <c r="AF25" s="52">
        <f t="shared" si="2"/>
        <v>319.45650000000001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924.74249999999995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301</v>
      </c>
      <c r="AR25" s="68">
        <f t="shared" si="10"/>
        <v>60860.2575</v>
      </c>
      <c r="AS25" s="54">
        <f t="shared" si="11"/>
        <v>319.45650000000001</v>
      </c>
      <c r="AT25" s="66">
        <f t="shared" si="12"/>
        <v>18.456500000000005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34892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0</v>
      </c>
      <c r="AB26" s="35"/>
      <c r="AC26" s="39">
        <f t="shared" si="6"/>
        <v>44409</v>
      </c>
      <c r="AD26" s="35">
        <f t="shared" si="0"/>
        <v>34892</v>
      </c>
      <c r="AE26" s="52">
        <f t="shared" si="1"/>
        <v>959.53</v>
      </c>
      <c r="AF26" s="52">
        <f t="shared" si="2"/>
        <v>331.47399999999999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961.18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320</v>
      </c>
      <c r="AR26" s="68">
        <f t="shared" si="10"/>
        <v>43114.62</v>
      </c>
      <c r="AS26" s="54">
        <f t="shared" si="11"/>
        <v>336.60399999999998</v>
      </c>
      <c r="AT26" s="66">
        <f t="shared" si="12"/>
        <v>16.603999999999985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32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45475</v>
      </c>
      <c r="E27" s="133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33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33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33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33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33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33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33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33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33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33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33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33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33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33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5</v>
      </c>
      <c r="T27" s="133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33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33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33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33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33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33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33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4">
        <f t="shared" si="6"/>
        <v>47576</v>
      </c>
      <c r="AD27" s="58">
        <f t="shared" si="0"/>
        <v>45475</v>
      </c>
      <c r="AE27" s="135">
        <f t="shared" si="1"/>
        <v>1250.5625</v>
      </c>
      <c r="AF27" s="135">
        <f t="shared" si="2"/>
        <v>432.01249999999999</v>
      </c>
      <c r="AG27" s="136">
        <f t="shared" si="7"/>
        <v>0</v>
      </c>
      <c r="AH27" s="135">
        <f t="shared" si="3"/>
        <v>0</v>
      </c>
      <c r="AI27" s="135">
        <f t="shared" si="8"/>
        <v>0</v>
      </c>
      <c r="AJ27" s="137"/>
      <c r="AK27" s="137"/>
      <c r="AL27" s="137"/>
      <c r="AM27" s="137"/>
      <c r="AN27" s="138">
        <v>0</v>
      </c>
      <c r="AO27" s="139">
        <f t="shared" si="9"/>
        <v>1250.5625</v>
      </c>
      <c r="AP27" s="140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610</v>
      </c>
      <c r="AR27" s="141">
        <f t="shared" si="10"/>
        <v>45715.4375</v>
      </c>
      <c r="AS27" s="142">
        <f t="shared" si="11"/>
        <v>432.01249999999999</v>
      </c>
      <c r="AT27" s="143">
        <f t="shared" si="12"/>
        <v>-177.98750000000001</v>
      </c>
      <c r="AU27" s="144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194" t="s">
        <v>70</v>
      </c>
      <c r="B28" s="194"/>
      <c r="C28" s="194"/>
      <c r="D28" s="145">
        <f t="shared" ref="D28:K28" si="13">SUM(D7:D27)</f>
        <v>1028806</v>
      </c>
      <c r="E28" s="145">
        <f t="shared" si="13"/>
        <v>0</v>
      </c>
      <c r="F28" s="145">
        <f t="shared" si="13"/>
        <v>0</v>
      </c>
      <c r="G28" s="145">
        <f t="shared" si="13"/>
        <v>0</v>
      </c>
      <c r="H28" s="145">
        <f t="shared" si="13"/>
        <v>0</v>
      </c>
      <c r="I28" s="145">
        <f t="shared" si="13"/>
        <v>0</v>
      </c>
      <c r="J28" s="145">
        <f t="shared" si="13"/>
        <v>0</v>
      </c>
      <c r="K28" s="145">
        <f t="shared" si="13"/>
        <v>1720</v>
      </c>
      <c r="L28" s="145">
        <f t="shared" ref="L28:AT28" si="14">SUM(L7:L27)</f>
        <v>0</v>
      </c>
      <c r="M28" s="145">
        <f t="shared" si="14"/>
        <v>2760</v>
      </c>
      <c r="N28" s="145">
        <f t="shared" si="14"/>
        <v>0</v>
      </c>
      <c r="O28" s="145">
        <f t="shared" si="14"/>
        <v>230</v>
      </c>
      <c r="P28" s="145">
        <f t="shared" si="14"/>
        <v>6010</v>
      </c>
      <c r="Q28" s="145">
        <f t="shared" si="14"/>
        <v>0</v>
      </c>
      <c r="R28" s="145">
        <f t="shared" si="14"/>
        <v>0</v>
      </c>
      <c r="S28" s="145">
        <f t="shared" si="14"/>
        <v>1295</v>
      </c>
      <c r="T28" s="145">
        <f t="shared" si="14"/>
        <v>0</v>
      </c>
      <c r="U28" s="145">
        <f t="shared" si="14"/>
        <v>0</v>
      </c>
      <c r="V28" s="145">
        <f t="shared" si="14"/>
        <v>0</v>
      </c>
      <c r="W28" s="145">
        <f t="shared" si="14"/>
        <v>0</v>
      </c>
      <c r="X28" s="145">
        <f t="shared" si="14"/>
        <v>0</v>
      </c>
      <c r="Y28" s="145">
        <f t="shared" si="14"/>
        <v>0</v>
      </c>
      <c r="Z28" s="145">
        <f t="shared" si="14"/>
        <v>13</v>
      </c>
      <c r="AA28" s="145">
        <f t="shared" si="14"/>
        <v>86</v>
      </c>
      <c r="AB28" s="145">
        <f t="shared" si="14"/>
        <v>0</v>
      </c>
      <c r="AC28" s="145">
        <f t="shared" si="14"/>
        <v>1412446</v>
      </c>
      <c r="AD28" s="145">
        <f t="shared" si="14"/>
        <v>1028806</v>
      </c>
      <c r="AE28" s="145">
        <f t="shared" si="14"/>
        <v>28292.165000000001</v>
      </c>
      <c r="AF28" s="145">
        <f t="shared" si="14"/>
        <v>9773.6570000000011</v>
      </c>
      <c r="AG28" s="145">
        <f t="shared" si="14"/>
        <v>3261.4249999999997</v>
      </c>
      <c r="AH28" s="145">
        <f t="shared" si="14"/>
        <v>1122.5200000000002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28586.965</v>
      </c>
      <c r="AP28" s="145">
        <f t="shared" si="14"/>
        <v>0</v>
      </c>
      <c r="AQ28" s="145">
        <f t="shared" si="14"/>
        <v>11667</v>
      </c>
      <c r="AR28" s="145">
        <f t="shared" si="14"/>
        <v>1369225.4100000004</v>
      </c>
      <c r="AS28" s="145">
        <f t="shared" si="14"/>
        <v>10896.177000000001</v>
      </c>
      <c r="AT28" s="145">
        <f t="shared" si="14"/>
        <v>-770.82300000000009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195" t="s">
        <v>71</v>
      </c>
      <c r="B29" s="195"/>
      <c r="C29" s="195"/>
      <c r="D29" s="172">
        <f>D4+D5-D28</f>
        <v>878056</v>
      </c>
      <c r="E29" s="172">
        <f t="shared" ref="E29:AA29" si="15">E4+E5-E28</f>
        <v>0</v>
      </c>
      <c r="F29" s="172">
        <f t="shared" si="15"/>
        <v>0</v>
      </c>
      <c r="G29" s="172">
        <f t="shared" si="15"/>
        <v>0</v>
      </c>
      <c r="H29" s="172">
        <f t="shared" si="15"/>
        <v>0</v>
      </c>
      <c r="I29" s="172">
        <f t="shared" si="15"/>
        <v>0</v>
      </c>
      <c r="J29" s="172">
        <f t="shared" si="15"/>
        <v>0</v>
      </c>
      <c r="K29" s="172">
        <f t="shared" si="15"/>
        <v>1860</v>
      </c>
      <c r="L29" s="172">
        <f t="shared" si="15"/>
        <v>0</v>
      </c>
      <c r="M29" s="172">
        <f t="shared" si="15"/>
        <v>1310</v>
      </c>
      <c r="N29" s="172">
        <f t="shared" si="15"/>
        <v>0</v>
      </c>
      <c r="O29" s="172">
        <f t="shared" si="15"/>
        <v>880</v>
      </c>
      <c r="P29" s="172">
        <f t="shared" si="15"/>
        <v>1470</v>
      </c>
      <c r="Q29" s="172">
        <f t="shared" si="15"/>
        <v>0</v>
      </c>
      <c r="R29" s="172">
        <f t="shared" si="15"/>
        <v>0</v>
      </c>
      <c r="S29" s="172">
        <f t="shared" si="15"/>
        <v>1451</v>
      </c>
      <c r="T29" s="172">
        <f t="shared" si="15"/>
        <v>0</v>
      </c>
      <c r="U29" s="172">
        <f t="shared" si="15"/>
        <v>0</v>
      </c>
      <c r="V29" s="172">
        <f t="shared" si="15"/>
        <v>0</v>
      </c>
      <c r="W29" s="172">
        <f t="shared" si="15"/>
        <v>0</v>
      </c>
      <c r="X29" s="172">
        <f t="shared" si="15"/>
        <v>0</v>
      </c>
      <c r="Y29" s="172">
        <f t="shared" si="15"/>
        <v>0</v>
      </c>
      <c r="Z29" s="172">
        <f t="shared" si="15"/>
        <v>693</v>
      </c>
      <c r="AA29" s="172">
        <f t="shared" si="15"/>
        <v>156</v>
      </c>
      <c r="AB29" s="172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27.75" customHeight="1" thickBo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77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3"/>
      <c r="D4" s="123">
        <v>971088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2">
        <v>2350</v>
      </c>
      <c r="L4" s="122">
        <v>0</v>
      </c>
      <c r="M4" s="179">
        <v>2240</v>
      </c>
      <c r="N4" s="179"/>
      <c r="O4" s="122">
        <v>1030</v>
      </c>
      <c r="P4" s="122">
        <v>4260</v>
      </c>
      <c r="Q4" s="4">
        <v>0</v>
      </c>
      <c r="R4" s="4">
        <v>0</v>
      </c>
      <c r="S4" s="4">
        <v>2110</v>
      </c>
      <c r="T4" s="4"/>
      <c r="U4" s="4"/>
      <c r="V4" s="4"/>
      <c r="W4" s="4"/>
      <c r="X4" s="4"/>
      <c r="Y4" s="4"/>
      <c r="Z4" s="4">
        <v>702</v>
      </c>
      <c r="AA4" s="4">
        <v>193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703" priority="26" stopIfTrue="1" operator="greaterThan">
      <formula>0</formula>
    </cfRule>
  </conditionalFormatting>
  <conditionalFormatting sqref="AQ31">
    <cfRule type="cellIs" dxfId="702" priority="24" operator="greaterThan">
      <formula>$AQ$7:$AQ$18&lt;100</formula>
    </cfRule>
    <cfRule type="cellIs" dxfId="701" priority="25" operator="greaterThan">
      <formula>100</formula>
    </cfRule>
  </conditionalFormatting>
  <conditionalFormatting sqref="D29:J29 Q29:AB29 Q28:AA28 K4:P29">
    <cfRule type="cellIs" dxfId="700" priority="23" operator="equal">
      <formula>212030016606640</formula>
    </cfRule>
  </conditionalFormatting>
  <conditionalFormatting sqref="D29:J29 L29:AB29 L28:AA28 K4:K29">
    <cfRule type="cellIs" dxfId="699" priority="21" operator="equal">
      <formula>$K$4</formula>
    </cfRule>
    <cfRule type="cellIs" dxfId="698" priority="22" operator="equal">
      <formula>2120</formula>
    </cfRule>
  </conditionalFormatting>
  <conditionalFormatting sqref="D29:L29 M4:N29">
    <cfRule type="cellIs" dxfId="697" priority="19" operator="equal">
      <formula>$M$4</formula>
    </cfRule>
    <cfRule type="cellIs" dxfId="696" priority="20" operator="equal">
      <formula>300</formula>
    </cfRule>
  </conditionalFormatting>
  <conditionalFormatting sqref="O4:O29">
    <cfRule type="cellIs" dxfId="695" priority="17" operator="equal">
      <formula>$O$4</formula>
    </cfRule>
    <cfRule type="cellIs" dxfId="694" priority="18" operator="equal">
      <formula>1660</formula>
    </cfRule>
  </conditionalFormatting>
  <conditionalFormatting sqref="P4:P29">
    <cfRule type="cellIs" dxfId="693" priority="15" operator="equal">
      <formula>$P$4</formula>
    </cfRule>
    <cfRule type="cellIs" dxfId="692" priority="16" operator="equal">
      <formula>6640</formula>
    </cfRule>
  </conditionalFormatting>
  <conditionalFormatting sqref="AT6:AT28">
    <cfRule type="cellIs" dxfId="691" priority="14" operator="lessThan">
      <formula>0</formula>
    </cfRule>
  </conditionalFormatting>
  <conditionalFormatting sqref="AT7:AT18">
    <cfRule type="cellIs" dxfId="690" priority="11" operator="lessThan">
      <formula>0</formula>
    </cfRule>
    <cfRule type="cellIs" dxfId="689" priority="12" operator="lessThan">
      <formula>0</formula>
    </cfRule>
    <cfRule type="cellIs" dxfId="688" priority="13" operator="lessThan">
      <formula>0</formula>
    </cfRule>
  </conditionalFormatting>
  <conditionalFormatting sqref="L28:AA28 K4:K28">
    <cfRule type="cellIs" dxfId="687" priority="10" operator="equal">
      <formula>$K$4</formula>
    </cfRule>
  </conditionalFormatting>
  <conditionalFormatting sqref="D4 D28:D29 D6:D22 D24:D26">
    <cfRule type="cellIs" dxfId="686" priority="9" operator="equal">
      <formula>$D$4</formula>
    </cfRule>
  </conditionalFormatting>
  <conditionalFormatting sqref="S4:S29">
    <cfRule type="cellIs" dxfId="685" priority="8" operator="equal">
      <formula>$S$4</formula>
    </cfRule>
  </conditionalFormatting>
  <conditionalFormatting sqref="Z4:Z29">
    <cfRule type="cellIs" dxfId="684" priority="7" operator="equal">
      <formula>$Z$4</formula>
    </cfRule>
  </conditionalFormatting>
  <conditionalFormatting sqref="AA4:AA29">
    <cfRule type="cellIs" dxfId="683" priority="6" operator="equal">
      <formula>$AA$4</formula>
    </cfRule>
  </conditionalFormatting>
  <conditionalFormatting sqref="AB4:AB29">
    <cfRule type="cellIs" dxfId="682" priority="5" operator="equal">
      <formula>$AB$4</formula>
    </cfRule>
  </conditionalFormatting>
  <conditionalFormatting sqref="AT7:AT28">
    <cfRule type="cellIs" dxfId="681" priority="2" operator="lessThan">
      <formula>0</formula>
    </cfRule>
    <cfRule type="cellIs" dxfId="680" priority="3" operator="lessThan">
      <formula>0</formula>
    </cfRule>
    <cfRule type="cellIs" dxfId="679" priority="4" operator="lessThan">
      <formula>0</formula>
    </cfRule>
  </conditionalFormatting>
  <conditionalFormatting sqref="D5:AA5">
    <cfRule type="cellIs" dxfId="678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0" activePane="bottomLeft" state="frozen"/>
      <selection pane="bottomLeft" activeCell="A16" sqref="A16:XFD16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 thickBo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78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9">
        <v>1680</v>
      </c>
      <c r="N4" s="179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77" priority="26" stopIfTrue="1" operator="greaterThan">
      <formula>0</formula>
    </cfRule>
  </conditionalFormatting>
  <conditionalFormatting sqref="AQ31">
    <cfRule type="cellIs" dxfId="676" priority="24" operator="greaterThan">
      <formula>$AQ$7:$AQ$18&lt;100</formula>
    </cfRule>
    <cfRule type="cellIs" dxfId="675" priority="25" operator="greaterThan">
      <formula>100</formula>
    </cfRule>
  </conditionalFormatting>
  <conditionalFormatting sqref="D29:J29 Q29:AB29 Q28:AA28 K4:P29">
    <cfRule type="cellIs" dxfId="674" priority="23" operator="equal">
      <formula>212030016606640</formula>
    </cfRule>
  </conditionalFormatting>
  <conditionalFormatting sqref="D29:J29 L29:AB29 L28:AA28 K4:K29">
    <cfRule type="cellIs" dxfId="673" priority="21" operator="equal">
      <formula>$K$4</formula>
    </cfRule>
    <cfRule type="cellIs" dxfId="672" priority="22" operator="equal">
      <formula>2120</formula>
    </cfRule>
  </conditionalFormatting>
  <conditionalFormatting sqref="D29:L29 M4:N29">
    <cfRule type="cellIs" dxfId="671" priority="19" operator="equal">
      <formula>$M$4</formula>
    </cfRule>
    <cfRule type="cellIs" dxfId="670" priority="20" operator="equal">
      <formula>300</formula>
    </cfRule>
  </conditionalFormatting>
  <conditionalFormatting sqref="O4:O29">
    <cfRule type="cellIs" dxfId="669" priority="17" operator="equal">
      <formula>$O$4</formula>
    </cfRule>
    <cfRule type="cellIs" dxfId="668" priority="18" operator="equal">
      <formula>1660</formula>
    </cfRule>
  </conditionalFormatting>
  <conditionalFormatting sqref="P4:P29">
    <cfRule type="cellIs" dxfId="667" priority="15" operator="equal">
      <formula>$P$4</formula>
    </cfRule>
    <cfRule type="cellIs" dxfId="666" priority="16" operator="equal">
      <formula>6640</formula>
    </cfRule>
  </conditionalFormatting>
  <conditionalFormatting sqref="AT6:AT28">
    <cfRule type="cellIs" dxfId="665" priority="14" operator="lessThan">
      <formula>0</formula>
    </cfRule>
  </conditionalFormatting>
  <conditionalFormatting sqref="AT7:AT18">
    <cfRule type="cellIs" dxfId="664" priority="11" operator="lessThan">
      <formula>0</formula>
    </cfRule>
    <cfRule type="cellIs" dxfId="663" priority="12" operator="lessThan">
      <formula>0</formula>
    </cfRule>
    <cfRule type="cellIs" dxfId="662" priority="13" operator="lessThan">
      <formula>0</formula>
    </cfRule>
  </conditionalFormatting>
  <conditionalFormatting sqref="L28:AA28 K4:K28">
    <cfRule type="cellIs" dxfId="661" priority="10" operator="equal">
      <formula>$K$4</formula>
    </cfRule>
  </conditionalFormatting>
  <conditionalFormatting sqref="D4 D28:D29 D6:D22 D24:D26">
    <cfRule type="cellIs" dxfId="660" priority="9" operator="equal">
      <formula>$D$4</formula>
    </cfRule>
  </conditionalFormatting>
  <conditionalFormatting sqref="S4:S29">
    <cfRule type="cellIs" dxfId="659" priority="8" operator="equal">
      <formula>$S$4</formula>
    </cfRule>
  </conditionalFormatting>
  <conditionalFormatting sqref="Z4:Z29">
    <cfRule type="cellIs" dxfId="658" priority="7" operator="equal">
      <formula>$Z$4</formula>
    </cfRule>
  </conditionalFormatting>
  <conditionalFormatting sqref="AA4:AA29">
    <cfRule type="cellIs" dxfId="657" priority="6" operator="equal">
      <formula>$AA$4</formula>
    </cfRule>
  </conditionalFormatting>
  <conditionalFormatting sqref="AB4:AB29">
    <cfRule type="cellIs" dxfId="656" priority="5" operator="equal">
      <formula>$AB$4</formula>
    </cfRule>
  </conditionalFormatting>
  <conditionalFormatting sqref="AT7:AT28">
    <cfRule type="cellIs" dxfId="655" priority="2" operator="lessThan">
      <formula>0</formula>
    </cfRule>
    <cfRule type="cellIs" dxfId="654" priority="3" operator="lessThan">
      <formula>0</formula>
    </cfRule>
    <cfRule type="cellIs" dxfId="653" priority="4" operator="lessThan">
      <formula>0</formula>
    </cfRule>
  </conditionalFormatting>
  <conditionalFormatting sqref="D5:AA5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22" sqref="A22:XFD2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79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</row>
    <row r="4" spans="1:56">
      <c r="A4" s="179" t="s">
        <v>1</v>
      </c>
      <c r="B4" s="179"/>
      <c r="C4" s="127"/>
      <c r="D4" s="127">
        <v>755118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26">
        <v>1980</v>
      </c>
      <c r="L4" s="126">
        <v>0</v>
      </c>
      <c r="M4" s="179">
        <v>1680</v>
      </c>
      <c r="N4" s="179"/>
      <c r="O4" s="126">
        <v>980</v>
      </c>
      <c r="P4" s="126">
        <v>3240</v>
      </c>
      <c r="Q4" s="4">
        <v>0</v>
      </c>
      <c r="R4" s="4">
        <v>0</v>
      </c>
      <c r="S4" s="4">
        <v>1835</v>
      </c>
      <c r="T4" s="4"/>
      <c r="U4" s="4"/>
      <c r="V4" s="4"/>
      <c r="W4" s="4"/>
      <c r="X4" s="4"/>
      <c r="Y4" s="4"/>
      <c r="Z4" s="4">
        <v>696</v>
      </c>
      <c r="AA4" s="4">
        <v>189</v>
      </c>
      <c r="AB4" s="147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4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9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50"/>
      <c r="AC7" s="164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275.08249999999998</v>
      </c>
      <c r="AP7" s="53"/>
      <c r="AQ7" s="53">
        <v>82</v>
      </c>
      <c r="AR7" s="166">
        <f>AC7-AE7-AG7-AJ7-AK7-AL7-AM7-AN7-AP7-AQ7</f>
        <v>14975.9175</v>
      </c>
      <c r="AS7" s="165">
        <f t="shared" ref="AS7:AS19" si="4">AF7+AH7+AI7</f>
        <v>95.028499999999994</v>
      </c>
      <c r="AT7" s="167">
        <f t="shared" ref="AT7:AT19" si="5">AS7-AQ7-AN7</f>
        <v>13.028499999999994</v>
      </c>
      <c r="AU7" s="103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51"/>
      <c r="AC8" s="164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216.17750000000001</v>
      </c>
      <c r="AP8" s="53"/>
      <c r="AQ8" s="53">
        <v>75</v>
      </c>
      <c r="AR8" s="166">
        <f>AC8-AE8-AG8-AJ8-AK8-AL8-AM8-AN8-AP8-AQ8</f>
        <v>7569.8225000000002</v>
      </c>
      <c r="AS8" s="165">
        <f t="shared" si="4"/>
        <v>74.679500000000004</v>
      </c>
      <c r="AT8" s="167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51"/>
      <c r="AC9" s="164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197.12</v>
      </c>
      <c r="AP9" s="53"/>
      <c r="AQ9" s="53">
        <v>78</v>
      </c>
      <c r="AR9" s="166">
        <f t="shared" ref="AR9:AR27" si="10">AC9-AE9-AG9-AJ9-AK9-AL9-AM9-AN9-AP9-AQ9</f>
        <v>9579.7049999999999</v>
      </c>
      <c r="AS9" s="165">
        <f t="shared" si="4"/>
        <v>90.61099999999999</v>
      </c>
      <c r="AT9" s="167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51"/>
      <c r="AC10" s="164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119.5975</v>
      </c>
      <c r="AP10" s="53"/>
      <c r="AQ10" s="53">
        <v>35</v>
      </c>
      <c r="AR10" s="166">
        <f t="shared" si="10"/>
        <v>5000.8024999999998</v>
      </c>
      <c r="AS10" s="165">
        <f>AF10+AH10+AI10</f>
        <v>43.595499999999994</v>
      </c>
      <c r="AT10" s="167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51"/>
      <c r="AC11" s="164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107.47</v>
      </c>
      <c r="AP11" s="53"/>
      <c r="AQ11" s="53">
        <v>30</v>
      </c>
      <c r="AR11" s="166">
        <f t="shared" si="10"/>
        <v>3770.53</v>
      </c>
      <c r="AS11" s="165">
        <f t="shared" si="4"/>
        <v>37.125999999999998</v>
      </c>
      <c r="AT11" s="167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51"/>
      <c r="AC12" s="164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204.71</v>
      </c>
      <c r="AP12" s="53"/>
      <c r="AQ12" s="53">
        <v>39</v>
      </c>
      <c r="AR12" s="166">
        <f t="shared" si="10"/>
        <v>7200.29</v>
      </c>
      <c r="AS12" s="165">
        <f>AF12+AH12+AI12</f>
        <v>70.718000000000004</v>
      </c>
      <c r="AT12" s="167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51"/>
      <c r="AC13" s="164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139.50749999999999</v>
      </c>
      <c r="AP13" s="53"/>
      <c r="AQ13" s="53">
        <v>47</v>
      </c>
      <c r="AR13" s="166">
        <f t="shared" si="10"/>
        <v>5275.4925000000003</v>
      </c>
      <c r="AS13" s="165">
        <f t="shared" si="4"/>
        <v>51.993499999999997</v>
      </c>
      <c r="AT13" s="167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51"/>
      <c r="AC14" s="164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207.6525</v>
      </c>
      <c r="AP14" s="53"/>
      <c r="AQ14" s="53">
        <v>76</v>
      </c>
      <c r="AR14" s="166">
        <f>AC14-AE14-AG14-AJ14-AK14-AL14-AM14-AN14-AP14-AQ14</f>
        <v>10620.272499999999</v>
      </c>
      <c r="AS14" s="165">
        <f t="shared" si="4"/>
        <v>86.269499999999994</v>
      </c>
      <c r="AT14" s="168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51"/>
      <c r="AC15" s="164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448.55250000000001</v>
      </c>
      <c r="AP15" s="53"/>
      <c r="AQ15" s="53">
        <v>140</v>
      </c>
      <c r="AR15" s="166">
        <f t="shared" si="10"/>
        <v>22018.047500000001</v>
      </c>
      <c r="AS15" s="165">
        <f>AF15+AH15+AI15</f>
        <v>171.67449999999999</v>
      </c>
      <c r="AT15" s="167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51"/>
      <c r="AC16" s="164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200.64000000000001</v>
      </c>
      <c r="AP16" s="53"/>
      <c r="AQ16" s="53">
        <v>55</v>
      </c>
      <c r="AR16" s="166">
        <f>AC16-AE16-AG16-AJ16-AK16-AL16-AM16-AN16-AP16-AQ16</f>
        <v>7040.36</v>
      </c>
      <c r="AS16" s="165">
        <f t="shared" si="4"/>
        <v>69.311999999999998</v>
      </c>
      <c r="AT16" s="167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51"/>
      <c r="AC17" s="164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224.73</v>
      </c>
      <c r="AP17" s="53"/>
      <c r="AQ17" s="53">
        <v>66</v>
      </c>
      <c r="AR17" s="166">
        <f>AC17-AE17-AG17-AJ17-AK17-AL17-AM17-AN17-AP17-AQ17</f>
        <v>11135.27</v>
      </c>
      <c r="AS17" s="165">
        <f>AF17+AH17+AI17</f>
        <v>81.433999999999997</v>
      </c>
      <c r="AT17" s="167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51"/>
      <c r="AC18" s="164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231.77</v>
      </c>
      <c r="AP18" s="53"/>
      <c r="AQ18" s="53">
        <v>100</v>
      </c>
      <c r="AR18" s="166">
        <f t="shared" si="10"/>
        <v>9495.8549999999996</v>
      </c>
      <c r="AS18" s="165">
        <f>AF18+AH18+AI18</f>
        <v>88.141000000000005</v>
      </c>
      <c r="AT18" s="167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51"/>
      <c r="AC19" s="164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296.33999999999997</v>
      </c>
      <c r="AP19" s="53"/>
      <c r="AQ19" s="53">
        <v>167</v>
      </c>
      <c r="AR19" s="169">
        <f>AC19-AE19-AG19-AJ19-AK19-AL19-AM19-AN19-AP19-AQ19</f>
        <v>12675.834999999999</v>
      </c>
      <c r="AS19" s="165">
        <f t="shared" si="4"/>
        <v>125.45699999999999</v>
      </c>
      <c r="AT19" s="165">
        <f t="shared" si="5"/>
        <v>-41.543000000000006</v>
      </c>
      <c r="AU19" s="6"/>
      <c r="AV19" s="130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51"/>
      <c r="AC20" s="164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28.27</v>
      </c>
      <c r="AP20" s="53"/>
      <c r="AQ20" s="53"/>
      <c r="AR20" s="169">
        <f>AC20-AE20-AG20-AJ20-AK20-AL20-AM20-AN20-AP20-AQ20</f>
        <v>2282.73</v>
      </c>
      <c r="AS20" s="165">
        <f>AF20+AH20+AI20</f>
        <v>9.766</v>
      </c>
      <c r="AT20" s="165">
        <f>AS20-AQ20-AN20</f>
        <v>9.766</v>
      </c>
      <c r="AU20" s="6"/>
      <c r="AV20" s="130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51"/>
      <c r="AC21" s="164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148.80250000000001</v>
      </c>
      <c r="AP21" s="53"/>
      <c r="AQ21" s="53">
        <v>51</v>
      </c>
      <c r="AR21" s="166">
        <f t="shared" si="10"/>
        <v>5736.3474999999999</v>
      </c>
      <c r="AS21" s="165">
        <f t="shared" ref="AS21:AS27" si="11">AF21+AH21+AI21</f>
        <v>56.534499999999994</v>
      </c>
      <c r="AT21" s="165">
        <f t="shared" ref="AT21:AT27" si="12">AS21-AQ21-AN21</f>
        <v>5.5344999999999942</v>
      </c>
      <c r="AU21" s="6"/>
      <c r="AV21" s="130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51"/>
      <c r="AC22" s="164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287.04500000000002</v>
      </c>
      <c r="AP22" s="53"/>
      <c r="AQ22" s="53">
        <v>100</v>
      </c>
      <c r="AR22" s="166">
        <f>AC22-AE22-AG22-AJ22-AK22-AL22-AM22-AN22-AP22-AQ22</f>
        <v>18489.955000000002</v>
      </c>
      <c r="AS22" s="165">
        <f>AF22+AH22+AI22</f>
        <v>118.161</v>
      </c>
      <c r="AT22" s="165">
        <f>AS22-AQ22-AN22</f>
        <v>18.161000000000001</v>
      </c>
      <c r="AU22" s="6"/>
      <c r="AV22" s="130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51"/>
      <c r="AC23" s="164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171.875</v>
      </c>
      <c r="AP23" s="53"/>
      <c r="AQ23" s="53">
        <v>60</v>
      </c>
      <c r="AR23" s="166">
        <f>AC23-AE23-AG23-AJ23-AK23-AL23-AM23-AN23-AP23-AQ23</f>
        <v>6018.125</v>
      </c>
      <c r="AS23" s="165">
        <f t="shared" si="11"/>
        <v>59.375</v>
      </c>
      <c r="AT23" s="165">
        <f t="shared" si="12"/>
        <v>-0.625</v>
      </c>
      <c r="AU23" s="6"/>
      <c r="AV23" s="130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51"/>
      <c r="AC24" s="164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299.64</v>
      </c>
      <c r="AP24" s="53"/>
      <c r="AQ24" s="53">
        <v>96</v>
      </c>
      <c r="AR24" s="166">
        <f t="shared" si="10"/>
        <v>10500.36</v>
      </c>
      <c r="AS24" s="165">
        <f t="shared" si="11"/>
        <v>103.512</v>
      </c>
      <c r="AT24" s="165">
        <f t="shared" si="12"/>
        <v>7.5120000000000005</v>
      </c>
      <c r="AU24" s="6"/>
      <c r="AV24" s="130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51"/>
      <c r="AC25" s="164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161.23249999999999</v>
      </c>
      <c r="AP25" s="53"/>
      <c r="AQ25" s="53">
        <v>51</v>
      </c>
      <c r="AR25" s="166">
        <f t="shared" si="10"/>
        <v>5650.7674999999999</v>
      </c>
      <c r="AS25" s="165">
        <f t="shared" si="11"/>
        <v>55.698499999999996</v>
      </c>
      <c r="AT25" s="165">
        <f t="shared" si="12"/>
        <v>4.6984999999999957</v>
      </c>
      <c r="AU25" s="6"/>
      <c r="AV25" s="130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51"/>
      <c r="AC26" s="164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178.11750000000001</v>
      </c>
      <c r="AP26" s="53"/>
      <c r="AQ26" s="53">
        <v>58</v>
      </c>
      <c r="AR26" s="166">
        <f t="shared" si="10"/>
        <v>6240.8824999999997</v>
      </c>
      <c r="AS26" s="165">
        <f t="shared" si="11"/>
        <v>61.531500000000001</v>
      </c>
      <c r="AT26" s="165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51"/>
      <c r="AC27" s="164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262.84500000000003</v>
      </c>
      <c r="AP27" s="53"/>
      <c r="AQ27" s="53">
        <v>100</v>
      </c>
      <c r="AR27" s="166">
        <f t="shared" si="10"/>
        <v>9195.1550000000007</v>
      </c>
      <c r="AS27" s="165">
        <f t="shared" si="11"/>
        <v>90.801000000000002</v>
      </c>
      <c r="AT27" s="165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52">
        <f t="shared" si="14"/>
        <v>0</v>
      </c>
      <c r="AC28" s="145">
        <f t="shared" si="14"/>
        <v>196730</v>
      </c>
      <c r="AD28" s="145">
        <f t="shared" si="14"/>
        <v>158881</v>
      </c>
      <c r="AE28" s="145">
        <f t="shared" si="14"/>
        <v>4369.2275</v>
      </c>
      <c r="AF28" s="145">
        <f t="shared" si="14"/>
        <v>1509.3695</v>
      </c>
      <c r="AG28" s="145">
        <f t="shared" si="14"/>
        <v>382.25</v>
      </c>
      <c r="AH28" s="145">
        <f t="shared" si="14"/>
        <v>132.05000000000001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4407.1774999999998</v>
      </c>
      <c r="AP28" s="145">
        <f t="shared" si="14"/>
        <v>0</v>
      </c>
      <c r="AQ28" s="145">
        <f t="shared" si="14"/>
        <v>1506</v>
      </c>
      <c r="AR28" s="145">
        <f t="shared" si="14"/>
        <v>190472.52249999996</v>
      </c>
      <c r="AS28" s="145">
        <f t="shared" si="14"/>
        <v>1641.4195</v>
      </c>
      <c r="AT28" s="145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53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31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51" priority="26" stopIfTrue="1" operator="greaterThan">
      <formula>0</formula>
    </cfRule>
  </conditionalFormatting>
  <conditionalFormatting sqref="AQ31">
    <cfRule type="cellIs" dxfId="650" priority="24" operator="greaterThan">
      <formula>$AQ$7:$AQ$18&lt;100</formula>
    </cfRule>
    <cfRule type="cellIs" dxfId="649" priority="25" operator="greaterThan">
      <formula>100</formula>
    </cfRule>
  </conditionalFormatting>
  <conditionalFormatting sqref="D29:J29 Q29:AB29 Q28:AA28 K4:P29">
    <cfRule type="cellIs" dxfId="648" priority="23" operator="equal">
      <formula>212030016606640</formula>
    </cfRule>
  </conditionalFormatting>
  <conditionalFormatting sqref="D29:J29 L29:AB29 L28:AA28 K4:K29">
    <cfRule type="cellIs" dxfId="647" priority="21" operator="equal">
      <formula>$K$4</formula>
    </cfRule>
    <cfRule type="cellIs" dxfId="646" priority="22" operator="equal">
      <formula>2120</formula>
    </cfRule>
  </conditionalFormatting>
  <conditionalFormatting sqref="D29:L29 M4:N29">
    <cfRule type="cellIs" dxfId="645" priority="19" operator="equal">
      <formula>$M$4</formula>
    </cfRule>
    <cfRule type="cellIs" dxfId="644" priority="20" operator="equal">
      <formula>300</formula>
    </cfRule>
  </conditionalFormatting>
  <conditionalFormatting sqref="O4:O29">
    <cfRule type="cellIs" dxfId="643" priority="17" operator="equal">
      <formula>$O$4</formula>
    </cfRule>
    <cfRule type="cellIs" dxfId="642" priority="18" operator="equal">
      <formula>1660</formula>
    </cfRule>
  </conditionalFormatting>
  <conditionalFormatting sqref="P4:P29">
    <cfRule type="cellIs" dxfId="641" priority="15" operator="equal">
      <formula>$P$4</formula>
    </cfRule>
    <cfRule type="cellIs" dxfId="640" priority="16" operator="equal">
      <formula>6640</formula>
    </cfRule>
  </conditionalFormatting>
  <conditionalFormatting sqref="AT6:AT28">
    <cfRule type="cellIs" dxfId="639" priority="14" operator="lessThan">
      <formula>0</formula>
    </cfRule>
  </conditionalFormatting>
  <conditionalFormatting sqref="AT7:AT18">
    <cfRule type="cellIs" dxfId="638" priority="11" operator="lessThan">
      <formula>0</formula>
    </cfRule>
    <cfRule type="cellIs" dxfId="637" priority="12" operator="lessThan">
      <formula>0</formula>
    </cfRule>
    <cfRule type="cellIs" dxfId="636" priority="13" operator="lessThan">
      <formula>0</formula>
    </cfRule>
  </conditionalFormatting>
  <conditionalFormatting sqref="L28:AA28 K4:K28">
    <cfRule type="cellIs" dxfId="635" priority="10" operator="equal">
      <formula>$K$4</formula>
    </cfRule>
  </conditionalFormatting>
  <conditionalFormatting sqref="D4 D28:D29 D6:D22 D24:D26">
    <cfRule type="cellIs" dxfId="634" priority="9" operator="equal">
      <formula>$D$4</formula>
    </cfRule>
  </conditionalFormatting>
  <conditionalFormatting sqref="S4:S29">
    <cfRule type="cellIs" dxfId="633" priority="8" operator="equal">
      <formula>$S$4</formula>
    </cfRule>
  </conditionalFormatting>
  <conditionalFormatting sqref="Z4:Z29">
    <cfRule type="cellIs" dxfId="632" priority="7" operator="equal">
      <formula>$Z$4</formula>
    </cfRule>
  </conditionalFormatting>
  <conditionalFormatting sqref="AA4:AA29">
    <cfRule type="cellIs" dxfId="631" priority="6" operator="equal">
      <formula>$AA$4</formula>
    </cfRule>
  </conditionalFormatting>
  <conditionalFormatting sqref="AB4:AB29">
    <cfRule type="cellIs" dxfId="630" priority="5" operator="equal">
      <formula>$AB$4</formula>
    </cfRule>
  </conditionalFormatting>
  <conditionalFormatting sqref="AT7:AT28">
    <cfRule type="cellIs" dxfId="629" priority="2" operator="lessThan">
      <formula>0</formula>
    </cfRule>
    <cfRule type="cellIs" dxfId="628" priority="3" operator="lessThan">
      <formula>0</formula>
    </cfRule>
    <cfRule type="cellIs" dxfId="627" priority="4" operator="lessThan">
      <formula>0</formula>
    </cfRule>
  </conditionalFormatting>
  <conditionalFormatting sqref="D5:AA5">
    <cfRule type="cellIs" dxfId="62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O32" sqref="O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79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'06'!D29</f>
        <v>596237</v>
      </c>
      <c r="E4" s="171">
        <f>'06'!E29</f>
        <v>0</v>
      </c>
      <c r="F4" s="171">
        <f>'06'!F29</f>
        <v>0</v>
      </c>
      <c r="G4" s="171">
        <f>'06'!G29</f>
        <v>0</v>
      </c>
      <c r="H4" s="171">
        <f>'06'!H29</f>
        <v>0</v>
      </c>
      <c r="I4" s="171">
        <f>'06'!I29</f>
        <v>0</v>
      </c>
      <c r="J4" s="171">
        <f>'06'!J29</f>
        <v>0</v>
      </c>
      <c r="K4" s="171">
        <f>'06'!K29</f>
        <v>1860</v>
      </c>
      <c r="L4" s="171">
        <f>'06'!L29</f>
        <v>0</v>
      </c>
      <c r="M4" s="171">
        <f>'06'!M29</f>
        <v>1520</v>
      </c>
      <c r="N4" s="171">
        <f>'06'!N29</f>
        <v>0</v>
      </c>
      <c r="O4" s="171">
        <f>'06'!O29</f>
        <v>980</v>
      </c>
      <c r="P4" s="171">
        <f>'06'!P29</f>
        <v>2140</v>
      </c>
      <c r="Q4" s="171">
        <f>'06'!Q29</f>
        <v>0</v>
      </c>
      <c r="R4" s="171">
        <f>'06'!R29</f>
        <v>0</v>
      </c>
      <c r="S4" s="171">
        <f>'06'!S29</f>
        <v>1725</v>
      </c>
      <c r="T4" s="171">
        <f>'06'!T29</f>
        <v>0</v>
      </c>
      <c r="U4" s="171">
        <f>'06'!U29</f>
        <v>0</v>
      </c>
      <c r="V4" s="171">
        <f>'06'!V29</f>
        <v>0</v>
      </c>
      <c r="W4" s="171">
        <f>'06'!W29</f>
        <v>0</v>
      </c>
      <c r="X4" s="171">
        <f>'06'!X29</f>
        <v>0</v>
      </c>
      <c r="Y4" s="171">
        <f>'06'!Y29</f>
        <v>0</v>
      </c>
      <c r="Z4" s="171">
        <f>'06'!Z29</f>
        <v>693</v>
      </c>
      <c r="AA4" s="171">
        <f>'06'!AA29</f>
        <v>176</v>
      </c>
      <c r="AB4" s="4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>
        <v>514286</v>
      </c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4" t="s">
        <v>31</v>
      </c>
      <c r="AD6" s="155" t="s">
        <v>32</v>
      </c>
      <c r="AE6" s="156" t="s">
        <v>33</v>
      </c>
      <c r="AF6" s="157" t="s">
        <v>34</v>
      </c>
      <c r="AG6" s="156" t="s">
        <v>35</v>
      </c>
      <c r="AH6" s="157" t="s">
        <v>36</v>
      </c>
      <c r="AI6" s="157" t="s">
        <v>37</v>
      </c>
      <c r="AJ6" s="158" t="s">
        <v>38</v>
      </c>
      <c r="AK6" s="159" t="s">
        <v>39</v>
      </c>
      <c r="AL6" s="159" t="s">
        <v>40</v>
      </c>
      <c r="AM6" s="159" t="s">
        <v>41</v>
      </c>
      <c r="AN6" s="158" t="s">
        <v>42</v>
      </c>
      <c r="AO6" s="158" t="s">
        <v>43</v>
      </c>
      <c r="AP6" s="160" t="s">
        <v>44</v>
      </c>
      <c r="AQ6" s="161" t="s">
        <v>45</v>
      </c>
      <c r="AR6" s="154" t="s">
        <v>46</v>
      </c>
      <c r="AS6" s="162" t="s">
        <v>47</v>
      </c>
      <c r="AT6" s="163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4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5">
        <f>SUM(D7:P7)*2.75%</f>
        <v>308.05500000000001</v>
      </c>
      <c r="AP7" s="53"/>
      <c r="AQ7" s="53">
        <v>88</v>
      </c>
      <c r="AR7" s="166">
        <f>AC7-AE7-AG7-AJ7-AK7-AL7-AM7-AN7-AP7-AQ7</f>
        <v>12149.72</v>
      </c>
      <c r="AS7" s="165">
        <f t="shared" ref="AS7:AS19" si="4">AF7+AH7+AI7</f>
        <v>110.21900000000001</v>
      </c>
      <c r="AT7" s="167">
        <f t="shared" ref="AT7:AT19" si="5">AS7-AQ7-AN7</f>
        <v>22.219000000000008</v>
      </c>
      <c r="AU7" s="103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4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5">
        <f t="shared" ref="AO8:AO27" si="9">SUM(D8:P8)*2.75%</f>
        <v>183.94749999999999</v>
      </c>
      <c r="AP8" s="53"/>
      <c r="AQ8" s="53">
        <v>82</v>
      </c>
      <c r="AR8" s="166">
        <f>AC8-AE8-AG8-AJ8-AK8-AL8-AM8-AN8-AP8-AQ8</f>
        <v>6500.8525</v>
      </c>
      <c r="AS8" s="165">
        <f t="shared" si="4"/>
        <v>64.305499999999995</v>
      </c>
      <c r="AT8" s="167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4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5">
        <f t="shared" si="9"/>
        <v>489.17</v>
      </c>
      <c r="AP9" s="53"/>
      <c r="AQ9" s="53">
        <v>130</v>
      </c>
      <c r="AR9" s="166">
        <f t="shared" ref="AR9:AR27" si="10">AC9-AE9-AG9-AJ9-AK9-AL9-AM9-AN9-AP9-AQ9</f>
        <v>20870.455000000002</v>
      </c>
      <c r="AS9" s="165">
        <f t="shared" si="4"/>
        <v>192.261</v>
      </c>
      <c r="AT9" s="167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4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5">
        <f t="shared" si="9"/>
        <v>122.67749999999999</v>
      </c>
      <c r="AP10" s="53"/>
      <c r="AQ10" s="53">
        <v>31</v>
      </c>
      <c r="AR10" s="166">
        <f t="shared" si="10"/>
        <v>4880.3225000000002</v>
      </c>
      <c r="AS10" s="165">
        <f>AF10+AH10+AI10</f>
        <v>42.3795</v>
      </c>
      <c r="AT10" s="167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4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5">
        <f t="shared" si="9"/>
        <v>183.7825</v>
      </c>
      <c r="AP11" s="53"/>
      <c r="AQ11" s="53">
        <v>40</v>
      </c>
      <c r="AR11" s="166">
        <f t="shared" si="10"/>
        <v>6459.2174999999997</v>
      </c>
      <c r="AS11" s="165">
        <f t="shared" si="4"/>
        <v>63.488500000000002</v>
      </c>
      <c r="AT11" s="167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4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5">
        <f t="shared" si="9"/>
        <v>199.98</v>
      </c>
      <c r="AP12" s="53"/>
      <c r="AQ12" s="53">
        <v>42</v>
      </c>
      <c r="AR12" s="166">
        <f t="shared" si="10"/>
        <v>7030.02</v>
      </c>
      <c r="AS12" s="165">
        <f>AF12+AH12+AI12</f>
        <v>69.084000000000003</v>
      </c>
      <c r="AT12" s="167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4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5">
        <f t="shared" si="9"/>
        <v>203.72</v>
      </c>
      <c r="AP13" s="53"/>
      <c r="AQ13" s="53">
        <v>55</v>
      </c>
      <c r="AR13" s="166">
        <f t="shared" si="10"/>
        <v>7149.28</v>
      </c>
      <c r="AS13" s="165">
        <f t="shared" si="4"/>
        <v>70.376000000000005</v>
      </c>
      <c r="AT13" s="167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4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5">
        <f>SUM(D14:P14)*2.75%</f>
        <v>302.55500000000001</v>
      </c>
      <c r="AP14" s="53"/>
      <c r="AQ14" s="53">
        <v>94</v>
      </c>
      <c r="AR14" s="166">
        <f>AC14-AE14-AG14-AJ14-AK14-AL14-AM14-AN14-AP14-AQ14</f>
        <v>13470.445</v>
      </c>
      <c r="AS14" s="165">
        <f t="shared" si="4"/>
        <v>104.51899999999999</v>
      </c>
      <c r="AT14" s="168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4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5">
        <f t="shared" si="9"/>
        <v>420.58499999999998</v>
      </c>
      <c r="AP15" s="53"/>
      <c r="AQ15" s="53">
        <v>130</v>
      </c>
      <c r="AR15" s="166">
        <f t="shared" si="10"/>
        <v>19237.415000000001</v>
      </c>
      <c r="AS15" s="165">
        <f>AF15+AH15+AI15</f>
        <v>145.29300000000001</v>
      </c>
      <c r="AT15" s="167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4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5">
        <f t="shared" si="9"/>
        <v>701.66250000000002</v>
      </c>
      <c r="AP16" s="53"/>
      <c r="AQ16" s="53">
        <v>146</v>
      </c>
      <c r="AR16" s="166">
        <f>AC16-AE16-AG16-AJ16-AK16-AL16-AM16-AN16-AP16-AQ16</f>
        <v>27310.337500000001</v>
      </c>
      <c r="AS16" s="165">
        <f t="shared" si="4"/>
        <v>249.99250000000001</v>
      </c>
      <c r="AT16" s="167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4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5">
        <f t="shared" si="9"/>
        <v>299.61250000000001</v>
      </c>
      <c r="AP17" s="53"/>
      <c r="AQ17" s="53">
        <v>100</v>
      </c>
      <c r="AR17" s="166">
        <f>AC17-AE17-AG17-AJ17-AK17-AL17-AM17-AN17-AP17-AQ17</f>
        <v>11868.012500000001</v>
      </c>
      <c r="AS17" s="165">
        <f>AF17+AH17+AI17</f>
        <v>111.5775</v>
      </c>
      <c r="AT17" s="167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4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5">
        <f t="shared" si="9"/>
        <v>136.45500000000001</v>
      </c>
      <c r="AP18" s="53"/>
      <c r="AQ18" s="53">
        <v>150</v>
      </c>
      <c r="AR18" s="166">
        <f t="shared" si="10"/>
        <v>4840.87</v>
      </c>
      <c r="AS18" s="165">
        <f>AF18+AH18+AI18</f>
        <v>48.753999999999998</v>
      </c>
      <c r="AT18" s="167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4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5">
        <f t="shared" si="9"/>
        <v>471.84500000000003</v>
      </c>
      <c r="AP19" s="53"/>
      <c r="AQ19" s="53">
        <v>176</v>
      </c>
      <c r="AR19" s="169">
        <f>AC19-AE19-AG19-AJ19-AK19-AL19-AM19-AN19-AP19-AQ19</f>
        <v>24150.154999999999</v>
      </c>
      <c r="AS19" s="165">
        <f t="shared" si="4"/>
        <v>163.001</v>
      </c>
      <c r="AT19" s="165">
        <f t="shared" si="5"/>
        <v>-12.998999999999995</v>
      </c>
      <c r="AU19" s="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4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5">
        <f t="shared" si="9"/>
        <v>223.32750000000001</v>
      </c>
      <c r="AP20" s="53"/>
      <c r="AQ20" s="53">
        <v>220</v>
      </c>
      <c r="AR20" s="169">
        <f>AC20-AE20-AG20-AJ20-AK20-AL20-AM20-AN20-AP20-AQ20</f>
        <v>7677.6724999999997</v>
      </c>
      <c r="AS20" s="165">
        <f>AF20+AH20+AI20</f>
        <v>77.149500000000003</v>
      </c>
      <c r="AT20" s="165">
        <f>AS20-AQ20-AN20</f>
        <v>-142.85050000000001</v>
      </c>
      <c r="AU20" s="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4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5">
        <f t="shared" si="9"/>
        <v>127.215</v>
      </c>
      <c r="AP21" s="53"/>
      <c r="AQ21" s="53">
        <v>38</v>
      </c>
      <c r="AR21" s="166">
        <f t="shared" si="10"/>
        <v>4460.7849999999999</v>
      </c>
      <c r="AS21" s="165">
        <f t="shared" ref="AS21:AS27" si="11">AF21+AH21+AI21</f>
        <v>43.946999999999996</v>
      </c>
      <c r="AT21" s="165">
        <f t="shared" ref="AT21:AT27" si="12">AS21-AQ21-AN21</f>
        <v>5.9469999999999956</v>
      </c>
      <c r="AU21" s="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4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5">
        <f t="shared" si="9"/>
        <v>487.54750000000001</v>
      </c>
      <c r="AP22" s="53"/>
      <c r="AQ22" s="53">
        <v>158</v>
      </c>
      <c r="AR22" s="166">
        <f>AC22-AE22-AG22-AJ22-AK22-AL22-AM22-AN22-AP22-AQ22</f>
        <v>22240.452499999999</v>
      </c>
      <c r="AS22" s="165">
        <f>AF22+AH22+AI22</f>
        <v>168.4255</v>
      </c>
      <c r="AT22" s="165">
        <f>AS22-AQ22-AN22</f>
        <v>10.4255</v>
      </c>
      <c r="AU22" s="6"/>
      <c r="AV22" s="128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4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5">
        <f t="shared" si="9"/>
        <v>243.29249999999999</v>
      </c>
      <c r="AP23" s="53"/>
      <c r="AQ23" s="53">
        <v>80</v>
      </c>
      <c r="AR23" s="166">
        <f>AC23-AE23-AG23-AJ23-AK23-AL23-AM23-AN23-AP23-AQ23</f>
        <v>8523.7075000000004</v>
      </c>
      <c r="AS23" s="165">
        <f t="shared" si="11"/>
        <v>84.046499999999995</v>
      </c>
      <c r="AT23" s="165">
        <f t="shared" si="12"/>
        <v>4.0464999999999947</v>
      </c>
      <c r="AU23" s="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4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5">
        <f t="shared" si="9"/>
        <v>642.78499999999997</v>
      </c>
      <c r="AP24" s="53"/>
      <c r="AQ24" s="53">
        <v>141</v>
      </c>
      <c r="AR24" s="166">
        <f t="shared" si="10"/>
        <v>27900.465</v>
      </c>
      <c r="AS24" s="165">
        <f t="shared" si="11"/>
        <v>253.40299999999999</v>
      </c>
      <c r="AT24" s="165">
        <f t="shared" si="12"/>
        <v>112.40299999999999</v>
      </c>
      <c r="AU24" s="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4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5">
        <f>SUM(D25:P25)*2.75%</f>
        <v>169.64750000000001</v>
      </c>
      <c r="AP25" s="53"/>
      <c r="AQ25" s="53">
        <v>60</v>
      </c>
      <c r="AR25" s="166">
        <f t="shared" si="10"/>
        <v>34398.352500000001</v>
      </c>
      <c r="AS25" s="165">
        <f t="shared" si="11"/>
        <v>58.605499999999999</v>
      </c>
      <c r="AT25" s="165">
        <f t="shared" si="12"/>
        <v>-1.3945000000000007</v>
      </c>
      <c r="AU25" s="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4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5">
        <f t="shared" si="9"/>
        <v>244.11750000000001</v>
      </c>
      <c r="AP26" s="53"/>
      <c r="AQ26" s="53">
        <v>82</v>
      </c>
      <c r="AR26" s="166">
        <f t="shared" si="10"/>
        <v>8550.8824999999997</v>
      </c>
      <c r="AS26" s="165">
        <f t="shared" si="11"/>
        <v>84.331499999999991</v>
      </c>
      <c r="AT26" s="165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4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5">
        <f t="shared" si="9"/>
        <v>257.8125</v>
      </c>
      <c r="AP27" s="53"/>
      <c r="AQ27" s="53">
        <v>80</v>
      </c>
      <c r="AR27" s="166">
        <f t="shared" si="10"/>
        <v>9037.1875</v>
      </c>
      <c r="AS27" s="165">
        <f t="shared" si="11"/>
        <v>89.0625</v>
      </c>
      <c r="AT27" s="165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5">
        <f t="shared" si="14"/>
        <v>297471</v>
      </c>
      <c r="AD28" s="145">
        <f t="shared" si="14"/>
        <v>232467</v>
      </c>
      <c r="AE28" s="145">
        <f t="shared" si="14"/>
        <v>6392.8425000000007</v>
      </c>
      <c r="AF28" s="145">
        <f t="shared" si="14"/>
        <v>2208.4364999999993</v>
      </c>
      <c r="AG28" s="145">
        <f t="shared" si="14"/>
        <v>248.54999999999998</v>
      </c>
      <c r="AH28" s="145">
        <f t="shared" si="14"/>
        <v>85.784999999999997</v>
      </c>
      <c r="AI28" s="145">
        <f t="shared" si="14"/>
        <v>0</v>
      </c>
      <c r="AJ28" s="145">
        <f t="shared" si="14"/>
        <v>0</v>
      </c>
      <c r="AK28" s="145">
        <f t="shared" si="14"/>
        <v>0</v>
      </c>
      <c r="AL28" s="145">
        <f t="shared" si="14"/>
        <v>0</v>
      </c>
      <c r="AM28" s="145">
        <f t="shared" si="14"/>
        <v>0</v>
      </c>
      <c r="AN28" s="145">
        <f t="shared" si="14"/>
        <v>0</v>
      </c>
      <c r="AO28" s="146">
        <f t="shared" si="14"/>
        <v>6419.7924999999996</v>
      </c>
      <c r="AP28" s="145">
        <f t="shared" si="14"/>
        <v>0</v>
      </c>
      <c r="AQ28" s="145">
        <f t="shared" si="14"/>
        <v>2123</v>
      </c>
      <c r="AR28" s="145">
        <f t="shared" si="14"/>
        <v>288706.60749999998</v>
      </c>
      <c r="AS28" s="145">
        <f t="shared" si="14"/>
        <v>2294.2214999999997</v>
      </c>
      <c r="AT28" s="145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4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6"/>
      <c r="AP29" s="177"/>
      <c r="AQ29" s="177"/>
      <c r="AR29" s="177"/>
      <c r="AS29" s="177"/>
      <c r="AT29" s="178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25" priority="26" stopIfTrue="1" operator="greaterThan">
      <formula>0</formula>
    </cfRule>
  </conditionalFormatting>
  <conditionalFormatting sqref="AQ31">
    <cfRule type="cellIs" dxfId="624" priority="24" operator="greaterThan">
      <formula>$AQ$7:$AQ$18&lt;100</formula>
    </cfRule>
    <cfRule type="cellIs" dxfId="623" priority="25" operator="greaterThan">
      <formula>100</formula>
    </cfRule>
  </conditionalFormatting>
  <conditionalFormatting sqref="D29:J29 Q29:AB29 Q28:AA28 K4:P29">
    <cfRule type="cellIs" dxfId="622" priority="23" operator="equal">
      <formula>212030016606640</formula>
    </cfRule>
  </conditionalFormatting>
  <conditionalFormatting sqref="D29:J29 L29:AB29 L28:AA28 K4:K29">
    <cfRule type="cellIs" dxfId="621" priority="21" operator="equal">
      <formula>$K$4</formula>
    </cfRule>
    <cfRule type="cellIs" dxfId="620" priority="22" operator="equal">
      <formula>2120</formula>
    </cfRule>
  </conditionalFormatting>
  <conditionalFormatting sqref="D29:L29 M4:N29">
    <cfRule type="cellIs" dxfId="619" priority="19" operator="equal">
      <formula>$M$4</formula>
    </cfRule>
    <cfRule type="cellIs" dxfId="618" priority="20" operator="equal">
      <formula>300</formula>
    </cfRule>
  </conditionalFormatting>
  <conditionalFormatting sqref="O4:O29">
    <cfRule type="cellIs" dxfId="617" priority="17" operator="equal">
      <formula>$O$4</formula>
    </cfRule>
    <cfRule type="cellIs" dxfId="616" priority="18" operator="equal">
      <formula>1660</formula>
    </cfRule>
  </conditionalFormatting>
  <conditionalFormatting sqref="P4:P29">
    <cfRule type="cellIs" dxfId="615" priority="15" operator="equal">
      <formula>$P$4</formula>
    </cfRule>
    <cfRule type="cellIs" dxfId="614" priority="16" operator="equal">
      <formula>6640</formula>
    </cfRule>
  </conditionalFormatting>
  <conditionalFormatting sqref="AT6:AT28">
    <cfRule type="cellIs" dxfId="613" priority="14" operator="lessThan">
      <formula>0</formula>
    </cfRule>
  </conditionalFormatting>
  <conditionalFormatting sqref="AT7:AT18">
    <cfRule type="cellIs" dxfId="612" priority="11" operator="lessThan">
      <formula>0</formula>
    </cfRule>
    <cfRule type="cellIs" dxfId="611" priority="12" operator="lessThan">
      <formula>0</formula>
    </cfRule>
    <cfRule type="cellIs" dxfId="610" priority="13" operator="lessThan">
      <formula>0</formula>
    </cfRule>
  </conditionalFormatting>
  <conditionalFormatting sqref="L28:AA28 K4:K28">
    <cfRule type="cellIs" dxfId="609" priority="10" operator="equal">
      <formula>$K$4</formula>
    </cfRule>
  </conditionalFormatting>
  <conditionalFormatting sqref="D28:D29 D6:D22 D24:D26 D4:AA4">
    <cfRule type="cellIs" dxfId="608" priority="9" operator="equal">
      <formula>$D$4</formula>
    </cfRule>
  </conditionalFormatting>
  <conditionalFormatting sqref="S4:S29">
    <cfRule type="cellIs" dxfId="607" priority="8" operator="equal">
      <formula>$S$4</formula>
    </cfRule>
  </conditionalFormatting>
  <conditionalFormatting sqref="Z4:Z29">
    <cfRule type="cellIs" dxfId="606" priority="7" operator="equal">
      <formula>$Z$4</formula>
    </cfRule>
  </conditionalFormatting>
  <conditionalFormatting sqref="AA4:AA29">
    <cfRule type="cellIs" dxfId="605" priority="6" operator="equal">
      <formula>$AA$4</formula>
    </cfRule>
  </conditionalFormatting>
  <conditionalFormatting sqref="AB4:AB29">
    <cfRule type="cellIs" dxfId="604" priority="5" operator="equal">
      <formula>$AB$4</formula>
    </cfRule>
  </conditionalFormatting>
  <conditionalFormatting sqref="AT7:AT28">
    <cfRule type="cellIs" dxfId="603" priority="2" operator="lessThan">
      <formula>0</formula>
    </cfRule>
    <cfRule type="cellIs" dxfId="602" priority="3" operator="lessThan">
      <formula>0</formula>
    </cfRule>
    <cfRule type="cellIs" dxfId="601" priority="4" operator="lessThan">
      <formula>0</formula>
    </cfRule>
  </conditionalFormatting>
  <conditionalFormatting sqref="D5:AA5">
    <cfRule type="cellIs" dxfId="60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K4" sqref="K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80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'07'!D29</f>
        <v>878056</v>
      </c>
      <c r="E4" s="171">
        <f>'07'!E29</f>
        <v>0</v>
      </c>
      <c r="F4" s="171">
        <f>'07'!F29</f>
        <v>0</v>
      </c>
      <c r="G4" s="171">
        <f>'07'!G29</f>
        <v>0</v>
      </c>
      <c r="H4" s="171">
        <f>'07'!H29</f>
        <v>0</v>
      </c>
      <c r="I4" s="171">
        <f>'07'!I29</f>
        <v>0</v>
      </c>
      <c r="J4" s="171">
        <f>'07'!J29</f>
        <v>0</v>
      </c>
      <c r="K4" s="171">
        <f>'07'!K29</f>
        <v>1860</v>
      </c>
      <c r="L4" s="171">
        <f>'07'!L29</f>
        <v>0</v>
      </c>
      <c r="M4" s="171">
        <f>'07'!M29</f>
        <v>1310</v>
      </c>
      <c r="N4" s="171">
        <f>'07'!N29</f>
        <v>0</v>
      </c>
      <c r="O4" s="171">
        <f>'07'!O29</f>
        <v>880</v>
      </c>
      <c r="P4" s="171">
        <f>'07'!P29</f>
        <v>1470</v>
      </c>
      <c r="Q4" s="171">
        <f>'07'!Q29</f>
        <v>0</v>
      </c>
      <c r="R4" s="171">
        <f>'07'!R29</f>
        <v>0</v>
      </c>
      <c r="S4" s="171">
        <f>'07'!S29</f>
        <v>1451</v>
      </c>
      <c r="T4" s="171">
        <f>'07'!T29</f>
        <v>0</v>
      </c>
      <c r="U4" s="171">
        <f>'07'!U29</f>
        <v>0</v>
      </c>
      <c r="V4" s="171">
        <f>'07'!V29</f>
        <v>0</v>
      </c>
      <c r="W4" s="171">
        <f>'07'!W29</f>
        <v>0</v>
      </c>
      <c r="X4" s="171">
        <f>'07'!X29</f>
        <v>0</v>
      </c>
      <c r="Y4" s="171">
        <f>'07'!Y29</f>
        <v>0</v>
      </c>
      <c r="Z4" s="171">
        <f>'07'!Z29</f>
        <v>693</v>
      </c>
      <c r="AA4" s="171">
        <f>'07'!AA29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99" priority="26" stopIfTrue="1" operator="greaterThan">
      <formula>0</formula>
    </cfRule>
  </conditionalFormatting>
  <conditionalFormatting sqref="AQ31">
    <cfRule type="cellIs" dxfId="598" priority="24" operator="greaterThan">
      <formula>$AQ$7:$AQ$18&lt;100</formula>
    </cfRule>
    <cfRule type="cellIs" dxfId="597" priority="25" operator="greaterThan">
      <formula>100</formula>
    </cfRule>
  </conditionalFormatting>
  <conditionalFormatting sqref="D29:J29 Q29:AB29 Q28:AA28 K4:P29 N4:AA4">
    <cfRule type="cellIs" dxfId="596" priority="23" operator="equal">
      <formula>212030016606640</formula>
    </cfRule>
  </conditionalFormatting>
  <conditionalFormatting sqref="D29:J29 L29:AB29 L28:AA28 K4:K29">
    <cfRule type="cellIs" dxfId="595" priority="21" operator="equal">
      <formula>$K$4</formula>
    </cfRule>
    <cfRule type="cellIs" dxfId="594" priority="22" operator="equal">
      <formula>2120</formula>
    </cfRule>
  </conditionalFormatting>
  <conditionalFormatting sqref="D29:L29 M4:N29 N4:AA4">
    <cfRule type="cellIs" dxfId="593" priority="19" operator="equal">
      <formula>$M$4</formula>
    </cfRule>
    <cfRule type="cellIs" dxfId="592" priority="20" operator="equal">
      <formula>300</formula>
    </cfRule>
  </conditionalFormatting>
  <conditionalFormatting sqref="O4:O29">
    <cfRule type="cellIs" dxfId="591" priority="17" operator="equal">
      <formula>$O$4</formula>
    </cfRule>
    <cfRule type="cellIs" dxfId="590" priority="18" operator="equal">
      <formula>1660</formula>
    </cfRule>
  </conditionalFormatting>
  <conditionalFormatting sqref="P4:P29">
    <cfRule type="cellIs" dxfId="589" priority="15" operator="equal">
      <formula>$P$4</formula>
    </cfRule>
    <cfRule type="cellIs" dxfId="588" priority="16" operator="equal">
      <formula>6640</formula>
    </cfRule>
  </conditionalFormatting>
  <conditionalFormatting sqref="AT6:AT28">
    <cfRule type="cellIs" dxfId="587" priority="14" operator="lessThan">
      <formula>0</formula>
    </cfRule>
  </conditionalFormatting>
  <conditionalFormatting sqref="AT7:AT18">
    <cfRule type="cellIs" dxfId="586" priority="11" operator="lessThan">
      <formula>0</formula>
    </cfRule>
    <cfRule type="cellIs" dxfId="585" priority="12" operator="lessThan">
      <formula>0</formula>
    </cfRule>
    <cfRule type="cellIs" dxfId="584" priority="13" operator="lessThan">
      <formula>0</formula>
    </cfRule>
  </conditionalFormatting>
  <conditionalFormatting sqref="L28:AA28 K4:K28">
    <cfRule type="cellIs" dxfId="583" priority="10" operator="equal">
      <formula>$K$4</formula>
    </cfRule>
  </conditionalFormatting>
  <conditionalFormatting sqref="D28:D29 D6:D22 D24:D26 D4:AA4">
    <cfRule type="cellIs" dxfId="582" priority="9" operator="equal">
      <formula>$D$4</formula>
    </cfRule>
  </conditionalFormatting>
  <conditionalFormatting sqref="S4:S29">
    <cfRule type="cellIs" dxfId="581" priority="8" operator="equal">
      <formula>$S$4</formula>
    </cfRule>
  </conditionalFormatting>
  <conditionalFormatting sqref="Z4:Z29">
    <cfRule type="cellIs" dxfId="580" priority="7" operator="equal">
      <formula>$Z$4</formula>
    </cfRule>
  </conditionalFormatting>
  <conditionalFormatting sqref="AA4:AA29">
    <cfRule type="cellIs" dxfId="579" priority="6" operator="equal">
      <formula>$AA$4</formula>
    </cfRule>
  </conditionalFormatting>
  <conditionalFormatting sqref="AB4:AB29">
    <cfRule type="cellIs" dxfId="578" priority="5" operator="equal">
      <formula>$AB$4</formula>
    </cfRule>
  </conditionalFormatting>
  <conditionalFormatting sqref="AT7:AT28">
    <cfRule type="cellIs" dxfId="577" priority="2" operator="lessThan">
      <formula>0</formula>
    </cfRule>
    <cfRule type="cellIs" dxfId="576" priority="3" operator="lessThan">
      <formula>0</formula>
    </cfRule>
    <cfRule type="cellIs" dxfId="575" priority="4" operator="lessThan">
      <formula>0</formula>
    </cfRule>
  </conditionalFormatting>
  <conditionalFormatting sqref="D5:AA5">
    <cfRule type="cellIs" dxfId="57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O12" sqref="O1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87" t="s">
        <v>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</row>
    <row r="2" spans="1:56" ht="7.5" hidden="1" customHeight="1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</row>
    <row r="3" spans="1:56" ht="18.75">
      <c r="A3" s="188" t="s">
        <v>81</v>
      </c>
      <c r="B3" s="189"/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</row>
    <row r="4" spans="1:56">
      <c r="A4" s="179" t="s">
        <v>1</v>
      </c>
      <c r="B4" s="179"/>
      <c r="C4" s="127"/>
      <c r="D4" s="171">
        <f>'08'!D29</f>
        <v>878056</v>
      </c>
      <c r="E4" s="171">
        <f>'08'!E29</f>
        <v>0</v>
      </c>
      <c r="F4" s="171">
        <f>'08'!F29</f>
        <v>0</v>
      </c>
      <c r="G4" s="171">
        <f>'08'!G29</f>
        <v>0</v>
      </c>
      <c r="H4" s="171">
        <f>'08'!H29</f>
        <v>0</v>
      </c>
      <c r="I4" s="171">
        <f>'08'!I29</f>
        <v>0</v>
      </c>
      <c r="J4" s="171">
        <f>'08'!J29</f>
        <v>0</v>
      </c>
      <c r="K4" s="171">
        <f>'08'!K29</f>
        <v>1860</v>
      </c>
      <c r="L4" s="171">
        <f>'08'!L29</f>
        <v>0</v>
      </c>
      <c r="M4" s="171">
        <f>'08'!M29</f>
        <v>1310</v>
      </c>
      <c r="N4" s="171">
        <f>'08'!N29</f>
        <v>0</v>
      </c>
      <c r="O4" s="171">
        <f>'08'!O29</f>
        <v>880</v>
      </c>
      <c r="P4" s="171">
        <f>'08'!P29</f>
        <v>1470</v>
      </c>
      <c r="Q4" s="171">
        <f>'08'!Q29</f>
        <v>0</v>
      </c>
      <c r="R4" s="171">
        <f>'08'!R29</f>
        <v>0</v>
      </c>
      <c r="S4" s="171">
        <f>'08'!S29</f>
        <v>1451</v>
      </c>
      <c r="T4" s="171">
        <f>'08'!T29</f>
        <v>0</v>
      </c>
      <c r="U4" s="171">
        <f>'08'!U29</f>
        <v>0</v>
      </c>
      <c r="V4" s="171">
        <f>'08'!V29</f>
        <v>0</v>
      </c>
      <c r="W4" s="171">
        <f>'08'!W29</f>
        <v>0</v>
      </c>
      <c r="X4" s="171">
        <f>'08'!X29</f>
        <v>0</v>
      </c>
      <c r="Y4" s="171">
        <f>'08'!Y29</f>
        <v>0</v>
      </c>
      <c r="Z4" s="171">
        <f>'08'!Z29</f>
        <v>693</v>
      </c>
      <c r="AA4" s="171">
        <f>'08'!AA29</f>
        <v>156</v>
      </c>
      <c r="AB4" s="4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79" t="s">
        <v>2</v>
      </c>
      <c r="B5" s="179"/>
      <c r="C5" s="127"/>
      <c r="D5" s="127"/>
      <c r="E5" s="127"/>
      <c r="F5" s="127"/>
      <c r="G5" s="127"/>
      <c r="H5" s="127"/>
      <c r="I5" s="127"/>
      <c r="J5" s="127"/>
      <c r="K5" s="7"/>
      <c r="L5" s="7"/>
      <c r="M5" s="7"/>
      <c r="N5" s="7"/>
      <c r="O5" s="7"/>
      <c r="P5" s="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8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1"/>
      <c r="AW7" s="181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9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5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2" t="s">
        <v>70</v>
      </c>
      <c r="B28" s="183"/>
      <c r="C28" s="183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84" t="s">
        <v>71</v>
      </c>
      <c r="B29" s="185"/>
      <c r="C29" s="186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21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73" priority="26" stopIfTrue="1" operator="greaterThan">
      <formula>0</formula>
    </cfRule>
  </conditionalFormatting>
  <conditionalFormatting sqref="AQ31">
    <cfRule type="cellIs" dxfId="572" priority="24" operator="greaterThan">
      <formula>$AQ$7:$AQ$18&lt;100</formula>
    </cfRule>
    <cfRule type="cellIs" dxfId="571" priority="25" operator="greaterThan">
      <formula>100</formula>
    </cfRule>
  </conditionalFormatting>
  <conditionalFormatting sqref="D29:J29 Q29:AB29 Q28:AA28 K4:P29">
    <cfRule type="cellIs" dxfId="570" priority="23" operator="equal">
      <formula>212030016606640</formula>
    </cfRule>
  </conditionalFormatting>
  <conditionalFormatting sqref="D29:J29 L29:AB29 L28:AA28 K4:K29">
    <cfRule type="cellIs" dxfId="569" priority="21" operator="equal">
      <formula>$K$4</formula>
    </cfRule>
    <cfRule type="cellIs" dxfId="568" priority="22" operator="equal">
      <formula>2120</formula>
    </cfRule>
  </conditionalFormatting>
  <conditionalFormatting sqref="D29:L29 M4:N29">
    <cfRule type="cellIs" dxfId="567" priority="19" operator="equal">
      <formula>$M$4</formula>
    </cfRule>
    <cfRule type="cellIs" dxfId="566" priority="20" operator="equal">
      <formula>300</formula>
    </cfRule>
  </conditionalFormatting>
  <conditionalFormatting sqref="O4:O29">
    <cfRule type="cellIs" dxfId="565" priority="17" operator="equal">
      <formula>$O$4</formula>
    </cfRule>
    <cfRule type="cellIs" dxfId="564" priority="18" operator="equal">
      <formula>1660</formula>
    </cfRule>
  </conditionalFormatting>
  <conditionalFormatting sqref="P4:P29">
    <cfRule type="cellIs" dxfId="563" priority="15" operator="equal">
      <formula>$P$4</formula>
    </cfRule>
    <cfRule type="cellIs" dxfId="562" priority="16" operator="equal">
      <formula>6640</formula>
    </cfRule>
  </conditionalFormatting>
  <conditionalFormatting sqref="AT6:AT28">
    <cfRule type="cellIs" dxfId="561" priority="14" operator="lessThan">
      <formula>0</formula>
    </cfRule>
  </conditionalFormatting>
  <conditionalFormatting sqref="AT7:AT18">
    <cfRule type="cellIs" dxfId="560" priority="11" operator="lessThan">
      <formula>0</formula>
    </cfRule>
    <cfRule type="cellIs" dxfId="559" priority="12" operator="lessThan">
      <formula>0</formula>
    </cfRule>
    <cfRule type="cellIs" dxfId="558" priority="13" operator="lessThan">
      <formula>0</formula>
    </cfRule>
  </conditionalFormatting>
  <conditionalFormatting sqref="L28:AA28 K4:K28">
    <cfRule type="cellIs" dxfId="557" priority="10" operator="equal">
      <formula>$K$4</formula>
    </cfRule>
  </conditionalFormatting>
  <conditionalFormatting sqref="D28:D29 D6:D22 D24:D26 D4:AA4">
    <cfRule type="cellIs" dxfId="556" priority="9" operator="equal">
      <formula>$D$4</formula>
    </cfRule>
  </conditionalFormatting>
  <conditionalFormatting sqref="S4:S29">
    <cfRule type="cellIs" dxfId="555" priority="8" operator="equal">
      <formula>$S$4</formula>
    </cfRule>
  </conditionalFormatting>
  <conditionalFormatting sqref="Z4:Z29">
    <cfRule type="cellIs" dxfId="554" priority="7" operator="equal">
      <formula>$Z$4</formula>
    </cfRule>
  </conditionalFormatting>
  <conditionalFormatting sqref="AA4:AA29">
    <cfRule type="cellIs" dxfId="553" priority="6" operator="equal">
      <formula>$AA$4</formula>
    </cfRule>
  </conditionalFormatting>
  <conditionalFormatting sqref="AB4:AB29">
    <cfRule type="cellIs" dxfId="552" priority="5" operator="equal">
      <formula>$AB$4</formula>
    </cfRule>
  </conditionalFormatting>
  <conditionalFormatting sqref="AT7:AT28">
    <cfRule type="cellIs" dxfId="551" priority="2" operator="lessThan">
      <formula>0</formula>
    </cfRule>
    <cfRule type="cellIs" dxfId="550" priority="3" operator="lessThan">
      <formula>0</formula>
    </cfRule>
    <cfRule type="cellIs" dxfId="549" priority="4" operator="lessThan">
      <formula>0</formula>
    </cfRule>
  </conditionalFormatting>
  <conditionalFormatting sqref="D5:AA5">
    <cfRule type="cellIs" dxfId="54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2021-02-07T16:40:22Z</dcterms:modified>
</cp:coreProperties>
</file>