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2" l="1"/>
  <c r="N15" i="10" l="1"/>
  <c r="N16" i="10"/>
  <c r="N17" i="10"/>
  <c r="N18" i="10"/>
  <c r="O13" i="10"/>
  <c r="O14" i="10"/>
  <c r="O17" i="10"/>
  <c r="R14" i="10"/>
  <c r="R17" i="10"/>
  <c r="S14" i="10"/>
  <c r="S17" i="10"/>
  <c r="N19" i="10"/>
  <c r="N20" i="10"/>
  <c r="N21" i="10"/>
  <c r="U28" i="10"/>
  <c r="V8" i="10"/>
  <c r="V12" i="10"/>
  <c r="V13" i="10"/>
  <c r="V24" i="10"/>
  <c r="V26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L28" i="33" s="1"/>
  <c r="L29" i="33" s="1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T17" i="10" s="1"/>
  <c r="M16" i="10"/>
  <c r="M15" i="10"/>
  <c r="N14" i="10"/>
  <c r="M14" i="10"/>
  <c r="V14" i="10" s="1"/>
  <c r="N13" i="10"/>
  <c r="M13" i="10"/>
  <c r="N12" i="10"/>
  <c r="M12" i="10"/>
  <c r="R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8" i="11" l="1"/>
  <c r="O20" i="11"/>
  <c r="H28" i="33"/>
  <c r="O15" i="10"/>
  <c r="S15" i="10"/>
  <c r="T15" i="10" s="1"/>
  <c r="R15" i="10"/>
  <c r="V15" i="10" s="1"/>
  <c r="O20" i="10"/>
  <c r="R20" i="10"/>
  <c r="V20" i="10" s="1"/>
  <c r="O18" i="10"/>
  <c r="S18" i="10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H29" i="33"/>
  <c r="D28" i="33"/>
  <c r="D29" i="33" s="1"/>
  <c r="M7" i="33"/>
  <c r="S7" i="33" s="1"/>
  <c r="T7" i="33" s="1"/>
  <c r="N7" i="33"/>
  <c r="S18" i="33"/>
  <c r="T1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7" i="10"/>
  <c r="R23" i="10"/>
  <c r="V23" i="10" s="1"/>
  <c r="R25" i="10"/>
  <c r="V25" i="10" s="1"/>
  <c r="R27" i="10"/>
  <c r="V27" i="10" s="1"/>
  <c r="M28" i="10"/>
  <c r="O7" i="10"/>
  <c r="S8" i="10"/>
  <c r="T8" i="10" s="1"/>
  <c r="T14" i="10"/>
  <c r="T16" i="10"/>
  <c r="T18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2" l="1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sharedStrings.xml><?xml version="1.0" encoding="utf-8"?>
<sst xmlns="http://schemas.openxmlformats.org/spreadsheetml/2006/main" count="1501" uniqueCount="64">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</sst>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42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77" t="s">
        <v>39</v>
      </c>
      <c r="B29" s="78"/>
      <c r="C29" s="79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5" priority="44" operator="equal">
      <formula>212030016606640</formula>
    </cfRule>
  </conditionalFormatting>
  <conditionalFormatting sqref="D29 E28:K29 E4 E6">
    <cfRule type="cellIs" dxfId="1384" priority="42" operator="equal">
      <formula>$E$4</formula>
    </cfRule>
    <cfRule type="cellIs" dxfId="1383" priority="43" operator="equal">
      <formula>2120</formula>
    </cfRule>
  </conditionalFormatting>
  <conditionalFormatting sqref="D29:E29 F28:F29 F4 F6">
    <cfRule type="cellIs" dxfId="1382" priority="40" operator="equal">
      <formula>$F$4</formula>
    </cfRule>
    <cfRule type="cellIs" dxfId="1381" priority="41" operator="equal">
      <formula>300</formula>
    </cfRule>
  </conditionalFormatting>
  <conditionalFormatting sqref="G28:G29 G4 G6">
    <cfRule type="cellIs" dxfId="1380" priority="38" operator="equal">
      <formula>$G$4</formula>
    </cfRule>
    <cfRule type="cellIs" dxfId="1379" priority="39" operator="equal">
      <formula>1660</formula>
    </cfRule>
  </conditionalFormatting>
  <conditionalFormatting sqref="H28:H29 H4 H6">
    <cfRule type="cellIs" dxfId="1378" priority="36" operator="equal">
      <formula>$H$4</formula>
    </cfRule>
    <cfRule type="cellIs" dxfId="1377" priority="37" operator="equal">
      <formula>6640</formula>
    </cfRule>
  </conditionalFormatting>
  <conditionalFormatting sqref="T6:T28">
    <cfRule type="cellIs" dxfId="1376" priority="35" operator="lessThan">
      <formula>0</formula>
    </cfRule>
  </conditionalFormatting>
  <conditionalFormatting sqref="T7:T27">
    <cfRule type="cellIs" dxfId="1375" priority="32" operator="lessThan">
      <formula>0</formula>
    </cfRule>
    <cfRule type="cellIs" dxfId="1374" priority="33" operator="lessThan">
      <formula>0</formula>
    </cfRule>
    <cfRule type="cellIs" dxfId="1373" priority="34" operator="lessThan">
      <formula>0</formula>
    </cfRule>
  </conditionalFormatting>
  <conditionalFormatting sqref="E28:K28 E4 E6">
    <cfRule type="cellIs" dxfId="1372" priority="31" operator="equal">
      <formula>$E$4</formula>
    </cfRule>
  </conditionalFormatting>
  <conditionalFormatting sqref="D28:D29 D4:K4 M4 D6">
    <cfRule type="cellIs" dxfId="1371" priority="30" operator="equal">
      <formula>$D$4</formula>
    </cfRule>
  </conditionalFormatting>
  <conditionalFormatting sqref="I28:I29 I4 I6">
    <cfRule type="cellIs" dxfId="1370" priority="29" operator="equal">
      <formula>$I$4</formula>
    </cfRule>
  </conditionalFormatting>
  <conditionalFormatting sqref="J28:J29 J4 J6">
    <cfRule type="cellIs" dxfId="1369" priority="28" operator="equal">
      <formula>$J$4</formula>
    </cfRule>
  </conditionalFormatting>
  <conditionalFormatting sqref="K28:K29 K4 K6">
    <cfRule type="cellIs" dxfId="1368" priority="27" operator="equal">
      <formula>$K$4</formula>
    </cfRule>
  </conditionalFormatting>
  <conditionalFormatting sqref="M4:M6">
    <cfRule type="cellIs" dxfId="1367" priority="26" operator="equal">
      <formula>$L$4</formula>
    </cfRule>
  </conditionalFormatting>
  <conditionalFormatting sqref="T7:T28">
    <cfRule type="cellIs" dxfId="1366" priority="23" operator="lessThan">
      <formula>0</formula>
    </cfRule>
    <cfRule type="cellIs" dxfId="1365" priority="24" operator="lessThan">
      <formula>0</formula>
    </cfRule>
    <cfRule type="cellIs" dxfId="1364" priority="25" operator="lessThan">
      <formula>0</formula>
    </cfRule>
  </conditionalFormatting>
  <conditionalFormatting sqref="T6:T28">
    <cfRule type="cellIs" dxfId="1363" priority="21" operator="lessThan">
      <formula>0</formula>
    </cfRule>
  </conditionalFormatting>
  <conditionalFormatting sqref="T7:T27">
    <cfRule type="cellIs" dxfId="1362" priority="18" operator="lessThan">
      <formula>0</formula>
    </cfRule>
    <cfRule type="cellIs" dxfId="1361" priority="19" operator="lessThan">
      <formula>0</formula>
    </cfRule>
    <cfRule type="cellIs" dxfId="1360" priority="20" operator="lessThan">
      <formula>0</formula>
    </cfRule>
  </conditionalFormatting>
  <conditionalFormatting sqref="T7:T28">
    <cfRule type="cellIs" dxfId="1359" priority="15" operator="lessThan">
      <formula>0</formula>
    </cfRule>
    <cfRule type="cellIs" dxfId="1358" priority="16" operator="lessThan">
      <formula>0</formula>
    </cfRule>
    <cfRule type="cellIs" dxfId="1357" priority="17" operator="lessThan">
      <formula>0</formula>
    </cfRule>
  </conditionalFormatting>
  <conditionalFormatting sqref="L4 L6 L28:L29">
    <cfRule type="cellIs" dxfId="1356" priority="13" operator="equal">
      <formula>$L$4</formula>
    </cfRule>
  </conditionalFormatting>
  <conditionalFormatting sqref="D7:S7">
    <cfRule type="cellIs" dxfId="1355" priority="12" operator="greaterThan">
      <formula>0</formula>
    </cfRule>
  </conditionalFormatting>
  <conditionalFormatting sqref="D9:S9">
    <cfRule type="cellIs" dxfId="1354" priority="11" operator="greaterThan">
      <formula>0</formula>
    </cfRule>
  </conditionalFormatting>
  <conditionalFormatting sqref="D11:S11">
    <cfRule type="cellIs" dxfId="1353" priority="10" operator="greaterThan">
      <formula>0</formula>
    </cfRule>
  </conditionalFormatting>
  <conditionalFormatting sqref="D13:S13">
    <cfRule type="cellIs" dxfId="1352" priority="9" operator="greaterThan">
      <formula>0</formula>
    </cfRule>
  </conditionalFormatting>
  <conditionalFormatting sqref="D15:S15">
    <cfRule type="cellIs" dxfId="1351" priority="8" operator="greaterThan">
      <formula>0</formula>
    </cfRule>
  </conditionalFormatting>
  <conditionalFormatting sqref="D17:S17">
    <cfRule type="cellIs" dxfId="1350" priority="7" operator="greaterThan">
      <formula>0</formula>
    </cfRule>
  </conditionalFormatting>
  <conditionalFormatting sqref="D19:S19">
    <cfRule type="cellIs" dxfId="1349" priority="6" operator="greaterThan">
      <formula>0</formula>
    </cfRule>
  </conditionalFormatting>
  <conditionalFormatting sqref="D21:S21">
    <cfRule type="cellIs" dxfId="1348" priority="5" operator="greaterThan">
      <formula>0</formula>
    </cfRule>
  </conditionalFormatting>
  <conditionalFormatting sqref="D23:S23">
    <cfRule type="cellIs" dxfId="1347" priority="4" operator="greaterThan">
      <formula>0</formula>
    </cfRule>
  </conditionalFormatting>
  <conditionalFormatting sqref="D25:S25">
    <cfRule type="cellIs" dxfId="1346" priority="3" operator="greaterThan">
      <formula>0</formula>
    </cfRule>
  </conditionalFormatting>
  <conditionalFormatting sqref="D27:S27">
    <cfRule type="cellIs" dxfId="1345" priority="2" operator="greaterThan">
      <formula>0</formula>
    </cfRule>
  </conditionalFormatting>
  <conditionalFormatting sqref="D5:L5">
    <cfRule type="cellIs" dxfId="134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0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8.75" x14ac:dyDescent="0.25">
      <c r="A3" s="84" t="s">
        <v>59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96"/>
      <c r="O3" s="96"/>
      <c r="P3" s="96"/>
      <c r="Q3" s="96"/>
      <c r="R3" s="96"/>
      <c r="S3" s="96"/>
      <c r="T3" s="96"/>
    </row>
    <row r="4" spans="1:22" x14ac:dyDescent="0.25">
      <c r="A4" s="88" t="s">
        <v>1</v>
      </c>
      <c r="B4" s="88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90"/>
      <c r="O4" s="91"/>
      <c r="P4" s="91"/>
      <c r="Q4" s="91"/>
      <c r="R4" s="91"/>
      <c r="S4" s="91"/>
      <c r="T4" s="91"/>
      <c r="U4" s="91"/>
      <c r="V4" s="92"/>
    </row>
    <row r="5" spans="1:22" x14ac:dyDescent="0.25">
      <c r="A5" s="88" t="s">
        <v>2</v>
      </c>
      <c r="B5" s="88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90"/>
      <c r="O5" s="91"/>
      <c r="P5" s="91"/>
      <c r="Q5" s="91"/>
      <c r="R5" s="91"/>
      <c r="S5" s="91"/>
      <c r="T5" s="91"/>
      <c r="U5" s="91"/>
      <c r="V5" s="9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5565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6865</v>
      </c>
      <c r="N25" s="24">
        <f t="shared" si="1"/>
        <v>6865</v>
      </c>
      <c r="O25" s="25">
        <f t="shared" si="2"/>
        <v>188.78749999999999</v>
      </c>
      <c r="P25" s="26"/>
      <c r="Q25" s="26">
        <v>54</v>
      </c>
      <c r="R25" s="24">
        <f t="shared" si="3"/>
        <v>6622.2124999999996</v>
      </c>
      <c r="S25" s="25">
        <f t="shared" si="4"/>
        <v>65.217500000000001</v>
      </c>
      <c r="T25" s="64">
        <f t="shared" si="5"/>
        <v>11.217500000000001</v>
      </c>
      <c r="U25" s="61"/>
      <c r="V25" s="69">
        <f t="shared" si="6"/>
        <v>6622.2124999999996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74" t="s">
        <v>38</v>
      </c>
      <c r="B28" s="75"/>
      <c r="C28" s="76"/>
      <c r="D28" s="44">
        <f t="shared" ref="D28:E28" si="7">SUM(D7:D27)</f>
        <v>161786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171376</v>
      </c>
      <c r="N28" s="66">
        <f t="shared" si="8"/>
        <v>174658</v>
      </c>
      <c r="O28" s="67">
        <f t="shared" si="8"/>
        <v>4712.8400000000011</v>
      </c>
      <c r="P28" s="66">
        <f t="shared" si="8"/>
        <v>25503</v>
      </c>
      <c r="Q28" s="66">
        <f t="shared" si="8"/>
        <v>2031</v>
      </c>
      <c r="R28" s="66">
        <f t="shared" si="8"/>
        <v>176984.16000000003</v>
      </c>
      <c r="S28" s="66">
        <f t="shared" si="8"/>
        <v>1628.0720000000001</v>
      </c>
      <c r="T28" s="68">
        <f t="shared" si="8"/>
        <v>-402.92800000000005</v>
      </c>
      <c r="U28" s="68">
        <f t="shared" si="8"/>
        <v>5123</v>
      </c>
      <c r="V28" s="68">
        <f t="shared" si="8"/>
        <v>171861.16000000003</v>
      </c>
    </row>
    <row r="29" spans="1:22" ht="15.75" thickBot="1" x14ac:dyDescent="0.3">
      <c r="A29" s="77" t="s">
        <v>39</v>
      </c>
      <c r="B29" s="78"/>
      <c r="C29" s="79"/>
      <c r="D29" s="48">
        <f>D4+D5-D28</f>
        <v>229396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99" priority="63" operator="equal">
      <formula>212030016606640</formula>
    </cfRule>
  </conditionalFormatting>
  <conditionalFormatting sqref="D29 E4:E6 E28:K29">
    <cfRule type="cellIs" dxfId="998" priority="61" operator="equal">
      <formula>$E$4</formula>
    </cfRule>
    <cfRule type="cellIs" dxfId="997" priority="62" operator="equal">
      <formula>2120</formula>
    </cfRule>
  </conditionalFormatting>
  <conditionalFormatting sqref="D29:E29 F4:F6 F28:F29">
    <cfRule type="cellIs" dxfId="996" priority="59" operator="equal">
      <formula>$F$4</formula>
    </cfRule>
    <cfRule type="cellIs" dxfId="995" priority="60" operator="equal">
      <formula>300</formula>
    </cfRule>
  </conditionalFormatting>
  <conditionalFormatting sqref="G4:G6 G28:G29">
    <cfRule type="cellIs" dxfId="994" priority="57" operator="equal">
      <formula>$G$4</formula>
    </cfRule>
    <cfRule type="cellIs" dxfId="993" priority="58" operator="equal">
      <formula>1660</formula>
    </cfRule>
  </conditionalFormatting>
  <conditionalFormatting sqref="H4:H6 H28:H29">
    <cfRule type="cellIs" dxfId="992" priority="55" operator="equal">
      <formula>$H$4</formula>
    </cfRule>
    <cfRule type="cellIs" dxfId="991" priority="56" operator="equal">
      <formula>6640</formula>
    </cfRule>
  </conditionalFormatting>
  <conditionalFormatting sqref="T6:T28 U28:V28">
    <cfRule type="cellIs" dxfId="990" priority="54" operator="lessThan">
      <formula>0</formula>
    </cfRule>
  </conditionalFormatting>
  <conditionalFormatting sqref="T7:T27">
    <cfRule type="cellIs" dxfId="989" priority="51" operator="lessThan">
      <formula>0</formula>
    </cfRule>
    <cfRule type="cellIs" dxfId="988" priority="52" operator="lessThan">
      <formula>0</formula>
    </cfRule>
    <cfRule type="cellIs" dxfId="987" priority="53" operator="lessThan">
      <formula>0</formula>
    </cfRule>
  </conditionalFormatting>
  <conditionalFormatting sqref="E4:E6 E28:K28">
    <cfRule type="cellIs" dxfId="986" priority="50" operator="equal">
      <formula>$E$4</formula>
    </cfRule>
  </conditionalFormatting>
  <conditionalFormatting sqref="D28:D29 D6 D4:M4">
    <cfRule type="cellIs" dxfId="985" priority="49" operator="equal">
      <formula>$D$4</formula>
    </cfRule>
  </conditionalFormatting>
  <conditionalFormatting sqref="I4:I6 I28:I29">
    <cfRule type="cellIs" dxfId="984" priority="48" operator="equal">
      <formula>$I$4</formula>
    </cfRule>
  </conditionalFormatting>
  <conditionalFormatting sqref="J4:J6 J28:J29">
    <cfRule type="cellIs" dxfId="983" priority="47" operator="equal">
      <formula>$J$4</formula>
    </cfRule>
  </conditionalFormatting>
  <conditionalFormatting sqref="K4:K6 K28:K29">
    <cfRule type="cellIs" dxfId="982" priority="46" operator="equal">
      <formula>$K$4</formula>
    </cfRule>
  </conditionalFormatting>
  <conditionalFormatting sqref="M4:M6">
    <cfRule type="cellIs" dxfId="981" priority="45" operator="equal">
      <formula>$L$4</formula>
    </cfRule>
  </conditionalFormatting>
  <conditionalFormatting sqref="T7:T28 U28:V28">
    <cfRule type="cellIs" dxfId="980" priority="42" operator="lessThan">
      <formula>0</formula>
    </cfRule>
    <cfRule type="cellIs" dxfId="979" priority="43" operator="lessThan">
      <formula>0</formula>
    </cfRule>
    <cfRule type="cellIs" dxfId="978" priority="44" operator="lessThan">
      <formula>0</formula>
    </cfRule>
  </conditionalFormatting>
  <conditionalFormatting sqref="D5:K5">
    <cfRule type="cellIs" dxfId="977" priority="41" operator="greaterThan">
      <formula>0</formula>
    </cfRule>
  </conditionalFormatting>
  <conditionalFormatting sqref="T6:T28 U28:V28">
    <cfRule type="cellIs" dxfId="976" priority="40" operator="lessThan">
      <formula>0</formula>
    </cfRule>
  </conditionalFormatting>
  <conditionalFormatting sqref="T7:T27">
    <cfRule type="cellIs" dxfId="975" priority="37" operator="lessThan">
      <formula>0</formula>
    </cfRule>
    <cfRule type="cellIs" dxfId="974" priority="38" operator="lessThan">
      <formula>0</formula>
    </cfRule>
    <cfRule type="cellIs" dxfId="973" priority="39" operator="lessThan">
      <formula>0</formula>
    </cfRule>
  </conditionalFormatting>
  <conditionalFormatting sqref="T7:T28 U28:V28">
    <cfRule type="cellIs" dxfId="972" priority="34" operator="lessThan">
      <formula>0</formula>
    </cfRule>
    <cfRule type="cellIs" dxfId="971" priority="35" operator="lessThan">
      <formula>0</formula>
    </cfRule>
    <cfRule type="cellIs" dxfId="970" priority="36" operator="lessThan">
      <formula>0</formula>
    </cfRule>
  </conditionalFormatting>
  <conditionalFormatting sqref="D5:K5">
    <cfRule type="cellIs" dxfId="969" priority="33" operator="greaterThan">
      <formula>0</formula>
    </cfRule>
  </conditionalFormatting>
  <conditionalFormatting sqref="L4 L6 L28:L29">
    <cfRule type="cellIs" dxfId="968" priority="32" operator="equal">
      <formula>$L$4</formula>
    </cfRule>
  </conditionalFormatting>
  <conditionalFormatting sqref="D7:S7">
    <cfRule type="cellIs" dxfId="967" priority="31" operator="greaterThan">
      <formula>0</formula>
    </cfRule>
  </conditionalFormatting>
  <conditionalFormatting sqref="D9:S9">
    <cfRule type="cellIs" dxfId="966" priority="30" operator="greaterThan">
      <formula>0</formula>
    </cfRule>
  </conditionalFormatting>
  <conditionalFormatting sqref="D11:S11">
    <cfRule type="cellIs" dxfId="965" priority="29" operator="greaterThan">
      <formula>0</formula>
    </cfRule>
  </conditionalFormatting>
  <conditionalFormatting sqref="D13:S13">
    <cfRule type="cellIs" dxfId="964" priority="28" operator="greaterThan">
      <formula>0</formula>
    </cfRule>
  </conditionalFormatting>
  <conditionalFormatting sqref="D15:S15">
    <cfRule type="cellIs" dxfId="963" priority="27" operator="greaterThan">
      <formula>0</formula>
    </cfRule>
  </conditionalFormatting>
  <conditionalFormatting sqref="D17:S17">
    <cfRule type="cellIs" dxfId="962" priority="26" operator="greaterThan">
      <formula>0</formula>
    </cfRule>
  </conditionalFormatting>
  <conditionalFormatting sqref="D19:S19">
    <cfRule type="cellIs" dxfId="961" priority="25" operator="greaterThan">
      <formula>0</formula>
    </cfRule>
  </conditionalFormatting>
  <conditionalFormatting sqref="D21:S21">
    <cfRule type="cellIs" dxfId="960" priority="24" operator="greaterThan">
      <formula>0</formula>
    </cfRule>
  </conditionalFormatting>
  <conditionalFormatting sqref="D23:S23">
    <cfRule type="cellIs" dxfId="959" priority="23" operator="greaterThan">
      <formula>0</formula>
    </cfRule>
  </conditionalFormatting>
  <conditionalFormatting sqref="D25:S25">
    <cfRule type="cellIs" dxfId="958" priority="22" operator="greaterThan">
      <formula>0</formula>
    </cfRule>
  </conditionalFormatting>
  <conditionalFormatting sqref="D27:S27">
    <cfRule type="cellIs" dxfId="957" priority="21" operator="greaterThan">
      <formula>0</formula>
    </cfRule>
  </conditionalFormatting>
  <conditionalFormatting sqref="U6">
    <cfRule type="cellIs" dxfId="956" priority="20" operator="lessThan">
      <formula>0</formula>
    </cfRule>
  </conditionalFormatting>
  <conditionalFormatting sqref="U6">
    <cfRule type="cellIs" dxfId="955" priority="19" operator="lessThan">
      <formula>0</formula>
    </cfRule>
  </conditionalFormatting>
  <conditionalFormatting sqref="V6">
    <cfRule type="cellIs" dxfId="954" priority="18" operator="lessThan">
      <formula>0</formula>
    </cfRule>
  </conditionalFormatting>
  <conditionalFormatting sqref="V6">
    <cfRule type="cellIs" dxfId="95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H11" sqref="H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8.75" x14ac:dyDescent="0.25">
      <c r="A3" s="84" t="s">
        <v>61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2" x14ac:dyDescent="0.25">
      <c r="A4" s="88" t="s">
        <v>1</v>
      </c>
      <c r="B4" s="88"/>
      <c r="C4" s="1"/>
      <c r="D4" s="2">
        <f>'10'!D29</f>
        <v>229396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90"/>
      <c r="O4" s="91"/>
      <c r="P4" s="91"/>
      <c r="Q4" s="91"/>
      <c r="R4" s="91"/>
      <c r="S4" s="91"/>
      <c r="T4" s="91"/>
      <c r="U4" s="91"/>
      <c r="V4" s="92"/>
    </row>
    <row r="5" spans="1:22" x14ac:dyDescent="0.25">
      <c r="A5" s="88" t="s">
        <v>2</v>
      </c>
      <c r="B5" s="8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0"/>
      <c r="O5" s="91"/>
      <c r="P5" s="91"/>
      <c r="Q5" s="91"/>
      <c r="R5" s="91"/>
      <c r="S5" s="91"/>
      <c r="T5" s="91"/>
      <c r="U5" s="91"/>
      <c r="V5" s="9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17056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17776</v>
      </c>
      <c r="N16" s="24">
        <f t="shared" si="1"/>
        <v>20214</v>
      </c>
      <c r="O16" s="25">
        <f t="shared" si="2"/>
        <v>488.84</v>
      </c>
      <c r="P16" s="26">
        <v>-2000</v>
      </c>
      <c r="Q16" s="26">
        <v>120</v>
      </c>
      <c r="R16" s="24">
        <f t="shared" si="3"/>
        <v>19605.16</v>
      </c>
      <c r="S16" s="25">
        <f t="shared" si="4"/>
        <v>168.87199999999999</v>
      </c>
      <c r="T16" s="64">
        <f t="shared" si="5"/>
        <v>48.871999999999986</v>
      </c>
      <c r="U16" s="71"/>
      <c r="V16" s="72">
        <f t="shared" si="6"/>
        <v>19605.16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>
        <v>1950</v>
      </c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71"/>
      <c r="V21" s="72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11540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12040</v>
      </c>
      <c r="N22" s="24">
        <f t="shared" si="1"/>
        <v>12040</v>
      </c>
      <c r="O22" s="25">
        <f t="shared" si="2"/>
        <v>331.1</v>
      </c>
      <c r="P22" s="26">
        <v>2000</v>
      </c>
      <c r="Q22" s="26">
        <v>150</v>
      </c>
      <c r="R22" s="24">
        <f t="shared" si="3"/>
        <v>11558.9</v>
      </c>
      <c r="S22" s="25">
        <f t="shared" si="4"/>
        <v>114.38</v>
      </c>
      <c r="T22" s="64">
        <f t="shared" si="5"/>
        <v>-35.620000000000005</v>
      </c>
      <c r="U22" s="71"/>
      <c r="V22" s="72">
        <f t="shared" si="6"/>
        <v>11558.9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18528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27528</v>
      </c>
      <c r="N24" s="24">
        <f t="shared" si="1"/>
        <v>28847</v>
      </c>
      <c r="O24" s="25">
        <f t="shared" si="2"/>
        <v>757.02</v>
      </c>
      <c r="P24" s="26">
        <v>2000</v>
      </c>
      <c r="Q24" s="26">
        <v>131</v>
      </c>
      <c r="R24" s="24">
        <f t="shared" si="3"/>
        <v>27958.98</v>
      </c>
      <c r="S24" s="25">
        <f t="shared" si="4"/>
        <v>261.51600000000002</v>
      </c>
      <c r="T24" s="64">
        <f t="shared" si="5"/>
        <v>130.51600000000002</v>
      </c>
      <c r="U24" s="71">
        <v>60</v>
      </c>
      <c r="V24" s="72">
        <f t="shared" si="6"/>
        <v>27898.98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10007</v>
      </c>
      <c r="N25" s="24">
        <f t="shared" si="1"/>
        <v>10007</v>
      </c>
      <c r="O25" s="25">
        <f t="shared" si="2"/>
        <v>275.1925</v>
      </c>
      <c r="P25" s="26"/>
      <c r="Q25" s="26">
        <v>98</v>
      </c>
      <c r="R25" s="24">
        <f t="shared" si="3"/>
        <v>9633.8075000000008</v>
      </c>
      <c r="S25" s="25">
        <f t="shared" si="4"/>
        <v>95.066499999999991</v>
      </c>
      <c r="T25" s="64">
        <f t="shared" si="5"/>
        <v>-2.9335000000000093</v>
      </c>
      <c r="U25" s="71">
        <v>1276</v>
      </c>
      <c r="V25" s="72">
        <f t="shared" si="6"/>
        <v>8357.8075000000008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74" t="s">
        <v>38</v>
      </c>
      <c r="B28" s="75"/>
      <c r="C28" s="76"/>
      <c r="D28" s="44">
        <f t="shared" ref="D28:E28" si="7">SUM(D7:D27)</f>
        <v>191459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226854</v>
      </c>
      <c r="N28" s="45">
        <f t="shared" si="8"/>
        <v>243848</v>
      </c>
      <c r="O28" s="46">
        <f t="shared" si="8"/>
        <v>6238.4850000000015</v>
      </c>
      <c r="P28" s="45">
        <f t="shared" si="8"/>
        <v>77571</v>
      </c>
      <c r="Q28" s="45">
        <f t="shared" si="8"/>
        <v>2122</v>
      </c>
      <c r="R28" s="45">
        <f t="shared" si="8"/>
        <v>235487.51499999998</v>
      </c>
      <c r="S28" s="45">
        <f t="shared" si="8"/>
        <v>2155.1130000000003</v>
      </c>
      <c r="T28" s="70">
        <f t="shared" si="8"/>
        <v>33.1129999999999</v>
      </c>
      <c r="U28" s="71"/>
      <c r="V28" s="71"/>
    </row>
    <row r="29" spans="1:22" ht="15.75" thickBot="1" x14ac:dyDescent="0.3">
      <c r="A29" s="77" t="s">
        <v>39</v>
      </c>
      <c r="B29" s="78"/>
      <c r="C29" s="79"/>
      <c r="D29" s="48">
        <f>D4+D5-D28</f>
        <v>245729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98"/>
      <c r="N29" s="99"/>
      <c r="O29" s="99"/>
      <c r="P29" s="99"/>
      <c r="Q29" s="99"/>
      <c r="R29" s="99"/>
      <c r="S29" s="99"/>
      <c r="T29" s="99"/>
      <c r="U29" s="99"/>
      <c r="V29" s="10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52" priority="47" operator="equal">
      <formula>212030016606640</formula>
    </cfRule>
  </conditionalFormatting>
  <conditionalFormatting sqref="D29 E4:E6 E28:K29">
    <cfRule type="cellIs" dxfId="951" priority="45" operator="equal">
      <formula>$E$4</formula>
    </cfRule>
    <cfRule type="cellIs" dxfId="950" priority="46" operator="equal">
      <formula>2120</formula>
    </cfRule>
  </conditionalFormatting>
  <conditionalFormatting sqref="D29:E29 F4:F6 F28:F29">
    <cfRule type="cellIs" dxfId="949" priority="43" operator="equal">
      <formula>$F$4</formula>
    </cfRule>
    <cfRule type="cellIs" dxfId="948" priority="44" operator="equal">
      <formula>300</formula>
    </cfRule>
  </conditionalFormatting>
  <conditionalFormatting sqref="G4:G6 G28:G29">
    <cfRule type="cellIs" dxfId="947" priority="41" operator="equal">
      <formula>$G$4</formula>
    </cfRule>
    <cfRule type="cellIs" dxfId="946" priority="42" operator="equal">
      <formula>1660</formula>
    </cfRule>
  </conditionalFormatting>
  <conditionalFormatting sqref="H4:H6 H28:H29">
    <cfRule type="cellIs" dxfId="945" priority="39" operator="equal">
      <formula>$H$4</formula>
    </cfRule>
    <cfRule type="cellIs" dxfId="944" priority="40" operator="equal">
      <formula>6640</formula>
    </cfRule>
  </conditionalFormatting>
  <conditionalFormatting sqref="T6:T28">
    <cfRule type="cellIs" dxfId="943" priority="38" operator="lessThan">
      <formula>0</formula>
    </cfRule>
  </conditionalFormatting>
  <conditionalFormatting sqref="T7:T27">
    <cfRule type="cellIs" dxfId="942" priority="35" operator="lessThan">
      <formula>0</formula>
    </cfRule>
    <cfRule type="cellIs" dxfId="941" priority="36" operator="lessThan">
      <formula>0</formula>
    </cfRule>
    <cfRule type="cellIs" dxfId="940" priority="37" operator="lessThan">
      <formula>0</formula>
    </cfRule>
  </conditionalFormatting>
  <conditionalFormatting sqref="E4:E6 E28:K28">
    <cfRule type="cellIs" dxfId="939" priority="34" operator="equal">
      <formula>$E$4</formula>
    </cfRule>
  </conditionalFormatting>
  <conditionalFormatting sqref="D28:D29 D6 D4:M4">
    <cfRule type="cellIs" dxfId="938" priority="33" operator="equal">
      <formula>$D$4</formula>
    </cfRule>
  </conditionalFormatting>
  <conditionalFormatting sqref="I4:I6 I28:I29">
    <cfRule type="cellIs" dxfId="937" priority="32" operator="equal">
      <formula>$I$4</formula>
    </cfRule>
  </conditionalFormatting>
  <conditionalFormatting sqref="J4:J6 J28:J29">
    <cfRule type="cellIs" dxfId="936" priority="31" operator="equal">
      <formula>$J$4</formula>
    </cfRule>
  </conditionalFormatting>
  <conditionalFormatting sqref="K4:K6 K28:K29">
    <cfRule type="cellIs" dxfId="935" priority="30" operator="equal">
      <formula>$K$4</formula>
    </cfRule>
  </conditionalFormatting>
  <conditionalFormatting sqref="M4:M6">
    <cfRule type="cellIs" dxfId="934" priority="29" operator="equal">
      <formula>$L$4</formula>
    </cfRule>
  </conditionalFormatting>
  <conditionalFormatting sqref="T7:T28">
    <cfRule type="cellIs" dxfId="933" priority="26" operator="lessThan">
      <formula>0</formula>
    </cfRule>
    <cfRule type="cellIs" dxfId="932" priority="27" operator="lessThan">
      <formula>0</formula>
    </cfRule>
    <cfRule type="cellIs" dxfId="931" priority="28" operator="lessThan">
      <formula>0</formula>
    </cfRule>
  </conditionalFormatting>
  <conditionalFormatting sqref="D5:K5">
    <cfRule type="cellIs" dxfId="930" priority="25" operator="greaterThan">
      <formula>0</formula>
    </cfRule>
  </conditionalFormatting>
  <conditionalFormatting sqref="T6:T28">
    <cfRule type="cellIs" dxfId="929" priority="24" operator="lessThan">
      <formula>0</formula>
    </cfRule>
  </conditionalFormatting>
  <conditionalFormatting sqref="T7:T27">
    <cfRule type="cellIs" dxfId="928" priority="21" operator="lessThan">
      <formula>0</formula>
    </cfRule>
    <cfRule type="cellIs" dxfId="927" priority="22" operator="lessThan">
      <formula>0</formula>
    </cfRule>
    <cfRule type="cellIs" dxfId="926" priority="23" operator="lessThan">
      <formula>0</formula>
    </cfRule>
  </conditionalFormatting>
  <conditionalFormatting sqref="T7:T28">
    <cfRule type="cellIs" dxfId="925" priority="18" operator="lessThan">
      <formula>0</formula>
    </cfRule>
    <cfRule type="cellIs" dxfId="924" priority="19" operator="lessThan">
      <formula>0</formula>
    </cfRule>
    <cfRule type="cellIs" dxfId="923" priority="20" operator="lessThan">
      <formula>0</formula>
    </cfRule>
  </conditionalFormatting>
  <conditionalFormatting sqref="D5:K5">
    <cfRule type="cellIs" dxfId="922" priority="17" operator="greaterThan">
      <formula>0</formula>
    </cfRule>
  </conditionalFormatting>
  <conditionalFormatting sqref="L4 L6 L28:L29">
    <cfRule type="cellIs" dxfId="921" priority="16" operator="equal">
      <formula>$L$4</formula>
    </cfRule>
  </conditionalFormatting>
  <conditionalFormatting sqref="D7:S7">
    <cfRule type="cellIs" dxfId="920" priority="15" operator="greaterThan">
      <formula>0</formula>
    </cfRule>
  </conditionalFormatting>
  <conditionalFormatting sqref="D9:S9">
    <cfRule type="cellIs" dxfId="919" priority="14" operator="greaterThan">
      <formula>0</formula>
    </cfRule>
  </conditionalFormatting>
  <conditionalFormatting sqref="D11:S11">
    <cfRule type="cellIs" dxfId="918" priority="13" operator="greaterThan">
      <formula>0</formula>
    </cfRule>
  </conditionalFormatting>
  <conditionalFormatting sqref="D13:S13">
    <cfRule type="cellIs" dxfId="917" priority="12" operator="greaterThan">
      <formula>0</formula>
    </cfRule>
  </conditionalFormatting>
  <conditionalFormatting sqref="D15:S15">
    <cfRule type="cellIs" dxfId="916" priority="11" operator="greaterThan">
      <formula>0</formula>
    </cfRule>
  </conditionalFormatting>
  <conditionalFormatting sqref="D17:S17">
    <cfRule type="cellIs" dxfId="915" priority="10" operator="greaterThan">
      <formula>0</formula>
    </cfRule>
  </conditionalFormatting>
  <conditionalFormatting sqref="D19:S19">
    <cfRule type="cellIs" dxfId="914" priority="9" operator="greaterThan">
      <formula>0</formula>
    </cfRule>
  </conditionalFormatting>
  <conditionalFormatting sqref="D21:S21">
    <cfRule type="cellIs" dxfId="913" priority="8" operator="greaterThan">
      <formula>0</formula>
    </cfRule>
  </conditionalFormatting>
  <conditionalFormatting sqref="D23:S23">
    <cfRule type="cellIs" dxfId="912" priority="7" operator="greaterThan">
      <formula>0</formula>
    </cfRule>
  </conditionalFormatting>
  <conditionalFormatting sqref="D25:S25">
    <cfRule type="cellIs" dxfId="911" priority="6" operator="greaterThan">
      <formula>0</formula>
    </cfRule>
  </conditionalFormatting>
  <conditionalFormatting sqref="D27:S27">
    <cfRule type="cellIs" dxfId="910" priority="5" operator="greaterThan">
      <formula>0</formula>
    </cfRule>
  </conditionalFormatting>
  <conditionalFormatting sqref="U6">
    <cfRule type="cellIs" dxfId="909" priority="4" operator="lessThan">
      <formula>0</formula>
    </cfRule>
  </conditionalFormatting>
  <conditionalFormatting sqref="U6">
    <cfRule type="cellIs" dxfId="908" priority="3" operator="lessThan">
      <formula>0</formula>
    </cfRule>
  </conditionalFormatting>
  <conditionalFormatting sqref="V6">
    <cfRule type="cellIs" dxfId="907" priority="2" operator="lessThan">
      <formula>0</formula>
    </cfRule>
  </conditionalFormatting>
  <conditionalFormatting sqref="V6">
    <cfRule type="cellIs" dxfId="906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7" activePane="bottomLeft" state="frozen"/>
      <selection pane="bottomLeft" activeCell="N31" sqref="N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8.75" x14ac:dyDescent="0.25">
      <c r="A3" s="84" t="s">
        <v>62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2" x14ac:dyDescent="0.25">
      <c r="A4" s="88" t="s">
        <v>1</v>
      </c>
      <c r="B4" s="88"/>
      <c r="C4" s="1"/>
      <c r="D4" s="2">
        <f>'11'!D29</f>
        <v>245729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90"/>
      <c r="O4" s="91"/>
      <c r="P4" s="91"/>
      <c r="Q4" s="91"/>
      <c r="R4" s="91"/>
      <c r="S4" s="91"/>
      <c r="T4" s="91"/>
      <c r="U4" s="91"/>
      <c r="V4" s="92"/>
    </row>
    <row r="5" spans="1:22" x14ac:dyDescent="0.25">
      <c r="A5" s="88" t="s">
        <v>2</v>
      </c>
      <c r="B5" s="8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0"/>
      <c r="O5" s="91"/>
      <c r="P5" s="91"/>
      <c r="Q5" s="91"/>
      <c r="R5" s="91"/>
      <c r="S5" s="91"/>
      <c r="T5" s="91"/>
      <c r="U5" s="91"/>
      <c r="V5" s="9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8123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9313</v>
      </c>
      <c r="N19" s="24">
        <f t="shared" si="1"/>
        <v>9859</v>
      </c>
      <c r="O19" s="25">
        <f t="shared" si="2"/>
        <v>256.10750000000002</v>
      </c>
      <c r="P19" s="26"/>
      <c r="Q19" s="26">
        <v>120</v>
      </c>
      <c r="R19" s="24">
        <f t="shared" si="3"/>
        <v>9482.8924999999999</v>
      </c>
      <c r="S19" s="25">
        <f t="shared" si="4"/>
        <v>88.473500000000001</v>
      </c>
      <c r="T19" s="64">
        <f t="shared" si="5"/>
        <v>-31.526499999999999</v>
      </c>
      <c r="U19" s="61">
        <v>796</v>
      </c>
      <c r="V19" s="62">
        <f t="shared" si="6"/>
        <v>8686.8924999999999</v>
      </c>
    </row>
    <row r="20" spans="1:22" ht="15.75" x14ac:dyDescent="0.25">
      <c r="A20" s="28">
        <v>14</v>
      </c>
      <c r="B20" s="20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38896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40436</v>
      </c>
      <c r="N24" s="24">
        <f t="shared" si="1"/>
        <v>40436</v>
      </c>
      <c r="O24" s="25">
        <f t="shared" si="2"/>
        <v>1111.99</v>
      </c>
      <c r="P24" s="26">
        <v>-23000</v>
      </c>
      <c r="Q24" s="26">
        <v>128</v>
      </c>
      <c r="R24" s="24">
        <f t="shared" si="3"/>
        <v>39196.01</v>
      </c>
      <c r="S24" s="25">
        <f t="shared" si="4"/>
        <v>384.142</v>
      </c>
      <c r="T24" s="64">
        <f t="shared" si="5"/>
        <v>256.142</v>
      </c>
      <c r="U24" s="61"/>
      <c r="V24" s="62">
        <f t="shared" si="6"/>
        <v>39196.01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74" t="s">
        <v>38</v>
      </c>
      <c r="B28" s="75"/>
      <c r="C28" s="76"/>
      <c r="D28" s="44">
        <f t="shared" ref="D28:E28" si="7">SUM(D7:D27)</f>
        <v>232631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306001</v>
      </c>
      <c r="N28" s="66">
        <f t="shared" si="8"/>
        <v>313706</v>
      </c>
      <c r="O28" s="67">
        <f t="shared" si="8"/>
        <v>8415.0274999999983</v>
      </c>
      <c r="P28" s="66">
        <f t="shared" si="8"/>
        <v>-40200</v>
      </c>
      <c r="Q28" s="66">
        <f t="shared" si="8"/>
        <v>2720</v>
      </c>
      <c r="R28" s="66">
        <f t="shared" si="8"/>
        <v>302570.97249999997</v>
      </c>
      <c r="S28" s="66">
        <f t="shared" si="8"/>
        <v>2907.0095000000001</v>
      </c>
      <c r="T28" s="68">
        <f t="shared" si="8"/>
        <v>187.00949999999995</v>
      </c>
      <c r="U28" s="68">
        <f t="shared" si="8"/>
        <v>16125</v>
      </c>
      <c r="V28" s="59">
        <f t="shared" si="8"/>
        <v>286445.97249999997</v>
      </c>
    </row>
    <row r="29" spans="1:22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05" priority="63" operator="equal">
      <formula>212030016606640</formula>
    </cfRule>
  </conditionalFormatting>
  <conditionalFormatting sqref="D29 E4:E6 E28:K29">
    <cfRule type="cellIs" dxfId="904" priority="61" operator="equal">
      <formula>$E$4</formula>
    </cfRule>
    <cfRule type="cellIs" dxfId="903" priority="62" operator="equal">
      <formula>2120</formula>
    </cfRule>
  </conditionalFormatting>
  <conditionalFormatting sqref="D29:E29 F4:F6 F28:F29">
    <cfRule type="cellIs" dxfId="902" priority="59" operator="equal">
      <formula>$F$4</formula>
    </cfRule>
    <cfRule type="cellIs" dxfId="901" priority="60" operator="equal">
      <formula>300</formula>
    </cfRule>
  </conditionalFormatting>
  <conditionalFormatting sqref="G4:G6 G28:G29">
    <cfRule type="cellIs" dxfId="900" priority="57" operator="equal">
      <formula>$G$4</formula>
    </cfRule>
    <cfRule type="cellIs" dxfId="899" priority="58" operator="equal">
      <formula>1660</formula>
    </cfRule>
  </conditionalFormatting>
  <conditionalFormatting sqref="H4:H6 H28:H29">
    <cfRule type="cellIs" dxfId="898" priority="55" operator="equal">
      <formula>$H$4</formula>
    </cfRule>
    <cfRule type="cellIs" dxfId="897" priority="56" operator="equal">
      <formula>6640</formula>
    </cfRule>
  </conditionalFormatting>
  <conditionalFormatting sqref="T6:T28 U28:V28">
    <cfRule type="cellIs" dxfId="896" priority="54" operator="lessThan">
      <formula>0</formula>
    </cfRule>
  </conditionalFormatting>
  <conditionalFormatting sqref="T7:T27">
    <cfRule type="cellIs" dxfId="895" priority="51" operator="lessThan">
      <formula>0</formula>
    </cfRule>
    <cfRule type="cellIs" dxfId="894" priority="52" operator="lessThan">
      <formula>0</formula>
    </cfRule>
    <cfRule type="cellIs" dxfId="893" priority="53" operator="lessThan">
      <formula>0</formula>
    </cfRule>
  </conditionalFormatting>
  <conditionalFormatting sqref="E4:E6 E28:K28">
    <cfRule type="cellIs" dxfId="892" priority="50" operator="equal">
      <formula>$E$4</formula>
    </cfRule>
  </conditionalFormatting>
  <conditionalFormatting sqref="D28:D29 D6 D4:M4">
    <cfRule type="cellIs" dxfId="891" priority="49" operator="equal">
      <formula>$D$4</formula>
    </cfRule>
  </conditionalFormatting>
  <conditionalFormatting sqref="I4:I6 I28:I29">
    <cfRule type="cellIs" dxfId="890" priority="48" operator="equal">
      <formula>$I$4</formula>
    </cfRule>
  </conditionalFormatting>
  <conditionalFormatting sqref="J4:J6 J28:J29">
    <cfRule type="cellIs" dxfId="889" priority="47" operator="equal">
      <formula>$J$4</formula>
    </cfRule>
  </conditionalFormatting>
  <conditionalFormatting sqref="K4:K6 K28:K29">
    <cfRule type="cellIs" dxfId="888" priority="46" operator="equal">
      <formula>$K$4</formula>
    </cfRule>
  </conditionalFormatting>
  <conditionalFormatting sqref="M4:M6">
    <cfRule type="cellIs" dxfId="887" priority="45" operator="equal">
      <formula>$L$4</formula>
    </cfRule>
  </conditionalFormatting>
  <conditionalFormatting sqref="T7:T28 U28:V28">
    <cfRule type="cellIs" dxfId="886" priority="42" operator="lessThan">
      <formula>0</formula>
    </cfRule>
    <cfRule type="cellIs" dxfId="885" priority="43" operator="lessThan">
      <formula>0</formula>
    </cfRule>
    <cfRule type="cellIs" dxfId="884" priority="44" operator="lessThan">
      <formula>0</formula>
    </cfRule>
  </conditionalFormatting>
  <conditionalFormatting sqref="D5:K5">
    <cfRule type="cellIs" dxfId="883" priority="41" operator="greaterThan">
      <formula>0</formula>
    </cfRule>
  </conditionalFormatting>
  <conditionalFormatting sqref="T6:T28 U28:V28">
    <cfRule type="cellIs" dxfId="882" priority="40" operator="lessThan">
      <formula>0</formula>
    </cfRule>
  </conditionalFormatting>
  <conditionalFormatting sqref="T7:T27">
    <cfRule type="cellIs" dxfId="881" priority="37" operator="lessThan">
      <formula>0</formula>
    </cfRule>
    <cfRule type="cellIs" dxfId="880" priority="38" operator="lessThan">
      <formula>0</formula>
    </cfRule>
    <cfRule type="cellIs" dxfId="879" priority="39" operator="lessThan">
      <formula>0</formula>
    </cfRule>
  </conditionalFormatting>
  <conditionalFormatting sqref="T7:T28 U28:V28">
    <cfRule type="cellIs" dxfId="878" priority="34" operator="lessThan">
      <formula>0</formula>
    </cfRule>
    <cfRule type="cellIs" dxfId="877" priority="35" operator="lessThan">
      <formula>0</formula>
    </cfRule>
    <cfRule type="cellIs" dxfId="876" priority="36" operator="lessThan">
      <formula>0</formula>
    </cfRule>
  </conditionalFormatting>
  <conditionalFormatting sqref="D5:K5">
    <cfRule type="cellIs" dxfId="875" priority="33" operator="greaterThan">
      <formula>0</formula>
    </cfRule>
  </conditionalFormatting>
  <conditionalFormatting sqref="L4 L6 L28:L29">
    <cfRule type="cellIs" dxfId="874" priority="32" operator="equal">
      <formula>$L$4</formula>
    </cfRule>
  </conditionalFormatting>
  <conditionalFormatting sqref="D7:S7">
    <cfRule type="cellIs" dxfId="873" priority="31" operator="greaterThan">
      <formula>0</formula>
    </cfRule>
  </conditionalFormatting>
  <conditionalFormatting sqref="D9:S9">
    <cfRule type="cellIs" dxfId="872" priority="30" operator="greaterThan">
      <formula>0</formula>
    </cfRule>
  </conditionalFormatting>
  <conditionalFormatting sqref="D11:S11">
    <cfRule type="cellIs" dxfId="871" priority="29" operator="greaterThan">
      <formula>0</formula>
    </cfRule>
  </conditionalFormatting>
  <conditionalFormatting sqref="D13:S13">
    <cfRule type="cellIs" dxfId="870" priority="28" operator="greaterThan">
      <formula>0</formula>
    </cfRule>
  </conditionalFormatting>
  <conditionalFormatting sqref="D15:S15">
    <cfRule type="cellIs" dxfId="869" priority="27" operator="greaterThan">
      <formula>0</formula>
    </cfRule>
  </conditionalFormatting>
  <conditionalFormatting sqref="D17:S17">
    <cfRule type="cellIs" dxfId="868" priority="26" operator="greaterThan">
      <formula>0</formula>
    </cfRule>
  </conditionalFormatting>
  <conditionalFormatting sqref="D19:S19">
    <cfRule type="cellIs" dxfId="867" priority="25" operator="greaterThan">
      <formula>0</formula>
    </cfRule>
  </conditionalFormatting>
  <conditionalFormatting sqref="D21:S21">
    <cfRule type="cellIs" dxfId="866" priority="24" operator="greaterThan">
      <formula>0</formula>
    </cfRule>
  </conditionalFormatting>
  <conditionalFormatting sqref="D23:S23">
    <cfRule type="cellIs" dxfId="865" priority="23" operator="greaterThan">
      <formula>0</formula>
    </cfRule>
  </conditionalFormatting>
  <conditionalFormatting sqref="D25:S25">
    <cfRule type="cellIs" dxfId="864" priority="22" operator="greaterThan">
      <formula>0</formula>
    </cfRule>
  </conditionalFormatting>
  <conditionalFormatting sqref="D27:S27">
    <cfRule type="cellIs" dxfId="863" priority="21" operator="greaterThan">
      <formula>0</formula>
    </cfRule>
  </conditionalFormatting>
  <conditionalFormatting sqref="U6">
    <cfRule type="cellIs" dxfId="862" priority="20" operator="lessThan">
      <formula>0</formula>
    </cfRule>
  </conditionalFormatting>
  <conditionalFormatting sqref="U6">
    <cfRule type="cellIs" dxfId="861" priority="19" operator="lessThan">
      <formula>0</formula>
    </cfRule>
  </conditionalFormatting>
  <conditionalFormatting sqref="V6">
    <cfRule type="cellIs" dxfId="860" priority="18" operator="lessThan">
      <formula>0</formula>
    </cfRule>
  </conditionalFormatting>
  <conditionalFormatting sqref="V6">
    <cfRule type="cellIs" dxfId="859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41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'12'!D29</f>
        <v>324786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sqref="A1:XFD104857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'13'!D29</f>
        <v>324786</v>
      </c>
      <c r="E4" s="2">
        <f>'13'!E29</f>
        <v>9235</v>
      </c>
      <c r="F4" s="2">
        <f>'13'!F29</f>
        <v>21410</v>
      </c>
      <c r="G4" s="2">
        <f>'13'!G29</f>
        <v>210</v>
      </c>
      <c r="H4" s="2">
        <f>'13'!H29</f>
        <v>43395</v>
      </c>
      <c r="I4" s="2">
        <f>'13'!I29</f>
        <v>1045</v>
      </c>
      <c r="J4" s="2">
        <f>'13'!J29</f>
        <v>492</v>
      </c>
      <c r="K4" s="2">
        <f>'13'!K29</f>
        <v>441</v>
      </c>
      <c r="L4" s="2">
        <f>'13'!L29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'14'!D29</f>
        <v>324786</v>
      </c>
      <c r="E4" s="2">
        <f>'14'!E29</f>
        <v>9235</v>
      </c>
      <c r="F4" s="2">
        <f>'14'!F29</f>
        <v>21410</v>
      </c>
      <c r="G4" s="2">
        <f>'14'!G29</f>
        <v>210</v>
      </c>
      <c r="H4" s="2">
        <f>'14'!H29</f>
        <v>43395</v>
      </c>
      <c r="I4" s="2">
        <f>'14'!I29</f>
        <v>1045</v>
      </c>
      <c r="J4" s="2">
        <f>'14'!J29</f>
        <v>492</v>
      </c>
      <c r="K4" s="2">
        <f>'14'!K29</f>
        <v>441</v>
      </c>
      <c r="L4" s="2">
        <f>'14'!L29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2" sqref="F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41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'15'!D29</f>
        <v>324786</v>
      </c>
      <c r="E4" s="2">
        <f>'15'!E29</f>
        <v>9235</v>
      </c>
      <c r="F4" s="2">
        <f>'15'!F29</f>
        <v>21410</v>
      </c>
      <c r="G4" s="2">
        <f>'15'!G29</f>
        <v>210</v>
      </c>
      <c r="H4" s="2">
        <f>'15'!H29</f>
        <v>43395</v>
      </c>
      <c r="I4" s="2">
        <f>'15'!I29</f>
        <v>1045</v>
      </c>
      <c r="J4" s="2">
        <f>'15'!J29</f>
        <v>492</v>
      </c>
      <c r="K4" s="2">
        <f>'15'!K29</f>
        <v>441</v>
      </c>
      <c r="L4" s="2">
        <f>'15'!L29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'16'!D29</f>
        <v>324786</v>
      </c>
      <c r="E4" s="2">
        <f>'16'!E29</f>
        <v>9235</v>
      </c>
      <c r="F4" s="2">
        <f>'16'!F29</f>
        <v>21410</v>
      </c>
      <c r="G4" s="2">
        <f>'16'!G29</f>
        <v>210</v>
      </c>
      <c r="H4" s="2">
        <f>'16'!H29</f>
        <v>43395</v>
      </c>
      <c r="I4" s="2">
        <f>'16'!I29</f>
        <v>1045</v>
      </c>
      <c r="J4" s="2">
        <f>'16'!J29</f>
        <v>492</v>
      </c>
      <c r="K4" s="2">
        <f>'16'!K29</f>
        <v>441</v>
      </c>
      <c r="L4" s="2">
        <f>'16'!L29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'17'!D29</f>
        <v>324786</v>
      </c>
      <c r="E4" s="2">
        <f>'17'!E29</f>
        <v>9235</v>
      </c>
      <c r="F4" s="2">
        <f>'17'!F29</f>
        <v>21410</v>
      </c>
      <c r="G4" s="2">
        <f>'17'!G29</f>
        <v>210</v>
      </c>
      <c r="H4" s="2">
        <f>'17'!H29</f>
        <v>43395</v>
      </c>
      <c r="I4" s="2">
        <f>'17'!I29</f>
        <v>1045</v>
      </c>
      <c r="J4" s="2">
        <f>'17'!J29</f>
        <v>492</v>
      </c>
      <c r="K4" s="2">
        <f>'17'!K29</f>
        <v>441</v>
      </c>
      <c r="L4" s="2">
        <f>'17'!L29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'18'!D29</f>
        <v>324786</v>
      </c>
      <c r="E4" s="2">
        <f>'18'!E29</f>
        <v>9235</v>
      </c>
      <c r="F4" s="2">
        <f>'18'!F29</f>
        <v>21410</v>
      </c>
      <c r="G4" s="2">
        <f>'18'!G29</f>
        <v>210</v>
      </c>
      <c r="H4" s="2">
        <f>'18'!H29</f>
        <v>43395</v>
      </c>
      <c r="I4" s="2">
        <f>'18'!I29</f>
        <v>1045</v>
      </c>
      <c r="J4" s="2">
        <f>'18'!J29</f>
        <v>492</v>
      </c>
      <c r="K4" s="2">
        <f>'18'!K29</f>
        <v>441</v>
      </c>
      <c r="L4" s="2">
        <f>'18'!L29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49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77" t="s">
        <v>39</v>
      </c>
      <c r="B29" s="78"/>
      <c r="C29" s="79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3" priority="43" operator="equal">
      <formula>212030016606640</formula>
    </cfRule>
  </conditionalFormatting>
  <conditionalFormatting sqref="D29 E4:E6 E28:K29">
    <cfRule type="cellIs" dxfId="1342" priority="41" operator="equal">
      <formula>$E$4</formula>
    </cfRule>
    <cfRule type="cellIs" dxfId="1341" priority="42" operator="equal">
      <formula>2120</formula>
    </cfRule>
  </conditionalFormatting>
  <conditionalFormatting sqref="D29:E29 F4:F6 F28:F29">
    <cfRule type="cellIs" dxfId="1340" priority="39" operator="equal">
      <formula>$F$4</formula>
    </cfRule>
    <cfRule type="cellIs" dxfId="1339" priority="40" operator="equal">
      <formula>300</formula>
    </cfRule>
  </conditionalFormatting>
  <conditionalFormatting sqref="G4:G6 G28:G29">
    <cfRule type="cellIs" dxfId="1338" priority="37" operator="equal">
      <formula>$G$4</formula>
    </cfRule>
    <cfRule type="cellIs" dxfId="1337" priority="38" operator="equal">
      <formula>1660</formula>
    </cfRule>
  </conditionalFormatting>
  <conditionalFormatting sqref="H4:H6 H28:H29">
    <cfRule type="cellIs" dxfId="1336" priority="35" operator="equal">
      <formula>$H$4</formula>
    </cfRule>
    <cfRule type="cellIs" dxfId="1335" priority="36" operator="equal">
      <formula>6640</formula>
    </cfRule>
  </conditionalFormatting>
  <conditionalFormatting sqref="T6:T28">
    <cfRule type="cellIs" dxfId="1334" priority="34" operator="lessThan">
      <formula>0</formula>
    </cfRule>
  </conditionalFormatting>
  <conditionalFormatting sqref="T7:T27">
    <cfRule type="cellIs" dxfId="1333" priority="31" operator="lessThan">
      <formula>0</formula>
    </cfRule>
    <cfRule type="cellIs" dxfId="1332" priority="32" operator="lessThan">
      <formula>0</formula>
    </cfRule>
    <cfRule type="cellIs" dxfId="1331" priority="33" operator="lessThan">
      <formula>0</formula>
    </cfRule>
  </conditionalFormatting>
  <conditionalFormatting sqref="E4:E6 E28:K28">
    <cfRule type="cellIs" dxfId="1330" priority="30" operator="equal">
      <formula>$E$4</formula>
    </cfRule>
  </conditionalFormatting>
  <conditionalFormatting sqref="D28:D29 D6 D4:M4">
    <cfRule type="cellIs" dxfId="1329" priority="29" operator="equal">
      <formula>$D$4</formula>
    </cfRule>
  </conditionalFormatting>
  <conditionalFormatting sqref="I4:I6 I28:I29">
    <cfRule type="cellIs" dxfId="1328" priority="28" operator="equal">
      <formula>$I$4</formula>
    </cfRule>
  </conditionalFormatting>
  <conditionalFormatting sqref="J4:J6 J28:J29">
    <cfRule type="cellIs" dxfId="1327" priority="27" operator="equal">
      <formula>$J$4</formula>
    </cfRule>
  </conditionalFormatting>
  <conditionalFormatting sqref="K4:K6 K28:K29">
    <cfRule type="cellIs" dxfId="1326" priority="26" operator="equal">
      <formula>$K$4</formula>
    </cfRule>
  </conditionalFormatting>
  <conditionalFormatting sqref="M4:M6">
    <cfRule type="cellIs" dxfId="1325" priority="25" operator="equal">
      <formula>$L$4</formula>
    </cfRule>
  </conditionalFormatting>
  <conditionalFormatting sqref="T7:T28">
    <cfRule type="cellIs" dxfId="1324" priority="22" operator="lessThan">
      <formula>0</formula>
    </cfRule>
    <cfRule type="cellIs" dxfId="1323" priority="23" operator="lessThan">
      <formula>0</formula>
    </cfRule>
    <cfRule type="cellIs" dxfId="1322" priority="24" operator="lessThan">
      <formula>0</formula>
    </cfRule>
  </conditionalFormatting>
  <conditionalFormatting sqref="D5:K5">
    <cfRule type="cellIs" dxfId="1321" priority="21" operator="greaterThan">
      <formula>0</formula>
    </cfRule>
  </conditionalFormatting>
  <conditionalFormatting sqref="T6:T28">
    <cfRule type="cellIs" dxfId="1320" priority="20" operator="lessThan">
      <formula>0</formula>
    </cfRule>
  </conditionalFormatting>
  <conditionalFormatting sqref="T7:T27">
    <cfRule type="cellIs" dxfId="1319" priority="17" operator="lessThan">
      <formula>0</formula>
    </cfRule>
    <cfRule type="cellIs" dxfId="1318" priority="18" operator="lessThan">
      <formula>0</formula>
    </cfRule>
    <cfRule type="cellIs" dxfId="1317" priority="19" operator="lessThan">
      <formula>0</formula>
    </cfRule>
  </conditionalFormatting>
  <conditionalFormatting sqref="T7:T28">
    <cfRule type="cellIs" dxfId="1316" priority="14" operator="lessThan">
      <formula>0</formula>
    </cfRule>
    <cfRule type="cellIs" dxfId="1315" priority="15" operator="lessThan">
      <formula>0</formula>
    </cfRule>
    <cfRule type="cellIs" dxfId="1314" priority="16" operator="lessThan">
      <formula>0</formula>
    </cfRule>
  </conditionalFormatting>
  <conditionalFormatting sqref="D5:K5">
    <cfRule type="cellIs" dxfId="1313" priority="13" operator="greaterThan">
      <formula>0</formula>
    </cfRule>
  </conditionalFormatting>
  <conditionalFormatting sqref="L4 L6 L28:L29">
    <cfRule type="cellIs" dxfId="1312" priority="12" operator="equal">
      <formula>$L$4</formula>
    </cfRule>
  </conditionalFormatting>
  <conditionalFormatting sqref="D7:S7">
    <cfRule type="cellIs" dxfId="1311" priority="11" operator="greaterThan">
      <formula>0</formula>
    </cfRule>
  </conditionalFormatting>
  <conditionalFormatting sqref="D9:S9">
    <cfRule type="cellIs" dxfId="1310" priority="10" operator="greaterThan">
      <formula>0</formula>
    </cfRule>
  </conditionalFormatting>
  <conditionalFormatting sqref="D11:S11">
    <cfRule type="cellIs" dxfId="1309" priority="9" operator="greaterThan">
      <formula>0</formula>
    </cfRule>
  </conditionalFormatting>
  <conditionalFormatting sqref="D13:S13">
    <cfRule type="cellIs" dxfId="1308" priority="8" operator="greaterThan">
      <formula>0</formula>
    </cfRule>
  </conditionalFormatting>
  <conditionalFormatting sqref="D15:S15">
    <cfRule type="cellIs" dxfId="1307" priority="7" operator="greaterThan">
      <formula>0</formula>
    </cfRule>
  </conditionalFormatting>
  <conditionalFormatting sqref="D17:S17">
    <cfRule type="cellIs" dxfId="1306" priority="6" operator="greaterThan">
      <formula>0</formula>
    </cfRule>
  </conditionalFormatting>
  <conditionalFormatting sqref="D19:S19">
    <cfRule type="cellIs" dxfId="1305" priority="5" operator="greaterThan">
      <formula>0</formula>
    </cfRule>
  </conditionalFormatting>
  <conditionalFormatting sqref="D21:S21">
    <cfRule type="cellIs" dxfId="1304" priority="4" operator="greaterThan">
      <formula>0</formula>
    </cfRule>
  </conditionalFormatting>
  <conditionalFormatting sqref="D23:S23">
    <cfRule type="cellIs" dxfId="1303" priority="3" operator="greaterThan">
      <formula>0</formula>
    </cfRule>
  </conditionalFormatting>
  <conditionalFormatting sqref="D25:S25">
    <cfRule type="cellIs" dxfId="1302" priority="2" operator="greaterThan">
      <formula>0</formula>
    </cfRule>
  </conditionalFormatting>
  <conditionalFormatting sqref="D27:S27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'19'!D29</f>
        <v>324786</v>
      </c>
      <c r="E4" s="2">
        <f>'19'!E29</f>
        <v>9235</v>
      </c>
      <c r="F4" s="2">
        <f>'19'!F29</f>
        <v>21410</v>
      </c>
      <c r="G4" s="2">
        <f>'19'!G29</f>
        <v>210</v>
      </c>
      <c r="H4" s="2">
        <f>'19'!H29</f>
        <v>43395</v>
      </c>
      <c r="I4" s="2">
        <f>'19'!I29</f>
        <v>1045</v>
      </c>
      <c r="J4" s="2">
        <f>'19'!J29</f>
        <v>492</v>
      </c>
      <c r="K4" s="2">
        <f>'19'!K29</f>
        <v>441</v>
      </c>
      <c r="L4" s="2">
        <f>'19'!L29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'20'!D29</f>
        <v>324786</v>
      </c>
      <c r="E4" s="2">
        <f>'20'!E29</f>
        <v>9235</v>
      </c>
      <c r="F4" s="2">
        <f>'20'!F29</f>
        <v>21410</v>
      </c>
      <c r="G4" s="2">
        <f>'20'!G29</f>
        <v>210</v>
      </c>
      <c r="H4" s="2">
        <f>'20'!H29</f>
        <v>43395</v>
      </c>
      <c r="I4" s="2">
        <f>'20'!I29</f>
        <v>1045</v>
      </c>
      <c r="J4" s="2">
        <f>'20'!J29</f>
        <v>492</v>
      </c>
      <c r="K4" s="2">
        <f>'20'!K29</f>
        <v>441</v>
      </c>
      <c r="L4" s="2">
        <f>'20'!L29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41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'21'!D29</f>
        <v>324786</v>
      </c>
      <c r="E4" s="2">
        <f>'21'!E29</f>
        <v>9235</v>
      </c>
      <c r="F4" s="2">
        <f>'21'!F29</f>
        <v>21410</v>
      </c>
      <c r="G4" s="2">
        <f>'21'!G29</f>
        <v>210</v>
      </c>
      <c r="H4" s="2">
        <f>'21'!H29</f>
        <v>43395</v>
      </c>
      <c r="I4" s="2">
        <f>'21'!I29</f>
        <v>1045</v>
      </c>
      <c r="J4" s="2">
        <f>'21'!J29</f>
        <v>492</v>
      </c>
      <c r="K4" s="2">
        <f>'21'!K29</f>
        <v>441</v>
      </c>
      <c r="L4" s="2">
        <f>'21'!L29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'22'!D29</f>
        <v>324786</v>
      </c>
      <c r="E4" s="2">
        <f>'22'!E29</f>
        <v>9235</v>
      </c>
      <c r="F4" s="2">
        <f>'22'!F29</f>
        <v>21410</v>
      </c>
      <c r="G4" s="2">
        <f>'22'!G29</f>
        <v>210</v>
      </c>
      <c r="H4" s="2">
        <f>'22'!H29</f>
        <v>43395</v>
      </c>
      <c r="I4" s="2">
        <f>'22'!I29</f>
        <v>1045</v>
      </c>
      <c r="J4" s="2">
        <f>'22'!J29</f>
        <v>492</v>
      </c>
      <c r="K4" s="2">
        <f>'22'!K29</f>
        <v>441</v>
      </c>
      <c r="L4" s="2">
        <f>'22'!L29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41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'23'!D29</f>
        <v>324786</v>
      </c>
      <c r="E4" s="2">
        <f>'23'!E29</f>
        <v>9235</v>
      </c>
      <c r="F4" s="2">
        <f>'23'!F29</f>
        <v>21410</v>
      </c>
      <c r="G4" s="2">
        <f>'23'!G29</f>
        <v>210</v>
      </c>
      <c r="H4" s="2">
        <f>'23'!H29</f>
        <v>43395</v>
      </c>
      <c r="I4" s="2">
        <f>'23'!I29</f>
        <v>1045</v>
      </c>
      <c r="J4" s="2">
        <f>'23'!J29</f>
        <v>492</v>
      </c>
      <c r="K4" s="2">
        <f>'23'!K29</f>
        <v>441</v>
      </c>
      <c r="L4" s="2">
        <f>'23'!L29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41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'24'!D29</f>
        <v>324786</v>
      </c>
      <c r="E4" s="2">
        <f>'24'!E29</f>
        <v>9235</v>
      </c>
      <c r="F4" s="2">
        <f>'24'!F29</f>
        <v>21410</v>
      </c>
      <c r="G4" s="2">
        <f>'24'!G29</f>
        <v>210</v>
      </c>
      <c r="H4" s="2">
        <f>'24'!H29</f>
        <v>43395</v>
      </c>
      <c r="I4" s="2">
        <f>'24'!I29</f>
        <v>1045</v>
      </c>
      <c r="J4" s="2">
        <f>'24'!J29</f>
        <v>492</v>
      </c>
      <c r="K4" s="2">
        <f>'24'!K29</f>
        <v>441</v>
      </c>
      <c r="L4" s="2">
        <f>'24'!L29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'25'!D29</f>
        <v>324786</v>
      </c>
      <c r="E4" s="2">
        <f>'25'!E29</f>
        <v>9235</v>
      </c>
      <c r="F4" s="2">
        <f>'25'!F29</f>
        <v>21410</v>
      </c>
      <c r="G4" s="2">
        <f>'25'!G29</f>
        <v>210</v>
      </c>
      <c r="H4" s="2">
        <f>'25'!H29</f>
        <v>43395</v>
      </c>
      <c r="I4" s="2">
        <f>'25'!I29</f>
        <v>1045</v>
      </c>
      <c r="J4" s="2">
        <f>'25'!J29</f>
        <v>492</v>
      </c>
      <c r="K4" s="2">
        <f>'25'!K29</f>
        <v>441</v>
      </c>
      <c r="L4" s="2">
        <f>'25'!L29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'26'!D29</f>
        <v>324786</v>
      </c>
      <c r="E4" s="2">
        <f>'26'!E29</f>
        <v>9235</v>
      </c>
      <c r="F4" s="2">
        <f>'26'!F29</f>
        <v>21410</v>
      </c>
      <c r="G4" s="2">
        <f>'26'!G29</f>
        <v>210</v>
      </c>
      <c r="H4" s="2">
        <f>'26'!H29</f>
        <v>43395</v>
      </c>
      <c r="I4" s="2">
        <f>'26'!I29</f>
        <v>1045</v>
      </c>
      <c r="J4" s="2">
        <f>'26'!J29</f>
        <v>492</v>
      </c>
      <c r="K4" s="2">
        <f>'26'!K29</f>
        <v>441</v>
      </c>
      <c r="L4" s="2">
        <f>'26'!L29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'27'!D29</f>
        <v>324786</v>
      </c>
      <c r="E4" s="2">
        <f>'27'!E29</f>
        <v>9235</v>
      </c>
      <c r="F4" s="2">
        <f>'27'!F29</f>
        <v>21410</v>
      </c>
      <c r="G4" s="2">
        <f>'27'!G29</f>
        <v>210</v>
      </c>
      <c r="H4" s="2">
        <f>'27'!H29</f>
        <v>43395</v>
      </c>
      <c r="I4" s="2">
        <f>'27'!I29</f>
        <v>1045</v>
      </c>
      <c r="J4" s="2">
        <f>'27'!J29</f>
        <v>492</v>
      </c>
      <c r="K4" s="2">
        <f>'27'!K29</f>
        <v>441</v>
      </c>
      <c r="L4" s="2">
        <f>'27'!L29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'28'!D29</f>
        <v>324786</v>
      </c>
      <c r="E4" s="2">
        <f>'28'!E29</f>
        <v>9235</v>
      </c>
      <c r="F4" s="2">
        <f>'28'!F29</f>
        <v>21410</v>
      </c>
      <c r="G4" s="2">
        <f>'28'!G29</f>
        <v>210</v>
      </c>
      <c r="H4" s="2">
        <f>'28'!H29</f>
        <v>43395</v>
      </c>
      <c r="I4" s="2">
        <f>'28'!I29</f>
        <v>1045</v>
      </c>
      <c r="J4" s="2">
        <f>'28'!J29</f>
        <v>492</v>
      </c>
      <c r="K4" s="2">
        <f>'28'!K29</f>
        <v>441</v>
      </c>
      <c r="L4" s="2">
        <f>'28'!L29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50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77" t="s">
        <v>39</v>
      </c>
      <c r="B29" s="78"/>
      <c r="C29" s="79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41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'29'!D29</f>
        <v>324786</v>
      </c>
      <c r="E4" s="2">
        <f>'29'!E29</f>
        <v>9235</v>
      </c>
      <c r="F4" s="2">
        <f>'29'!F29</f>
        <v>21410</v>
      </c>
      <c r="G4" s="2">
        <f>'29'!G29</f>
        <v>210</v>
      </c>
      <c r="H4" s="2">
        <f>'29'!H29</f>
        <v>43395</v>
      </c>
      <c r="I4" s="2">
        <f>'29'!I29</f>
        <v>1045</v>
      </c>
      <c r="J4" s="2">
        <f>'29'!J29</f>
        <v>492</v>
      </c>
      <c r="K4" s="2">
        <f>'29'!K29</f>
        <v>441</v>
      </c>
      <c r="L4" s="2">
        <f>'29'!L29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41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'30'!D29</f>
        <v>324786</v>
      </c>
      <c r="E4" s="2">
        <f>'30'!E29</f>
        <v>9235</v>
      </c>
      <c r="F4" s="2">
        <f>'30'!F29</f>
        <v>21410</v>
      </c>
      <c r="G4" s="2">
        <f>'30'!G29</f>
        <v>210</v>
      </c>
      <c r="H4" s="2">
        <f>'30'!H29</f>
        <v>43395</v>
      </c>
      <c r="I4" s="2">
        <f>'30'!I29</f>
        <v>1045</v>
      </c>
      <c r="J4" s="2">
        <f>'30'!J29</f>
        <v>492</v>
      </c>
      <c r="K4" s="2">
        <f>'30'!K29</f>
        <v>441</v>
      </c>
      <c r="L4" s="2">
        <f>'30'!L29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/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1567143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79358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520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930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102328</v>
      </c>
      <c r="N7" s="24">
        <f>D7+E7*20+F7*10+G7*9+H7*9+I7*191+J7*191+K7*182+L7*100</f>
        <v>111761</v>
      </c>
      <c r="O7" s="25">
        <f>M7*2.75%</f>
        <v>2814.02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792</v>
      </c>
      <c r="R7" s="24">
        <f>M7-(M7*2.75%)+I7*191+J7*191+K7*182+L7*100-Q7</f>
        <v>108154.98</v>
      </c>
      <c r="S7" s="25">
        <f>M7*0.95%</f>
        <v>972.11599999999999</v>
      </c>
      <c r="T7" s="27">
        <f>S7-Q7</f>
        <v>180.11599999999999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40344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51664</v>
      </c>
      <c r="N8" s="24">
        <f t="shared" ref="N8:N27" si="1">D8+E8*20+F8*10+G8*9+H8*9+I8*191+J8*191+K8*182+L8*100</f>
        <v>51664</v>
      </c>
      <c r="O8" s="25">
        <f t="shared" ref="O8:O27" si="2">M8*2.75%</f>
        <v>1420.76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970</v>
      </c>
      <c r="R8" s="24">
        <f t="shared" ref="R8:R27" si="3">M8-(M8*2.75%)+I8*191+J8*191+K8*182+L8*100-Q8</f>
        <v>49273.24</v>
      </c>
      <c r="S8" s="25">
        <f t="shared" ref="S8:S27" si="4">M8*0.95%</f>
        <v>490.80799999999999</v>
      </c>
      <c r="T8" s="27">
        <f t="shared" ref="T8:T27" si="5">S8-Q8</f>
        <v>-479.19200000000001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122434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142824</v>
      </c>
      <c r="N9" s="24">
        <f t="shared" si="1"/>
        <v>154576</v>
      </c>
      <c r="O9" s="25">
        <f t="shared" si="2"/>
        <v>3927.66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1217</v>
      </c>
      <c r="R9" s="24">
        <f t="shared" si="3"/>
        <v>149431.34</v>
      </c>
      <c r="S9" s="25">
        <f t="shared" si="4"/>
        <v>1356.828</v>
      </c>
      <c r="T9" s="27">
        <f t="shared" si="5"/>
        <v>139.82799999999997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35661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38691</v>
      </c>
      <c r="N10" s="24">
        <f t="shared" si="1"/>
        <v>46695</v>
      </c>
      <c r="O10" s="25">
        <f t="shared" si="2"/>
        <v>1064.0025000000001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193</v>
      </c>
      <c r="R10" s="24">
        <f t="shared" si="3"/>
        <v>45437.997499999998</v>
      </c>
      <c r="S10" s="25">
        <f t="shared" si="4"/>
        <v>367.56450000000001</v>
      </c>
      <c r="T10" s="27">
        <f t="shared" si="5"/>
        <v>174.56450000000001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96463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1085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22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113228</v>
      </c>
      <c r="N11" s="24">
        <f t="shared" si="1"/>
        <v>127227</v>
      </c>
      <c r="O11" s="25">
        <f t="shared" si="2"/>
        <v>3113.77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633</v>
      </c>
      <c r="R11" s="24">
        <f t="shared" si="3"/>
        <v>123480.23</v>
      </c>
      <c r="S11" s="25">
        <f t="shared" si="4"/>
        <v>1075.6659999999999</v>
      </c>
      <c r="T11" s="27">
        <f t="shared" si="5"/>
        <v>442.66599999999994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37095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40995</v>
      </c>
      <c r="N12" s="24">
        <f t="shared" si="1"/>
        <v>42141</v>
      </c>
      <c r="O12" s="25">
        <f t="shared" si="2"/>
        <v>1127.3625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162</v>
      </c>
      <c r="R12" s="24">
        <f t="shared" si="3"/>
        <v>40851.637499999997</v>
      </c>
      <c r="S12" s="25">
        <f t="shared" si="4"/>
        <v>389.45249999999999</v>
      </c>
      <c r="T12" s="27">
        <f t="shared" si="5"/>
        <v>227.45249999999999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48242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48242</v>
      </c>
      <c r="N13" s="24">
        <f t="shared" si="1"/>
        <v>50062</v>
      </c>
      <c r="O13" s="25">
        <f t="shared" si="2"/>
        <v>1326.655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</v>
      </c>
      <c r="R13" s="24">
        <f t="shared" si="3"/>
        <v>48725.345000000001</v>
      </c>
      <c r="S13" s="25">
        <f t="shared" si="4"/>
        <v>458.29899999999998</v>
      </c>
      <c r="T13" s="27">
        <f t="shared" si="5"/>
        <v>448.29899999999998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65312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420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84092</v>
      </c>
      <c r="N14" s="24">
        <f t="shared" si="1"/>
        <v>90941</v>
      </c>
      <c r="O14" s="25">
        <f t="shared" si="2"/>
        <v>2312.5300000000002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663</v>
      </c>
      <c r="R14" s="24">
        <f t="shared" si="3"/>
        <v>87965.47</v>
      </c>
      <c r="S14" s="25">
        <f t="shared" si="4"/>
        <v>798.87400000000002</v>
      </c>
      <c r="T14" s="27">
        <f t="shared" si="5"/>
        <v>135.87400000000002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87781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130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90141</v>
      </c>
      <c r="N15" s="24">
        <f t="shared" si="1"/>
        <v>93671</v>
      </c>
      <c r="O15" s="25">
        <f t="shared" si="2"/>
        <v>2478.8775000000001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801</v>
      </c>
      <c r="R15" s="24">
        <f t="shared" si="3"/>
        <v>90391.122499999998</v>
      </c>
      <c r="S15" s="25">
        <f t="shared" si="4"/>
        <v>856.33949999999993</v>
      </c>
      <c r="T15" s="27">
        <f t="shared" si="5"/>
        <v>55.33949999999993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95492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102712</v>
      </c>
      <c r="N16" s="24">
        <f t="shared" si="1"/>
        <v>106633</v>
      </c>
      <c r="O16" s="25">
        <f t="shared" si="2"/>
        <v>2824.58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1266</v>
      </c>
      <c r="R16" s="24">
        <f t="shared" si="3"/>
        <v>102542.42</v>
      </c>
      <c r="S16" s="25">
        <f t="shared" si="4"/>
        <v>975.76400000000001</v>
      </c>
      <c r="T16" s="27">
        <f t="shared" si="5"/>
        <v>-290.23599999999999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65268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76908</v>
      </c>
      <c r="N17" s="24">
        <f t="shared" si="1"/>
        <v>81638</v>
      </c>
      <c r="O17" s="25">
        <f t="shared" si="2"/>
        <v>2114.9699999999998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672</v>
      </c>
      <c r="R17" s="24">
        <f t="shared" si="3"/>
        <v>78851.03</v>
      </c>
      <c r="S17" s="25">
        <f t="shared" si="4"/>
        <v>730.62599999999998</v>
      </c>
      <c r="T17" s="27">
        <f t="shared" si="5"/>
        <v>58.625999999999976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44872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44872</v>
      </c>
      <c r="N18" s="24">
        <f t="shared" si="1"/>
        <v>47737</v>
      </c>
      <c r="O18" s="25">
        <f t="shared" si="2"/>
        <v>1233.98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1187</v>
      </c>
      <c r="R18" s="24">
        <f t="shared" si="3"/>
        <v>45316.02</v>
      </c>
      <c r="S18" s="25">
        <f t="shared" si="4"/>
        <v>426.28399999999999</v>
      </c>
      <c r="T18" s="27">
        <f t="shared" si="5"/>
        <v>-760.71600000000001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72793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3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81393</v>
      </c>
      <c r="N19" s="24">
        <f t="shared" si="1"/>
        <v>88624</v>
      </c>
      <c r="O19" s="25">
        <f t="shared" si="2"/>
        <v>2238.3074999999999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1080</v>
      </c>
      <c r="R19" s="24">
        <f t="shared" si="3"/>
        <v>85305.692500000005</v>
      </c>
      <c r="S19" s="25">
        <f t="shared" si="4"/>
        <v>773.23349999999994</v>
      </c>
      <c r="T19" s="27">
        <f t="shared" si="5"/>
        <v>-306.76650000000006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42194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43144</v>
      </c>
      <c r="N20" s="24">
        <f t="shared" si="1"/>
        <v>45009</v>
      </c>
      <c r="O20" s="25">
        <f t="shared" si="2"/>
        <v>1186.46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1190</v>
      </c>
      <c r="R20" s="24">
        <f t="shared" si="3"/>
        <v>42632.54</v>
      </c>
      <c r="S20" s="25">
        <f t="shared" si="4"/>
        <v>409.86799999999999</v>
      </c>
      <c r="T20" s="27">
        <f t="shared" si="5"/>
        <v>-780.13200000000006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39115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26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44565</v>
      </c>
      <c r="N21" s="24">
        <f t="shared" si="1"/>
        <v>49531</v>
      </c>
      <c r="O21" s="25">
        <f t="shared" si="2"/>
        <v>1225.5374999999999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126</v>
      </c>
      <c r="R21" s="24">
        <f t="shared" si="3"/>
        <v>48179.462500000001</v>
      </c>
      <c r="S21" s="25">
        <f t="shared" si="4"/>
        <v>423.36750000000001</v>
      </c>
      <c r="T21" s="27">
        <f t="shared" si="5"/>
        <v>297.36750000000001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107635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118405</v>
      </c>
      <c r="N22" s="24">
        <f t="shared" si="1"/>
        <v>126910</v>
      </c>
      <c r="O22" s="25">
        <f t="shared" si="2"/>
        <v>3256.1374999999998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1007</v>
      </c>
      <c r="R22" s="24">
        <f t="shared" si="3"/>
        <v>122646.8625</v>
      </c>
      <c r="S22" s="25">
        <f t="shared" si="4"/>
        <v>1124.8475000000001</v>
      </c>
      <c r="T22" s="27">
        <f t="shared" si="5"/>
        <v>117.84750000000008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50163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50163</v>
      </c>
      <c r="N23" s="24">
        <f t="shared" si="1"/>
        <v>50163</v>
      </c>
      <c r="O23" s="25">
        <f t="shared" si="2"/>
        <v>1379.4825000000001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517</v>
      </c>
      <c r="R23" s="24">
        <f t="shared" si="3"/>
        <v>48266.517500000002</v>
      </c>
      <c r="S23" s="25">
        <f t="shared" si="4"/>
        <v>476.54849999999999</v>
      </c>
      <c r="T23" s="27">
        <f t="shared" si="5"/>
        <v>-40.45150000000001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179479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310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194519</v>
      </c>
      <c r="N24" s="24">
        <f t="shared" si="1"/>
        <v>199276</v>
      </c>
      <c r="O24" s="25">
        <f t="shared" si="2"/>
        <v>5349.2725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898</v>
      </c>
      <c r="R24" s="24">
        <f t="shared" si="3"/>
        <v>193028.72750000001</v>
      </c>
      <c r="S24" s="25">
        <f t="shared" si="4"/>
        <v>1847.9304999999999</v>
      </c>
      <c r="T24" s="27">
        <f t="shared" si="5"/>
        <v>949.93049999999994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49377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130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340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58637</v>
      </c>
      <c r="N25" s="24">
        <f t="shared" si="1"/>
        <v>63967</v>
      </c>
      <c r="O25" s="25">
        <f t="shared" si="2"/>
        <v>1612.5174999999999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542</v>
      </c>
      <c r="R25" s="24">
        <f t="shared" si="3"/>
        <v>61812.482499999998</v>
      </c>
      <c r="S25" s="25">
        <f t="shared" si="4"/>
        <v>557.05150000000003</v>
      </c>
      <c r="T25" s="27">
        <f t="shared" si="5"/>
        <v>15.051500000000033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63114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540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1100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82814</v>
      </c>
      <c r="N26" s="24">
        <f t="shared" si="1"/>
        <v>85589</v>
      </c>
      <c r="O26" s="25">
        <f t="shared" si="2"/>
        <v>2277.3850000000002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440</v>
      </c>
      <c r="R26" s="24">
        <f t="shared" si="3"/>
        <v>82871.615000000005</v>
      </c>
      <c r="S26" s="25">
        <f t="shared" si="4"/>
        <v>786.73299999999995</v>
      </c>
      <c r="T26" s="27">
        <f t="shared" si="5"/>
        <v>346.73299999999995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38683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38683</v>
      </c>
      <c r="N27" s="40">
        <f t="shared" si="1"/>
        <v>40593</v>
      </c>
      <c r="O27" s="25">
        <f t="shared" si="2"/>
        <v>1063.7825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39229.217499999999</v>
      </c>
      <c r="S27" s="42">
        <f t="shared" si="4"/>
        <v>367.48849999999999</v>
      </c>
      <c r="T27" s="43">
        <f t="shared" si="5"/>
        <v>67.488499999999988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1460875</v>
      </c>
      <c r="E28" s="45">
        <f t="shared" si="6"/>
        <v>3170</v>
      </c>
      <c r="F28" s="45">
        <f t="shared" ref="F28:T28" si="7">SUM(F7:F27)</f>
        <v>3830</v>
      </c>
      <c r="G28" s="45">
        <f t="shared" si="7"/>
        <v>280</v>
      </c>
      <c r="H28" s="45">
        <f t="shared" si="7"/>
        <v>9325</v>
      </c>
      <c r="I28" s="45">
        <f t="shared" si="7"/>
        <v>410</v>
      </c>
      <c r="J28" s="45">
        <f t="shared" si="7"/>
        <v>36</v>
      </c>
      <c r="K28" s="45">
        <f t="shared" si="7"/>
        <v>111</v>
      </c>
      <c r="L28" s="45">
        <f t="shared" si="7"/>
        <v>0</v>
      </c>
      <c r="M28" s="45">
        <f t="shared" si="7"/>
        <v>1649020</v>
      </c>
      <c r="N28" s="45">
        <f t="shared" si="7"/>
        <v>1754408</v>
      </c>
      <c r="O28" s="46">
        <f t="shared" si="7"/>
        <v>45348.049999999996</v>
      </c>
      <c r="P28" s="45">
        <f t="shared" si="7"/>
        <v>0</v>
      </c>
      <c r="Q28" s="45">
        <f t="shared" si="7"/>
        <v>14666</v>
      </c>
      <c r="R28" s="45">
        <f t="shared" si="7"/>
        <v>1694393.9500000002</v>
      </c>
      <c r="S28" s="45">
        <f t="shared" si="7"/>
        <v>15665.69</v>
      </c>
      <c r="T28" s="47">
        <f t="shared" si="7"/>
        <v>999.6899999999996</v>
      </c>
    </row>
    <row r="29" spans="1:20" ht="15.75" thickBot="1" x14ac:dyDescent="0.3">
      <c r="A29" s="77" t="s">
        <v>39</v>
      </c>
      <c r="B29" s="78"/>
      <c r="C29" s="79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51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77" t="s">
        <v>39</v>
      </c>
      <c r="B29" s="78"/>
      <c r="C29" s="79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52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77" t="s">
        <v>39</v>
      </c>
      <c r="B29" s="78"/>
      <c r="C29" s="79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3" activePane="bottomLeft" state="frozen"/>
      <selection pane="bottomLeft" activeCell="H20" sqref="H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1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1" ht="18.75" x14ac:dyDescent="0.25">
      <c r="A3" s="84" t="s">
        <v>53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1" x14ac:dyDescent="0.25">
      <c r="A4" s="88" t="s">
        <v>1</v>
      </c>
      <c r="B4" s="88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89"/>
      <c r="O4" s="89"/>
      <c r="P4" s="89"/>
      <c r="Q4" s="89"/>
      <c r="R4" s="89"/>
      <c r="S4" s="89"/>
      <c r="T4" s="89"/>
    </row>
    <row r="5" spans="1:21" x14ac:dyDescent="0.25">
      <c r="A5" s="88" t="s">
        <v>2</v>
      </c>
      <c r="B5" s="8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74" t="s">
        <v>38</v>
      </c>
      <c r="B28" s="75"/>
      <c r="C28" s="76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77" t="s">
        <v>39</v>
      </c>
      <c r="B29" s="78"/>
      <c r="C29" s="79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">
    <cfRule type="cellIs" dxfId="1132" priority="4" operator="greaterThan">
      <formula>0</formula>
    </cfRule>
  </conditionalFormatting>
  <conditionalFormatting sqref="D23:S23">
    <cfRule type="cellIs" dxfId="1131" priority="3" operator="greaterThan">
      <formula>0</formula>
    </cfRule>
  </conditionalFormatting>
  <conditionalFormatting sqref="D25:S25">
    <cfRule type="cellIs" dxfId="1130" priority="2" operator="greaterThan">
      <formula>0</formula>
    </cfRule>
  </conditionalFormatting>
  <conditionalFormatting sqref="D27:S27">
    <cfRule type="cellIs" dxfId="112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1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1" ht="18.75" x14ac:dyDescent="0.25">
      <c r="A3" s="84" t="s">
        <v>54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1" x14ac:dyDescent="0.25">
      <c r="A4" s="88" t="s">
        <v>1</v>
      </c>
      <c r="B4" s="88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89"/>
      <c r="O4" s="89"/>
      <c r="P4" s="89"/>
      <c r="Q4" s="89"/>
      <c r="R4" s="89"/>
      <c r="S4" s="89"/>
      <c r="T4" s="89"/>
    </row>
    <row r="5" spans="1:21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74" t="s">
        <v>38</v>
      </c>
      <c r="B28" s="75"/>
      <c r="C28" s="76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77" t="s">
        <v>39</v>
      </c>
      <c r="B29" s="78"/>
      <c r="C29" s="79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8" priority="43" operator="equal">
      <formula>212030016606640</formula>
    </cfRule>
  </conditionalFormatting>
  <conditionalFormatting sqref="D29 E4:E6 E28:K29">
    <cfRule type="cellIs" dxfId="1127" priority="41" operator="equal">
      <formula>$E$4</formula>
    </cfRule>
    <cfRule type="cellIs" dxfId="1126" priority="42" operator="equal">
      <formula>2120</formula>
    </cfRule>
  </conditionalFormatting>
  <conditionalFormatting sqref="D29:E29 F4:F6 F28:F29">
    <cfRule type="cellIs" dxfId="1125" priority="39" operator="equal">
      <formula>$F$4</formula>
    </cfRule>
    <cfRule type="cellIs" dxfId="1124" priority="40" operator="equal">
      <formula>300</formula>
    </cfRule>
  </conditionalFormatting>
  <conditionalFormatting sqref="G4:G6 G28:G29">
    <cfRule type="cellIs" dxfId="1123" priority="37" operator="equal">
      <formula>$G$4</formula>
    </cfRule>
    <cfRule type="cellIs" dxfId="1122" priority="38" operator="equal">
      <formula>1660</formula>
    </cfRule>
  </conditionalFormatting>
  <conditionalFormatting sqref="H4:H6 H28:H29">
    <cfRule type="cellIs" dxfId="1121" priority="35" operator="equal">
      <formula>$H$4</formula>
    </cfRule>
    <cfRule type="cellIs" dxfId="1120" priority="36" operator="equal">
      <formula>6640</formula>
    </cfRule>
  </conditionalFormatting>
  <conditionalFormatting sqref="T6:T28">
    <cfRule type="cellIs" dxfId="1119" priority="34" operator="lessThan">
      <formula>0</formula>
    </cfRule>
  </conditionalFormatting>
  <conditionalFormatting sqref="T7:T27">
    <cfRule type="cellIs" dxfId="1118" priority="31" operator="lessThan">
      <formula>0</formula>
    </cfRule>
    <cfRule type="cellIs" dxfId="1117" priority="32" operator="lessThan">
      <formula>0</formula>
    </cfRule>
    <cfRule type="cellIs" dxfId="1116" priority="33" operator="lessThan">
      <formula>0</formula>
    </cfRule>
  </conditionalFormatting>
  <conditionalFormatting sqref="E4:E6 E28:K28">
    <cfRule type="cellIs" dxfId="1115" priority="30" operator="equal">
      <formula>$E$4</formula>
    </cfRule>
  </conditionalFormatting>
  <conditionalFormatting sqref="D28:D29 D6 D4:M4">
    <cfRule type="cellIs" dxfId="1114" priority="29" operator="equal">
      <formula>$D$4</formula>
    </cfRule>
  </conditionalFormatting>
  <conditionalFormatting sqref="I4:I6 I28:I29">
    <cfRule type="cellIs" dxfId="1113" priority="28" operator="equal">
      <formula>$I$4</formula>
    </cfRule>
  </conditionalFormatting>
  <conditionalFormatting sqref="J4:J6 J28:J29">
    <cfRule type="cellIs" dxfId="1112" priority="27" operator="equal">
      <formula>$J$4</formula>
    </cfRule>
  </conditionalFormatting>
  <conditionalFormatting sqref="K4:K6 K28:K29">
    <cfRule type="cellIs" dxfId="1111" priority="26" operator="equal">
      <formula>$K$4</formula>
    </cfRule>
  </conditionalFormatting>
  <conditionalFormatting sqref="M4:M6">
    <cfRule type="cellIs" dxfId="1110" priority="25" operator="equal">
      <formula>$L$4</formula>
    </cfRule>
  </conditionalFormatting>
  <conditionalFormatting sqref="T7:T28">
    <cfRule type="cellIs" dxfId="1109" priority="22" operator="lessThan">
      <formula>0</formula>
    </cfRule>
    <cfRule type="cellIs" dxfId="1108" priority="23" operator="lessThan">
      <formula>0</formula>
    </cfRule>
    <cfRule type="cellIs" dxfId="1107" priority="24" operator="lessThan">
      <formula>0</formula>
    </cfRule>
  </conditionalFormatting>
  <conditionalFormatting sqref="D5:K5">
    <cfRule type="cellIs" dxfId="1106" priority="21" operator="greaterThan">
      <formula>0</formula>
    </cfRule>
  </conditionalFormatting>
  <conditionalFormatting sqref="T6:T28">
    <cfRule type="cellIs" dxfId="1105" priority="20" operator="lessThan">
      <formula>0</formula>
    </cfRule>
  </conditionalFormatting>
  <conditionalFormatting sqref="T7:T27">
    <cfRule type="cellIs" dxfId="1104" priority="17" operator="lessThan">
      <formula>0</formula>
    </cfRule>
    <cfRule type="cellIs" dxfId="1103" priority="18" operator="lessThan">
      <formula>0</formula>
    </cfRule>
    <cfRule type="cellIs" dxfId="1102" priority="19" operator="lessThan">
      <formula>0</formula>
    </cfRule>
  </conditionalFormatting>
  <conditionalFormatting sqref="T7:T28">
    <cfRule type="cellIs" dxfId="1101" priority="14" operator="lessThan">
      <formula>0</formula>
    </cfRule>
    <cfRule type="cellIs" dxfId="1100" priority="15" operator="lessThan">
      <formula>0</formula>
    </cfRule>
    <cfRule type="cellIs" dxfId="1099" priority="16" operator="lessThan">
      <formula>0</formula>
    </cfRule>
  </conditionalFormatting>
  <conditionalFormatting sqref="D5:K5">
    <cfRule type="cellIs" dxfId="1098" priority="13" operator="greaterThan">
      <formula>0</formula>
    </cfRule>
  </conditionalFormatting>
  <conditionalFormatting sqref="L4 L6 L28:L29">
    <cfRule type="cellIs" dxfId="1097" priority="12" operator="equal">
      <formula>$L$4</formula>
    </cfRule>
  </conditionalFormatting>
  <conditionalFormatting sqref="D7:S7">
    <cfRule type="cellIs" dxfId="1096" priority="11" operator="greaterThan">
      <formula>0</formula>
    </cfRule>
  </conditionalFormatting>
  <conditionalFormatting sqref="D9:S9">
    <cfRule type="cellIs" dxfId="1095" priority="10" operator="greaterThan">
      <formula>0</formula>
    </cfRule>
  </conditionalFormatting>
  <conditionalFormatting sqref="D11:S11">
    <cfRule type="cellIs" dxfId="1094" priority="9" operator="greaterThan">
      <formula>0</formula>
    </cfRule>
  </conditionalFormatting>
  <conditionalFormatting sqref="D13:S13">
    <cfRule type="cellIs" dxfId="1093" priority="8" operator="greaterThan">
      <formula>0</formula>
    </cfRule>
  </conditionalFormatting>
  <conditionalFormatting sqref="D15:S15">
    <cfRule type="cellIs" dxfId="1092" priority="7" operator="greaterThan">
      <formula>0</formula>
    </cfRule>
  </conditionalFormatting>
  <conditionalFormatting sqref="D17:S17">
    <cfRule type="cellIs" dxfId="1091" priority="6" operator="greaterThan">
      <formula>0</formula>
    </cfRule>
  </conditionalFormatting>
  <conditionalFormatting sqref="D19:S19">
    <cfRule type="cellIs" dxfId="1090" priority="5" operator="greaterThan">
      <formula>0</formula>
    </cfRule>
  </conditionalFormatting>
  <conditionalFormatting sqref="D21:S21">
    <cfRule type="cellIs" dxfId="1089" priority="4" operator="greaterThan">
      <formula>0</formula>
    </cfRule>
  </conditionalFormatting>
  <conditionalFormatting sqref="D23:S23">
    <cfRule type="cellIs" dxfId="1088" priority="3" operator="greaterThan">
      <formula>0</formula>
    </cfRule>
  </conditionalFormatting>
  <conditionalFormatting sqref="D25:S25">
    <cfRule type="cellIs" dxfId="1087" priority="2" operator="greaterThan">
      <formula>0</formula>
    </cfRule>
  </conditionalFormatting>
  <conditionalFormatting sqref="D27:S27">
    <cfRule type="cellIs" dxfId="108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F1" workbookViewId="0">
      <pane ySplit="6" topLeftCell="A7" activePane="bottomLeft" state="frozen"/>
      <selection pane="bottomLeft" activeCell="X18" sqref="X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4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4" ht="18.75" x14ac:dyDescent="0.25">
      <c r="A3" s="84" t="s">
        <v>58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4" x14ac:dyDescent="0.25">
      <c r="A4" s="88" t="s">
        <v>1</v>
      </c>
      <c r="B4" s="88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90"/>
      <c r="O4" s="91"/>
      <c r="P4" s="91"/>
      <c r="Q4" s="91"/>
      <c r="R4" s="91"/>
      <c r="S4" s="91"/>
      <c r="T4" s="91"/>
      <c r="U4" s="91"/>
      <c r="V4" s="91"/>
      <c r="W4" s="91"/>
      <c r="X4" s="92"/>
    </row>
    <row r="5" spans="1:24" x14ac:dyDescent="0.25">
      <c r="A5" s="88" t="s">
        <v>2</v>
      </c>
      <c r="B5" s="88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90"/>
      <c r="O5" s="91"/>
      <c r="P5" s="91"/>
      <c r="Q5" s="91"/>
      <c r="R5" s="91"/>
      <c r="S5" s="91"/>
      <c r="T5" s="91"/>
      <c r="U5" s="91"/>
      <c r="V5" s="91"/>
      <c r="W5" s="91"/>
      <c r="X5" s="92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74" t="s">
        <v>38</v>
      </c>
      <c r="B28" s="75"/>
      <c r="C28" s="76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77" t="s">
        <v>39</v>
      </c>
      <c r="B29" s="78"/>
      <c r="C29" s="79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93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5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085" priority="59" operator="equal">
      <formula>212030016606640</formula>
    </cfRule>
  </conditionalFormatting>
  <conditionalFormatting sqref="D29 E4:E6 E28:K29">
    <cfRule type="cellIs" dxfId="1084" priority="57" operator="equal">
      <formula>$E$4</formula>
    </cfRule>
    <cfRule type="cellIs" dxfId="1083" priority="58" operator="equal">
      <formula>2120</formula>
    </cfRule>
  </conditionalFormatting>
  <conditionalFormatting sqref="D29:E29 F4:F6 F28:F29">
    <cfRule type="cellIs" dxfId="1082" priority="55" operator="equal">
      <formula>$F$4</formula>
    </cfRule>
    <cfRule type="cellIs" dxfId="1081" priority="56" operator="equal">
      <formula>300</formula>
    </cfRule>
  </conditionalFormatting>
  <conditionalFormatting sqref="G4:G6 G28:G29">
    <cfRule type="cellIs" dxfId="1080" priority="53" operator="equal">
      <formula>$G$4</formula>
    </cfRule>
    <cfRule type="cellIs" dxfId="1079" priority="54" operator="equal">
      <formula>1660</formula>
    </cfRule>
  </conditionalFormatting>
  <conditionalFormatting sqref="H4:H6 H28:H29">
    <cfRule type="cellIs" dxfId="1078" priority="51" operator="equal">
      <formula>$H$4</formula>
    </cfRule>
    <cfRule type="cellIs" dxfId="1077" priority="52" operator="equal">
      <formula>6640</formula>
    </cfRule>
  </conditionalFormatting>
  <conditionalFormatting sqref="T6:T28 U28:X28">
    <cfRule type="cellIs" dxfId="1076" priority="50" operator="lessThan">
      <formula>0</formula>
    </cfRule>
  </conditionalFormatting>
  <conditionalFormatting sqref="T7:T27">
    <cfRule type="cellIs" dxfId="1075" priority="47" operator="lessThan">
      <formula>0</formula>
    </cfRule>
    <cfRule type="cellIs" dxfId="1074" priority="48" operator="lessThan">
      <formula>0</formula>
    </cfRule>
    <cfRule type="cellIs" dxfId="1073" priority="49" operator="lessThan">
      <formula>0</formula>
    </cfRule>
  </conditionalFormatting>
  <conditionalFormatting sqref="E4:E6 E28:K28">
    <cfRule type="cellIs" dxfId="1072" priority="46" operator="equal">
      <formula>$E$4</formula>
    </cfRule>
  </conditionalFormatting>
  <conditionalFormatting sqref="D28:D29 D6 D4:M4">
    <cfRule type="cellIs" dxfId="1071" priority="45" operator="equal">
      <formula>$D$4</formula>
    </cfRule>
  </conditionalFormatting>
  <conditionalFormatting sqref="I4:I6 I28:I29">
    <cfRule type="cellIs" dxfId="1070" priority="44" operator="equal">
      <formula>$I$4</formula>
    </cfRule>
  </conditionalFormatting>
  <conditionalFormatting sqref="J4:J6 J28:J29">
    <cfRule type="cellIs" dxfId="1069" priority="43" operator="equal">
      <formula>$J$4</formula>
    </cfRule>
  </conditionalFormatting>
  <conditionalFormatting sqref="K4:K6 K28:K29">
    <cfRule type="cellIs" dxfId="1068" priority="42" operator="equal">
      <formula>$K$4</formula>
    </cfRule>
  </conditionalFormatting>
  <conditionalFormatting sqref="M4:M6">
    <cfRule type="cellIs" dxfId="1067" priority="41" operator="equal">
      <formula>$L$4</formula>
    </cfRule>
  </conditionalFormatting>
  <conditionalFormatting sqref="T7:T28 U28:X28">
    <cfRule type="cellIs" dxfId="1066" priority="38" operator="lessThan">
      <formula>0</formula>
    </cfRule>
    <cfRule type="cellIs" dxfId="1065" priority="39" operator="lessThan">
      <formula>0</formula>
    </cfRule>
    <cfRule type="cellIs" dxfId="1064" priority="40" operator="lessThan">
      <formula>0</formula>
    </cfRule>
  </conditionalFormatting>
  <conditionalFormatting sqref="D5:K5">
    <cfRule type="cellIs" dxfId="1063" priority="37" operator="greaterThan">
      <formula>0</formula>
    </cfRule>
  </conditionalFormatting>
  <conditionalFormatting sqref="T6:T28 U28:X28">
    <cfRule type="cellIs" dxfId="1062" priority="36" operator="lessThan">
      <formula>0</formula>
    </cfRule>
  </conditionalFormatting>
  <conditionalFormatting sqref="T7:T27">
    <cfRule type="cellIs" dxfId="1061" priority="33" operator="lessThan">
      <formula>0</formula>
    </cfRule>
    <cfRule type="cellIs" dxfId="1060" priority="34" operator="lessThan">
      <formula>0</formula>
    </cfRule>
    <cfRule type="cellIs" dxfId="1059" priority="35" operator="lessThan">
      <formula>0</formula>
    </cfRule>
  </conditionalFormatting>
  <conditionalFormatting sqref="T7:T28 U28:X28">
    <cfRule type="cellIs" dxfId="1058" priority="30" operator="lessThan">
      <formula>0</formula>
    </cfRule>
    <cfRule type="cellIs" dxfId="1057" priority="31" operator="lessThan">
      <formula>0</formula>
    </cfRule>
    <cfRule type="cellIs" dxfId="1056" priority="32" operator="lessThan">
      <formula>0</formula>
    </cfRule>
  </conditionalFormatting>
  <conditionalFormatting sqref="D5:K5">
    <cfRule type="cellIs" dxfId="1055" priority="29" operator="greaterThan">
      <formula>0</formula>
    </cfRule>
  </conditionalFormatting>
  <conditionalFormatting sqref="L4 L6 L28:L29">
    <cfRule type="cellIs" dxfId="1054" priority="28" operator="equal">
      <formula>$L$4</formula>
    </cfRule>
  </conditionalFormatting>
  <conditionalFormatting sqref="D7:S7">
    <cfRule type="cellIs" dxfId="1053" priority="27" operator="greaterThan">
      <formula>0</formula>
    </cfRule>
  </conditionalFormatting>
  <conditionalFormatting sqref="D9:S9">
    <cfRule type="cellIs" dxfId="1052" priority="26" operator="greaterThan">
      <formula>0</formula>
    </cfRule>
  </conditionalFormatting>
  <conditionalFormatting sqref="D11:S11">
    <cfRule type="cellIs" dxfId="1051" priority="25" operator="greaterThan">
      <formula>0</formula>
    </cfRule>
  </conditionalFormatting>
  <conditionalFormatting sqref="D13:S13">
    <cfRule type="cellIs" dxfId="1050" priority="24" operator="greaterThan">
      <formula>0</formula>
    </cfRule>
  </conditionalFormatting>
  <conditionalFormatting sqref="D15:S15">
    <cfRule type="cellIs" dxfId="1049" priority="23" operator="greaterThan">
      <formula>0</formula>
    </cfRule>
  </conditionalFormatting>
  <conditionalFormatting sqref="D17:S17">
    <cfRule type="cellIs" dxfId="1048" priority="22" operator="greaterThan">
      <formula>0</formula>
    </cfRule>
  </conditionalFormatting>
  <conditionalFormatting sqref="D19:S19">
    <cfRule type="cellIs" dxfId="1047" priority="21" operator="greaterThan">
      <formula>0</formula>
    </cfRule>
  </conditionalFormatting>
  <conditionalFormatting sqref="D21:S21">
    <cfRule type="cellIs" dxfId="1046" priority="20" operator="greaterThan">
      <formula>0</formula>
    </cfRule>
  </conditionalFormatting>
  <conditionalFormatting sqref="D23:S23">
    <cfRule type="cellIs" dxfId="1045" priority="19" operator="greaterThan">
      <formula>0</formula>
    </cfRule>
  </conditionalFormatting>
  <conditionalFormatting sqref="D25:S25">
    <cfRule type="cellIs" dxfId="1044" priority="18" operator="greaterThan">
      <formula>0</formula>
    </cfRule>
  </conditionalFormatting>
  <conditionalFormatting sqref="D27:S27">
    <cfRule type="cellIs" dxfId="1043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ht="15.7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ht="18.75" x14ac:dyDescent="0.25">
      <c r="A3" s="84" t="s">
        <v>41</v>
      </c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x14ac:dyDescent="0.25">
      <c r="A4" s="88" t="s">
        <v>1</v>
      </c>
      <c r="B4" s="88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89"/>
      <c r="O4" s="89"/>
      <c r="P4" s="89"/>
      <c r="Q4" s="89"/>
      <c r="R4" s="89"/>
      <c r="S4" s="89"/>
      <c r="T4" s="89"/>
    </row>
    <row r="5" spans="1:20" x14ac:dyDescent="0.25">
      <c r="A5" s="88" t="s">
        <v>2</v>
      </c>
      <c r="B5" s="8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9"/>
      <c r="O5" s="89"/>
      <c r="P5" s="89"/>
      <c r="Q5" s="89"/>
      <c r="R5" s="89"/>
      <c r="S5" s="89"/>
      <c r="T5" s="8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4" t="s">
        <v>38</v>
      </c>
      <c r="B28" s="75"/>
      <c r="C28" s="76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77" t="s">
        <v>39</v>
      </c>
      <c r="B29" s="78"/>
      <c r="C29" s="79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80"/>
      <c r="N29" s="81"/>
      <c r="O29" s="81"/>
      <c r="P29" s="81"/>
      <c r="Q29" s="81"/>
      <c r="R29" s="81"/>
      <c r="S29" s="81"/>
      <c r="T29" s="8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2" priority="43" operator="equal">
      <formula>212030016606640</formula>
    </cfRule>
  </conditionalFormatting>
  <conditionalFormatting sqref="D29 E4:E6 E28:K29">
    <cfRule type="cellIs" dxfId="1041" priority="41" operator="equal">
      <formula>$E$4</formula>
    </cfRule>
    <cfRule type="cellIs" dxfId="1040" priority="42" operator="equal">
      <formula>2120</formula>
    </cfRule>
  </conditionalFormatting>
  <conditionalFormatting sqref="D29:E29 F4:F6 F28:F29">
    <cfRule type="cellIs" dxfId="1039" priority="39" operator="equal">
      <formula>$F$4</formula>
    </cfRule>
    <cfRule type="cellIs" dxfId="1038" priority="40" operator="equal">
      <formula>300</formula>
    </cfRule>
  </conditionalFormatting>
  <conditionalFormatting sqref="G4:G6 G28:G29">
    <cfRule type="cellIs" dxfId="1037" priority="37" operator="equal">
      <formula>$G$4</formula>
    </cfRule>
    <cfRule type="cellIs" dxfId="1036" priority="38" operator="equal">
      <formula>1660</formula>
    </cfRule>
  </conditionalFormatting>
  <conditionalFormatting sqref="H4:H6 H28:H29">
    <cfRule type="cellIs" dxfId="1035" priority="35" operator="equal">
      <formula>$H$4</formula>
    </cfRule>
    <cfRule type="cellIs" dxfId="1034" priority="36" operator="equal">
      <formula>6640</formula>
    </cfRule>
  </conditionalFormatting>
  <conditionalFormatting sqref="T6:T28">
    <cfRule type="cellIs" dxfId="1033" priority="34" operator="lessThan">
      <formula>0</formula>
    </cfRule>
  </conditionalFormatting>
  <conditionalFormatting sqref="T7:T27">
    <cfRule type="cellIs" dxfId="1032" priority="31" operator="lessThan">
      <formula>0</formula>
    </cfRule>
    <cfRule type="cellIs" dxfId="1031" priority="32" operator="lessThan">
      <formula>0</formula>
    </cfRule>
    <cfRule type="cellIs" dxfId="1030" priority="33" operator="lessThan">
      <formula>0</formula>
    </cfRule>
  </conditionalFormatting>
  <conditionalFormatting sqref="E4:E6 E28:K28">
    <cfRule type="cellIs" dxfId="1029" priority="30" operator="equal">
      <formula>$E$4</formula>
    </cfRule>
  </conditionalFormatting>
  <conditionalFormatting sqref="D28:D29 D6 D4:M4">
    <cfRule type="cellIs" dxfId="1028" priority="29" operator="equal">
      <formula>$D$4</formula>
    </cfRule>
  </conditionalFormatting>
  <conditionalFormatting sqref="I4:I6 I28:I29">
    <cfRule type="cellIs" dxfId="1027" priority="28" operator="equal">
      <formula>$I$4</formula>
    </cfRule>
  </conditionalFormatting>
  <conditionalFormatting sqref="J4:J6 J28:J29">
    <cfRule type="cellIs" dxfId="1026" priority="27" operator="equal">
      <formula>$J$4</formula>
    </cfRule>
  </conditionalFormatting>
  <conditionalFormatting sqref="K4:K6 K28:K29">
    <cfRule type="cellIs" dxfId="1025" priority="26" operator="equal">
      <formula>$K$4</formula>
    </cfRule>
  </conditionalFormatting>
  <conditionalFormatting sqref="M4:M6">
    <cfRule type="cellIs" dxfId="1024" priority="25" operator="equal">
      <formula>$L$4</formula>
    </cfRule>
  </conditionalFormatting>
  <conditionalFormatting sqref="T7:T28">
    <cfRule type="cellIs" dxfId="1023" priority="22" operator="lessThan">
      <formula>0</formula>
    </cfRule>
    <cfRule type="cellIs" dxfId="1022" priority="23" operator="lessThan">
      <formula>0</formula>
    </cfRule>
    <cfRule type="cellIs" dxfId="1021" priority="24" operator="lessThan">
      <formula>0</formula>
    </cfRule>
  </conditionalFormatting>
  <conditionalFormatting sqref="D5:K5">
    <cfRule type="cellIs" dxfId="1020" priority="21" operator="greaterThan">
      <formula>0</formula>
    </cfRule>
  </conditionalFormatting>
  <conditionalFormatting sqref="T6:T28">
    <cfRule type="cellIs" dxfId="1019" priority="20" operator="lessThan">
      <formula>0</formula>
    </cfRule>
  </conditionalFormatting>
  <conditionalFormatting sqref="T7:T27">
    <cfRule type="cellIs" dxfId="1018" priority="17" operator="lessThan">
      <formula>0</formula>
    </cfRule>
    <cfRule type="cellIs" dxfId="1017" priority="18" operator="lessThan">
      <formula>0</formula>
    </cfRule>
    <cfRule type="cellIs" dxfId="1016" priority="19" operator="lessThan">
      <formula>0</formula>
    </cfRule>
  </conditionalFormatting>
  <conditionalFormatting sqref="T7:T28">
    <cfRule type="cellIs" dxfId="1015" priority="14" operator="lessThan">
      <formula>0</formula>
    </cfRule>
    <cfRule type="cellIs" dxfId="1014" priority="15" operator="lessThan">
      <formula>0</formula>
    </cfRule>
    <cfRule type="cellIs" dxfId="1013" priority="16" operator="lessThan">
      <formula>0</formula>
    </cfRule>
  </conditionalFormatting>
  <conditionalFormatting sqref="D5:K5">
    <cfRule type="cellIs" dxfId="1012" priority="13" operator="greaterThan">
      <formula>0</formula>
    </cfRule>
  </conditionalFormatting>
  <conditionalFormatting sqref="L4 L6 L28:L29">
    <cfRule type="cellIs" dxfId="1011" priority="12" operator="equal">
      <formula>$L$4</formula>
    </cfRule>
  </conditionalFormatting>
  <conditionalFormatting sqref="D7:S7">
    <cfRule type="cellIs" dxfId="1010" priority="11" operator="greaterThan">
      <formula>0</formula>
    </cfRule>
  </conditionalFormatting>
  <conditionalFormatting sqref="D9:S9">
    <cfRule type="cellIs" dxfId="1009" priority="10" operator="greaterThan">
      <formula>0</formula>
    </cfRule>
  </conditionalFormatting>
  <conditionalFormatting sqref="D11:S11">
    <cfRule type="cellIs" dxfId="1008" priority="9" operator="greaterThan">
      <formula>0</formula>
    </cfRule>
  </conditionalFormatting>
  <conditionalFormatting sqref="D13:S13">
    <cfRule type="cellIs" dxfId="1007" priority="8" operator="greaterThan">
      <formula>0</formula>
    </cfRule>
  </conditionalFormatting>
  <conditionalFormatting sqref="D15:S15">
    <cfRule type="cellIs" dxfId="1006" priority="7" operator="greaterThan">
      <formula>0</formula>
    </cfRule>
  </conditionalFormatting>
  <conditionalFormatting sqref="D17:S17">
    <cfRule type="cellIs" dxfId="1005" priority="6" operator="greaterThan">
      <formula>0</formula>
    </cfRule>
  </conditionalFormatting>
  <conditionalFormatting sqref="D19:S19">
    <cfRule type="cellIs" dxfId="1004" priority="5" operator="greaterThan">
      <formula>0</formula>
    </cfRule>
  </conditionalFormatting>
  <conditionalFormatting sqref="D21:S21">
    <cfRule type="cellIs" dxfId="1003" priority="4" operator="greaterThan">
      <formula>0</formula>
    </cfRule>
  </conditionalFormatting>
  <conditionalFormatting sqref="D23:S23">
    <cfRule type="cellIs" dxfId="1002" priority="3" operator="greaterThan">
      <formula>0</formula>
    </cfRule>
  </conditionalFormatting>
  <conditionalFormatting sqref="D25:S25">
    <cfRule type="cellIs" dxfId="1001" priority="2" operator="greaterThan">
      <formula>0</formula>
    </cfRule>
  </conditionalFormatting>
  <conditionalFormatting sqref="D27:S27">
    <cfRule type="cellIs" dxfId="100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2021-07-13T06:13:09Z</dcterms:modified>
</cp:coreProperties>
</file>