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8" i="14" l="1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O26" i="33"/>
  <c r="M7" i="33"/>
  <c r="S7" i="33" s="1"/>
  <c r="T7" i="33" s="1"/>
  <c r="N7" i="33"/>
  <c r="S26" i="33"/>
  <c r="T26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8" i="33" l="1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<sst xmlns="http://schemas.openxmlformats.org/spreadsheetml/2006/main" count="1511" uniqueCount="72">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</sst>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C18" sqref="C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2" t="s">
        <v>38</v>
      </c>
      <c r="B28" s="73"/>
      <c r="C28" s="74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5" t="s">
        <v>39</v>
      </c>
      <c r="B29" s="76"/>
      <c r="C29" s="77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S15" sqref="S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69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22" activePane="bottomLeft" state="frozen"/>
      <selection pane="bottomLeft" activeCell="H30" sqref="H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70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803149</v>
      </c>
      <c r="E4" s="2">
        <f>'16'!E29</f>
        <v>3130</v>
      </c>
      <c r="F4" s="2">
        <f>'16'!F29</f>
        <v>11210</v>
      </c>
      <c r="G4" s="2">
        <f>'16'!G29</f>
        <v>1940</v>
      </c>
      <c r="H4" s="2">
        <f>'16'!H29</f>
        <v>14760</v>
      </c>
      <c r="I4" s="2">
        <f>'16'!I29</f>
        <v>452</v>
      </c>
      <c r="J4" s="2">
        <f>'16'!J29</f>
        <v>244</v>
      </c>
      <c r="K4" s="2">
        <f>'16'!K29</f>
        <v>436</v>
      </c>
      <c r="L4" s="2">
        <f>'16'!L29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803149</v>
      </c>
      <c r="E4" s="2">
        <f>'17'!E29</f>
        <v>3130</v>
      </c>
      <c r="F4" s="2">
        <f>'17'!F29</f>
        <v>11210</v>
      </c>
      <c r="G4" s="2">
        <f>'17'!G29</f>
        <v>1940</v>
      </c>
      <c r="H4" s="2">
        <f>'17'!H29</f>
        <v>14760</v>
      </c>
      <c r="I4" s="2">
        <f>'17'!I29</f>
        <v>452</v>
      </c>
      <c r="J4" s="2">
        <f>'17'!J29</f>
        <v>244</v>
      </c>
      <c r="K4" s="2">
        <f>'17'!K29</f>
        <v>436</v>
      </c>
      <c r="L4" s="2">
        <f>'17'!L29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803149</v>
      </c>
      <c r="E4" s="2">
        <f>'18'!E29</f>
        <v>3130</v>
      </c>
      <c r="F4" s="2">
        <f>'18'!F29</f>
        <v>11210</v>
      </c>
      <c r="G4" s="2">
        <f>'18'!G29</f>
        <v>1940</v>
      </c>
      <c r="H4" s="2">
        <f>'18'!H29</f>
        <v>14760</v>
      </c>
      <c r="I4" s="2">
        <f>'18'!I29</f>
        <v>452</v>
      </c>
      <c r="J4" s="2">
        <f>'18'!J29</f>
        <v>244</v>
      </c>
      <c r="K4" s="2">
        <f>'18'!K29</f>
        <v>436</v>
      </c>
      <c r="L4" s="2">
        <f>'18'!L29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803149</v>
      </c>
      <c r="E4" s="2">
        <f>'19'!E29</f>
        <v>3130</v>
      </c>
      <c r="F4" s="2">
        <f>'19'!F29</f>
        <v>11210</v>
      </c>
      <c r="G4" s="2">
        <f>'19'!G29</f>
        <v>1940</v>
      </c>
      <c r="H4" s="2">
        <f>'19'!H29</f>
        <v>14760</v>
      </c>
      <c r="I4" s="2">
        <f>'19'!I29</f>
        <v>452</v>
      </c>
      <c r="J4" s="2">
        <f>'19'!J29</f>
        <v>244</v>
      </c>
      <c r="K4" s="2">
        <f>'19'!K29</f>
        <v>436</v>
      </c>
      <c r="L4" s="2">
        <f>'19'!L29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803149</v>
      </c>
      <c r="E4" s="2">
        <f>'20'!E29</f>
        <v>3130</v>
      </c>
      <c r="F4" s="2">
        <f>'20'!F29</f>
        <v>11210</v>
      </c>
      <c r="G4" s="2">
        <f>'20'!G29</f>
        <v>1940</v>
      </c>
      <c r="H4" s="2">
        <f>'20'!H29</f>
        <v>14760</v>
      </c>
      <c r="I4" s="2">
        <f>'20'!I29</f>
        <v>452</v>
      </c>
      <c r="J4" s="2">
        <f>'20'!J29</f>
        <v>244</v>
      </c>
      <c r="K4" s="2">
        <f>'20'!K29</f>
        <v>436</v>
      </c>
      <c r="L4" s="2">
        <f>'20'!L29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803149</v>
      </c>
      <c r="E4" s="2">
        <f>'21'!E29</f>
        <v>3130</v>
      </c>
      <c r="F4" s="2">
        <f>'21'!F29</f>
        <v>11210</v>
      </c>
      <c r="G4" s="2">
        <f>'21'!G29</f>
        <v>1940</v>
      </c>
      <c r="H4" s="2">
        <f>'21'!H29</f>
        <v>14760</v>
      </c>
      <c r="I4" s="2">
        <f>'21'!I29</f>
        <v>452</v>
      </c>
      <c r="J4" s="2">
        <f>'21'!J29</f>
        <v>244</v>
      </c>
      <c r="K4" s="2">
        <f>'21'!K29</f>
        <v>436</v>
      </c>
      <c r="L4" s="2">
        <f>'21'!L29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803149</v>
      </c>
      <c r="E4" s="2">
        <f>'22'!E29</f>
        <v>3130</v>
      </c>
      <c r="F4" s="2">
        <f>'22'!F29</f>
        <v>11210</v>
      </c>
      <c r="G4" s="2">
        <f>'22'!G29</f>
        <v>1940</v>
      </c>
      <c r="H4" s="2">
        <f>'22'!H29</f>
        <v>14760</v>
      </c>
      <c r="I4" s="2">
        <f>'22'!I29</f>
        <v>452</v>
      </c>
      <c r="J4" s="2">
        <f>'22'!J29</f>
        <v>244</v>
      </c>
      <c r="K4" s="2">
        <f>'22'!K29</f>
        <v>436</v>
      </c>
      <c r="L4" s="2">
        <f>'22'!L29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803149</v>
      </c>
      <c r="E4" s="2">
        <f>'23'!E29</f>
        <v>3130</v>
      </c>
      <c r="F4" s="2">
        <f>'23'!F29</f>
        <v>11210</v>
      </c>
      <c r="G4" s="2">
        <f>'23'!G29</f>
        <v>1940</v>
      </c>
      <c r="H4" s="2">
        <f>'23'!H29</f>
        <v>14760</v>
      </c>
      <c r="I4" s="2">
        <f>'23'!I29</f>
        <v>452</v>
      </c>
      <c r="J4" s="2">
        <f>'23'!J29</f>
        <v>244</v>
      </c>
      <c r="K4" s="2">
        <f>'23'!K29</f>
        <v>436</v>
      </c>
      <c r="L4" s="2">
        <f>'23'!L29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803149</v>
      </c>
      <c r="E4" s="2">
        <f>'24'!E29</f>
        <v>3130</v>
      </c>
      <c r="F4" s="2">
        <f>'24'!F29</f>
        <v>11210</v>
      </c>
      <c r="G4" s="2">
        <f>'24'!G29</f>
        <v>1940</v>
      </c>
      <c r="H4" s="2">
        <f>'24'!H29</f>
        <v>14760</v>
      </c>
      <c r="I4" s="2">
        <f>'24'!I29</f>
        <v>452</v>
      </c>
      <c r="J4" s="2">
        <f>'24'!J29</f>
        <v>244</v>
      </c>
      <c r="K4" s="2">
        <f>'24'!K29</f>
        <v>436</v>
      </c>
      <c r="L4" s="2">
        <f>'24'!L29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803149</v>
      </c>
      <c r="E4" s="2">
        <f>'25'!E29</f>
        <v>3130</v>
      </c>
      <c r="F4" s="2">
        <f>'25'!F29</f>
        <v>11210</v>
      </c>
      <c r="G4" s="2">
        <f>'25'!G29</f>
        <v>1940</v>
      </c>
      <c r="H4" s="2">
        <f>'25'!H29</f>
        <v>14760</v>
      </c>
      <c r="I4" s="2">
        <f>'25'!I29</f>
        <v>452</v>
      </c>
      <c r="J4" s="2">
        <f>'25'!J29</f>
        <v>244</v>
      </c>
      <c r="K4" s="2">
        <f>'25'!K29</f>
        <v>436</v>
      </c>
      <c r="L4" s="2">
        <f>'25'!L29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803149</v>
      </c>
      <c r="E4" s="2">
        <f>'26'!E29</f>
        <v>3130</v>
      </c>
      <c r="F4" s="2">
        <f>'26'!F29</f>
        <v>11210</v>
      </c>
      <c r="G4" s="2">
        <f>'26'!G29</f>
        <v>1940</v>
      </c>
      <c r="H4" s="2">
        <f>'26'!H29</f>
        <v>14760</v>
      </c>
      <c r="I4" s="2">
        <f>'26'!I29</f>
        <v>452</v>
      </c>
      <c r="J4" s="2">
        <f>'26'!J29</f>
        <v>244</v>
      </c>
      <c r="K4" s="2">
        <f>'26'!K29</f>
        <v>436</v>
      </c>
      <c r="L4" s="2">
        <f>'26'!L29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803149</v>
      </c>
      <c r="E4" s="2">
        <f>'27'!E29</f>
        <v>3130</v>
      </c>
      <c r="F4" s="2">
        <f>'27'!F29</f>
        <v>11210</v>
      </c>
      <c r="G4" s="2">
        <f>'27'!G29</f>
        <v>1940</v>
      </c>
      <c r="H4" s="2">
        <f>'27'!H29</f>
        <v>14760</v>
      </c>
      <c r="I4" s="2">
        <f>'27'!I29</f>
        <v>452</v>
      </c>
      <c r="J4" s="2">
        <f>'27'!J29</f>
        <v>244</v>
      </c>
      <c r="K4" s="2">
        <f>'27'!K29</f>
        <v>436</v>
      </c>
      <c r="L4" s="2">
        <f>'27'!L29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803149</v>
      </c>
      <c r="E4" s="2">
        <f>'28'!E29</f>
        <v>3130</v>
      </c>
      <c r="F4" s="2">
        <f>'28'!F29</f>
        <v>11210</v>
      </c>
      <c r="G4" s="2">
        <f>'28'!G29</f>
        <v>1940</v>
      </c>
      <c r="H4" s="2">
        <f>'28'!H29</f>
        <v>14760</v>
      </c>
      <c r="I4" s="2">
        <f>'28'!I29</f>
        <v>452</v>
      </c>
      <c r="J4" s="2">
        <f>'28'!J29</f>
        <v>244</v>
      </c>
      <c r="K4" s="2">
        <f>'28'!K29</f>
        <v>436</v>
      </c>
      <c r="L4" s="2">
        <f>'28'!L29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5" t="s">
        <v>39</v>
      </c>
      <c r="B29" s="76"/>
      <c r="C29" s="7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803149</v>
      </c>
      <c r="E4" s="2">
        <f>'29'!E29</f>
        <v>3130</v>
      </c>
      <c r="F4" s="2">
        <f>'29'!F29</f>
        <v>11210</v>
      </c>
      <c r="G4" s="2">
        <f>'29'!G29</f>
        <v>1940</v>
      </c>
      <c r="H4" s="2">
        <f>'29'!H29</f>
        <v>14760</v>
      </c>
      <c r="I4" s="2">
        <f>'29'!I29</f>
        <v>452</v>
      </c>
      <c r="J4" s="2">
        <f>'29'!J29</f>
        <v>244</v>
      </c>
      <c r="K4" s="2">
        <f>'29'!K29</f>
        <v>436</v>
      </c>
      <c r="L4" s="2">
        <f>'29'!L29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803149</v>
      </c>
      <c r="E4" s="2">
        <f>'30'!E29</f>
        <v>3130</v>
      </c>
      <c r="F4" s="2">
        <f>'30'!F29</f>
        <v>11210</v>
      </c>
      <c r="G4" s="2">
        <f>'30'!G29</f>
        <v>1940</v>
      </c>
      <c r="H4" s="2">
        <f>'30'!H29</f>
        <v>14760</v>
      </c>
      <c r="I4" s="2">
        <f>'30'!I29</f>
        <v>452</v>
      </c>
      <c r="J4" s="2">
        <f>'30'!J29</f>
        <v>244</v>
      </c>
      <c r="K4" s="2">
        <f>'30'!K29</f>
        <v>436</v>
      </c>
      <c r="L4" s="2">
        <f>'30'!L29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2999519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161358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168428</v>
      </c>
      <c r="N7" s="24">
        <f>D7+E7*20+F7*10+G7*9+H7*9+I7*191+J7*191+K7*182+L7*100</f>
        <v>184337</v>
      </c>
      <c r="O7" s="25">
        <f>M7*2.75%</f>
        <v>4631.7700000000004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1217</v>
      </c>
      <c r="R7" s="24">
        <f>M7-(M7*2.75%)+I7*191+J7*191+K7*182+L7*100-Q7</f>
        <v>178488.23</v>
      </c>
      <c r="S7" s="25">
        <f>M7*0.95%</f>
        <v>1600.066</v>
      </c>
      <c r="T7" s="27">
        <f>S7-Q7</f>
        <v>383.06600000000003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90658</v>
      </c>
      <c r="N8" s="24">
        <f t="shared" ref="N8:N27" si="1">D8+E8*20+F8*10+G8*9+H8*9+I8*191+J8*191+K8*182+L8*100</f>
        <v>95988</v>
      </c>
      <c r="O8" s="25">
        <f t="shared" ref="O8:O27" si="2">M8*2.75%</f>
        <v>2493.0949999999998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780</v>
      </c>
      <c r="R8" s="24">
        <f t="shared" ref="R8:R27" si="3">M8-(M8*2.75%)+I8*191+J8*191+K8*182+L8*100-Q8</f>
        <v>92714.904999999999</v>
      </c>
      <c r="S8" s="25">
        <f t="shared" ref="S8:S27" si="4">M8*0.95%</f>
        <v>861.25099999999998</v>
      </c>
      <c r="T8" s="27">
        <f t="shared" ref="T8:T27" si="5">S8-Q8</f>
        <v>81.250999999999976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215889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236469</v>
      </c>
      <c r="N9" s="24">
        <f t="shared" si="1"/>
        <v>254088</v>
      </c>
      <c r="O9" s="25">
        <f t="shared" si="2"/>
        <v>6502.8975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1415</v>
      </c>
      <c r="R9" s="24">
        <f t="shared" si="3"/>
        <v>246170.10250000001</v>
      </c>
      <c r="S9" s="25">
        <f t="shared" si="4"/>
        <v>2246.4555</v>
      </c>
      <c r="T9" s="27">
        <f t="shared" si="5"/>
        <v>831.45550000000003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71153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76653</v>
      </c>
      <c r="N10" s="24">
        <f t="shared" si="1"/>
        <v>85821</v>
      </c>
      <c r="O10" s="25">
        <f t="shared" si="2"/>
        <v>2107.9575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350</v>
      </c>
      <c r="R10" s="24">
        <f t="shared" si="3"/>
        <v>83363.042499999996</v>
      </c>
      <c r="S10" s="25">
        <f t="shared" si="4"/>
        <v>728.20349999999996</v>
      </c>
      <c r="T10" s="27">
        <f t="shared" si="5"/>
        <v>378.20349999999996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99781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110481</v>
      </c>
      <c r="N11" s="24">
        <f t="shared" si="1"/>
        <v>126882</v>
      </c>
      <c r="O11" s="25">
        <f t="shared" si="2"/>
        <v>3038.2275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658</v>
      </c>
      <c r="R11" s="24">
        <f t="shared" si="3"/>
        <v>123185.77250000001</v>
      </c>
      <c r="S11" s="25">
        <f t="shared" si="4"/>
        <v>1049.5695000000001</v>
      </c>
      <c r="T11" s="27">
        <f t="shared" si="5"/>
        <v>391.56950000000006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81514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83014</v>
      </c>
      <c r="N12" s="24">
        <f t="shared" si="1"/>
        <v>156989</v>
      </c>
      <c r="O12" s="25">
        <f t="shared" si="2"/>
        <v>2282.8850000000002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370</v>
      </c>
      <c r="R12" s="24">
        <f t="shared" si="3"/>
        <v>154336.11499999999</v>
      </c>
      <c r="S12" s="25">
        <f t="shared" si="4"/>
        <v>788.63299999999992</v>
      </c>
      <c r="T12" s="27">
        <f t="shared" si="5"/>
        <v>418.63299999999992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76820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82810</v>
      </c>
      <c r="N13" s="24">
        <f t="shared" si="1"/>
        <v>104584</v>
      </c>
      <c r="O13" s="25">
        <f t="shared" si="2"/>
        <v>2277.2750000000001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27</v>
      </c>
      <c r="R13" s="24">
        <f t="shared" si="3"/>
        <v>102279.72500000001</v>
      </c>
      <c r="S13" s="25">
        <f t="shared" si="4"/>
        <v>786.69499999999994</v>
      </c>
      <c r="T13" s="27">
        <f t="shared" si="5"/>
        <v>759.69499999999994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197502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410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206292</v>
      </c>
      <c r="N14" s="24">
        <f t="shared" si="1"/>
        <v>216264</v>
      </c>
      <c r="O14" s="25">
        <f t="shared" si="2"/>
        <v>5673.03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209252.97</v>
      </c>
      <c r="S14" s="25">
        <f t="shared" si="4"/>
        <v>1959.7739999999999</v>
      </c>
      <c r="T14" s="27">
        <f t="shared" si="5"/>
        <v>621.77399999999989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216450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223470</v>
      </c>
      <c r="N15" s="24">
        <f t="shared" si="1"/>
        <v>228200</v>
      </c>
      <c r="O15" s="25">
        <f t="shared" si="2"/>
        <v>6145.4250000000002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1621</v>
      </c>
      <c r="R15" s="24">
        <f t="shared" si="3"/>
        <v>220433.57500000001</v>
      </c>
      <c r="S15" s="25">
        <f t="shared" si="4"/>
        <v>2122.9650000000001</v>
      </c>
      <c r="T15" s="27">
        <f t="shared" si="5"/>
        <v>501.96500000000015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224126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236506</v>
      </c>
      <c r="N16" s="24">
        <f t="shared" si="1"/>
        <v>246011</v>
      </c>
      <c r="O16" s="25">
        <f t="shared" si="2"/>
        <v>6503.915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1777</v>
      </c>
      <c r="R16" s="24">
        <f t="shared" si="3"/>
        <v>237730.08499999999</v>
      </c>
      <c r="S16" s="25">
        <f t="shared" si="4"/>
        <v>2246.8069999999998</v>
      </c>
      <c r="T16" s="27">
        <f t="shared" si="5"/>
        <v>469.80699999999979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146045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155565</v>
      </c>
      <c r="N17" s="24">
        <f t="shared" si="1"/>
        <v>165207</v>
      </c>
      <c r="O17" s="25">
        <f t="shared" si="2"/>
        <v>4278.0375000000004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972</v>
      </c>
      <c r="R17" s="24">
        <f t="shared" si="3"/>
        <v>159956.96249999999</v>
      </c>
      <c r="S17" s="25">
        <f t="shared" si="4"/>
        <v>1477.8675000000001</v>
      </c>
      <c r="T17" s="27">
        <f t="shared" si="5"/>
        <v>505.86750000000006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173759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177659</v>
      </c>
      <c r="N18" s="24">
        <f t="shared" si="1"/>
        <v>186618</v>
      </c>
      <c r="O18" s="25">
        <f t="shared" si="2"/>
        <v>4885.6225000000004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1611</v>
      </c>
      <c r="R18" s="24">
        <f t="shared" si="3"/>
        <v>180121.3775</v>
      </c>
      <c r="S18" s="25">
        <f t="shared" si="4"/>
        <v>1687.7604999999999</v>
      </c>
      <c r="T18" s="27">
        <f t="shared" si="5"/>
        <v>76.760499999999865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128143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135203</v>
      </c>
      <c r="N19" s="24">
        <f t="shared" si="1"/>
        <v>140870</v>
      </c>
      <c r="O19" s="25">
        <f t="shared" si="2"/>
        <v>3718.0825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1265</v>
      </c>
      <c r="R19" s="24">
        <f t="shared" si="3"/>
        <v>135886.91750000001</v>
      </c>
      <c r="S19" s="25">
        <f t="shared" si="4"/>
        <v>1284.4285</v>
      </c>
      <c r="T19" s="27">
        <f t="shared" si="5"/>
        <v>19.428499999999985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47536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47536</v>
      </c>
      <c r="N20" s="24">
        <f t="shared" si="1"/>
        <v>48491</v>
      </c>
      <c r="O20" s="25">
        <f t="shared" si="2"/>
        <v>1307.24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1081</v>
      </c>
      <c r="R20" s="24">
        <f t="shared" si="3"/>
        <v>46102.76</v>
      </c>
      <c r="S20" s="25">
        <f t="shared" si="4"/>
        <v>451.59199999999998</v>
      </c>
      <c r="T20" s="27">
        <f t="shared" si="5"/>
        <v>-629.40800000000002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79025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86155</v>
      </c>
      <c r="N21" s="24">
        <f t="shared" si="1"/>
        <v>96880</v>
      </c>
      <c r="O21" s="25">
        <f t="shared" si="2"/>
        <v>2369.2624999999998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255</v>
      </c>
      <c r="R21" s="24">
        <f t="shared" si="3"/>
        <v>94255.737500000003</v>
      </c>
      <c r="S21" s="25">
        <f t="shared" si="4"/>
        <v>818.47249999999997</v>
      </c>
      <c r="T21" s="27">
        <f t="shared" si="5"/>
        <v>563.47249999999997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236544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750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248234</v>
      </c>
      <c r="N22" s="24">
        <f t="shared" si="1"/>
        <v>258795</v>
      </c>
      <c r="O22" s="25">
        <f t="shared" si="2"/>
        <v>6826.4350000000004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1550</v>
      </c>
      <c r="R22" s="24">
        <f t="shared" si="3"/>
        <v>250418.565</v>
      </c>
      <c r="S22" s="25">
        <f t="shared" si="4"/>
        <v>2358.223</v>
      </c>
      <c r="T22" s="27">
        <f t="shared" si="5"/>
        <v>808.22299999999996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91026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91026</v>
      </c>
      <c r="N23" s="24">
        <f t="shared" si="1"/>
        <v>106036</v>
      </c>
      <c r="O23" s="25">
        <f t="shared" si="2"/>
        <v>2503.2150000000001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790</v>
      </c>
      <c r="R23" s="24">
        <f t="shared" si="3"/>
        <v>102742.785</v>
      </c>
      <c r="S23" s="25">
        <f t="shared" si="4"/>
        <v>864.74699999999996</v>
      </c>
      <c r="T23" s="27">
        <f t="shared" si="5"/>
        <v>74.746999999999957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296146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308866</v>
      </c>
      <c r="N24" s="24">
        <f t="shared" si="1"/>
        <v>326995</v>
      </c>
      <c r="O24" s="25">
        <f t="shared" si="2"/>
        <v>8493.8150000000005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316819.185</v>
      </c>
      <c r="S24" s="25">
        <f t="shared" si="4"/>
        <v>2934.2269999999999</v>
      </c>
      <c r="T24" s="27">
        <f t="shared" si="5"/>
        <v>1252.2269999999999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114747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121447</v>
      </c>
      <c r="N25" s="24">
        <f t="shared" si="1"/>
        <v>125559</v>
      </c>
      <c r="O25" s="25">
        <f t="shared" si="2"/>
        <v>3339.7925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1066</v>
      </c>
      <c r="R25" s="24">
        <f t="shared" si="3"/>
        <v>121153.2075</v>
      </c>
      <c r="S25" s="25">
        <f t="shared" si="4"/>
        <v>1153.7465</v>
      </c>
      <c r="T25" s="27">
        <f t="shared" si="5"/>
        <v>87.746499999999969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126341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450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133001</v>
      </c>
      <c r="N26" s="24">
        <f t="shared" si="1"/>
        <v>144780</v>
      </c>
      <c r="O26" s="25">
        <f t="shared" si="2"/>
        <v>3657.5275000000001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1189</v>
      </c>
      <c r="R26" s="24">
        <f t="shared" si="3"/>
        <v>139933.4725</v>
      </c>
      <c r="S26" s="25">
        <f t="shared" si="4"/>
        <v>1263.5094999999999</v>
      </c>
      <c r="T26" s="27">
        <f t="shared" si="5"/>
        <v>74.509499999999889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98273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98273</v>
      </c>
      <c r="N27" s="40">
        <f t="shared" si="1"/>
        <v>102275</v>
      </c>
      <c r="O27" s="25">
        <f t="shared" si="2"/>
        <v>2702.5075000000002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1150</v>
      </c>
      <c r="R27" s="24">
        <f t="shared" si="3"/>
        <v>98422.492499999993</v>
      </c>
      <c r="S27" s="42">
        <f t="shared" si="4"/>
        <v>933.59349999999995</v>
      </c>
      <c r="T27" s="43">
        <f t="shared" si="5"/>
        <v>-216.40650000000005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2963916</v>
      </c>
      <c r="E28" s="45">
        <f t="shared" si="6"/>
        <v>1420</v>
      </c>
      <c r="F28" s="45">
        <f t="shared" ref="F28:T28" si="7">SUM(F7:F27)</f>
        <v>1950</v>
      </c>
      <c r="G28" s="45">
        <f t="shared" si="7"/>
        <v>3060</v>
      </c>
      <c r="H28" s="45">
        <f t="shared" si="7"/>
        <v>8710</v>
      </c>
      <c r="I28" s="45">
        <f t="shared" si="7"/>
        <v>1094</v>
      </c>
      <c r="J28" s="45">
        <f t="shared" si="7"/>
        <v>136</v>
      </c>
      <c r="K28" s="45">
        <f t="shared" si="7"/>
        <v>267</v>
      </c>
      <c r="L28" s="45">
        <f t="shared" si="7"/>
        <v>4</v>
      </c>
      <c r="M28" s="45">
        <f t="shared" si="7"/>
        <v>3117746</v>
      </c>
      <c r="N28" s="45">
        <f t="shared" si="7"/>
        <v>3401670</v>
      </c>
      <c r="O28" s="46">
        <f t="shared" si="7"/>
        <v>85738.014999999999</v>
      </c>
      <c r="P28" s="45">
        <f t="shared" si="7"/>
        <v>0</v>
      </c>
      <c r="Q28" s="45">
        <f t="shared" si="7"/>
        <v>22164</v>
      </c>
      <c r="R28" s="45">
        <f t="shared" si="7"/>
        <v>3293767.9849999999</v>
      </c>
      <c r="S28" s="45">
        <f t="shared" si="7"/>
        <v>29618.587</v>
      </c>
      <c r="T28" s="47">
        <f t="shared" si="7"/>
        <v>7454.5869999999986</v>
      </c>
    </row>
    <row r="29" spans="1:20" ht="15.75" thickBot="1" x14ac:dyDescent="0.3">
      <c r="A29" s="75" t="s">
        <v>39</v>
      </c>
      <c r="B29" s="76"/>
      <c r="C29" s="77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325000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G15" sqref="G15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2" t="s">
        <v>55</v>
      </c>
      <c r="B1" s="93"/>
      <c r="C1" s="93"/>
      <c r="D1" s="94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7070</v>
      </c>
      <c r="D3" s="54">
        <f>B3-C3</f>
        <v>52930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8920</v>
      </c>
      <c r="D4" s="54">
        <f t="shared" ref="D4:D23" si="0">B4-C4</f>
        <v>26080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20580</v>
      </c>
      <c r="D5" s="54">
        <f t="shared" si="0"/>
        <v>54420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5500</v>
      </c>
      <c r="D6" s="54">
        <f t="shared" si="0"/>
        <v>24500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10700</v>
      </c>
      <c r="D7" s="54">
        <f t="shared" si="0"/>
        <v>24300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1500</v>
      </c>
      <c r="D8" s="54">
        <f t="shared" si="0"/>
        <v>28500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5990</v>
      </c>
      <c r="D9" s="54">
        <f t="shared" si="0"/>
        <v>24010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8790</v>
      </c>
      <c r="D10" s="54">
        <f t="shared" si="0"/>
        <v>61210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7020</v>
      </c>
      <c r="D11" s="54">
        <f t="shared" si="0"/>
        <v>62980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12380</v>
      </c>
      <c r="D12" s="54">
        <f t="shared" si="0"/>
        <v>57620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9520</v>
      </c>
      <c r="D13" s="54">
        <f t="shared" si="0"/>
        <v>45480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95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7130</v>
      </c>
      <c r="D17" s="54">
        <f t="shared" si="0"/>
        <v>22870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11690</v>
      </c>
      <c r="D18" s="54">
        <f t="shared" si="0"/>
        <v>63310</v>
      </c>
    </row>
    <row r="19" spans="1:4" ht="26.25" x14ac:dyDescent="0.4">
      <c r="A19" s="54" t="s">
        <v>34</v>
      </c>
      <c r="B19" s="54">
        <v>30000</v>
      </c>
      <c r="C19" s="95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12720</v>
      </c>
      <c r="D20" s="54">
        <f t="shared" si="0"/>
        <v>62280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6660</v>
      </c>
      <c r="D22" s="54">
        <f t="shared" si="0"/>
        <v>28340</v>
      </c>
    </row>
    <row r="23" spans="1:4" ht="26.25" x14ac:dyDescent="0.4">
      <c r="A23" s="54" t="s">
        <v>37</v>
      </c>
      <c r="B23" s="54">
        <v>35000</v>
      </c>
      <c r="C23" s="95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153830</v>
      </c>
      <c r="D24" s="60">
        <f t="shared" si="1"/>
        <v>846170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5" t="s">
        <v>39</v>
      </c>
      <c r="B29" s="76"/>
      <c r="C29" s="7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5" t="s">
        <v>39</v>
      </c>
      <c r="B29" s="76"/>
      <c r="C29" s="7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2021-10-14T11:57:28Z</dcterms:modified>
</cp:coreProperties>
</file>