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K21" i="54" l="1"/>
  <c r="K22" i="54"/>
  <c r="K23" i="54"/>
  <c r="C12" i="55" l="1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Romjan+Alomgir+Rico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Alomgirer Garir Cost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Tube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Imran+Sojol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Chaka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clasepipe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vayer Garir Seevice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Class@Service</t>
        </r>
      </text>
    </comment>
    <comment ref="C3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</t>
        </r>
      </text>
    </comment>
    <comment ref="C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3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er garir Shokap+oil Seel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Withdrow Sharthok Boss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<sst xmlns="http://schemas.openxmlformats.org/spreadsheetml/2006/main" count="376" uniqueCount="252">
  <si>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</si>
  <si>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</si>
  <si>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</si>
  <si>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</si>
  <si>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</si>
  <si>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</si>
  <si>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</si>
  <si>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</si>
  <si>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</si>
  <si>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</si>
  <si>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</si>
  <si>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</si>
  <si>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</si>
  <si>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</si>
  <si>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</si>
  <si>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</si>
  <si>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</si>
  <si>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</si>
  <si>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</si>
  <si>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</si>
  <si>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</si>
  <si>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</si>
  <si>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</si>
  <si>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</si>
  <si>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</si>
  <si>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</si>
  <si>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</si>
  <si>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</si>
  <si>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</si>
  <si>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</si>
  <si>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</si>
  <si>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</si>
  <si>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</si>
  <si>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</si>
  <si>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</si>
  <si>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</si>
  <si>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</si>
  <si>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</si>
  <si>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</si>
  <si>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</si>
  <si>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</si>
  <si>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</si>
  <si>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</si>
  <si>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</si>
  <si>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</si>
  <si>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</si>
  <si>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</si>
  <si>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</si>
  <si>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</si>
  <si>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</si>
  <si>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</si>
  <si>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</si>
  <si>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</si>
  <si>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</si>
  <si>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</si>
  <si>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</si>
  <si>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</si>
  <si>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</si>
  <si>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</si>
  <si>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</si>
  <si>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</si>
  <si>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</si>
  <si>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</si>
  <si>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</si>
  <si>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</si>
  <si>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</si>
  <si>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</si>
  <si>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</si>
  <si>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</si>
  <si>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</si>
  <si>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</si>
  <si>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01908446134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</si>
  <si>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</si>
  <si>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</si>
  <si>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</si>
  <si>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</si>
  <si>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</si>
  <si>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</si>
  <si>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</si>
  <si>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</si>
  <si>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</si>
  <si>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</si>
  <si>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</si>
  <si>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</si>
  <si>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</si>
  <si>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</si>
  <si>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</si>
  <si>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</si>
  <si>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</si>
  <si>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</si>
  <si>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</si>
  <si>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</si>
  <si>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</si>
  <si>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</si>
  <si>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</si>
  <si>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</si>
  <si>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</si>
  <si>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</si>
  <si>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</si>
  <si>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</si>
  <si>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</si>
  <si>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</si>
  <si>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</si>
  <si>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</si>
  <si>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</si>
  <si>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</si>
  <si>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</si>
  <si>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</si>
  <si>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</si>
  <si>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</si>
  <si>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</si>
  <si>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</si>
  <si>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</si>
  <si>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</si>
  <si>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</si>
  <si>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</si>
  <si>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</si>
  <si>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</si>
  <si>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</si>
  <si>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</si>
  <si>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</si>
  <si>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</si>
  <si>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</si>
  <si>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</si>
  <si>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</si>
  <si>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</si>
  <si>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</si>
  <si>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</si>
  <si>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</si>
  <si>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</si>
  <si>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</si>
  <si>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</si>
  <si>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</si>
  <si>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</si>
  <si>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</si>
  <si>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</si>
  <si>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</si>
  <si>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</si>
  <si>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</si>
  <si>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</si>
  <si>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</si>
  <si>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</si>
  <si>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</si>
  <si>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</si>
  <si>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</si>
  <si>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</si>
  <si>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</si>
  <si>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</si>
  <si>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</si>
  <si>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</si>
  <si>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</si>
  <si>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</si>
  <si>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</si>
  <si>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</si>
  <si>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</si>
  <si>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</si>
  <si>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</si>
  <si>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</si>
  <si>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</si>
  <si>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</si>
  <si>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</si>
  <si>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</si>
  <si>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</si>
  <si>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</si>
  <si>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</si>
  <si>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</si>
  <si>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</si>
  <si>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</si>
  <si>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</si>
  <si>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</si>
  <si>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</si>
  <si>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</si>
  <si>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</si>
  <si>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</si>
  <si>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</si>
  <si>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</si>
  <si>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</si>
  <si>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</si>
  <si>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</si>
  <si>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</si>
  <si>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</si>
  <si>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</si>
  <si>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</si>
  <si>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</si>
  <si>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</si>
  <si>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04.09.2021</t>
  </si>
  <si>
    <t>Nayem (2)</t>
  </si>
  <si>
    <t>01908446148</t>
  </si>
  <si>
    <t>05.09.2021</t>
  </si>
  <si>
    <t>Sales Commission Sep''21</t>
  </si>
  <si>
    <t>Salary Sep''21</t>
  </si>
  <si>
    <t>G.Total Sep''21</t>
  </si>
  <si>
    <t>BL DD Commission Sep''21</t>
  </si>
  <si>
    <t>G.Total Profit Sep''21</t>
  </si>
  <si>
    <t>Net Profit Sep''21</t>
  </si>
  <si>
    <t xml:space="preserve">G.Total Capital Sep''21 </t>
  </si>
  <si>
    <t>Company  Due(+)</t>
  </si>
  <si>
    <t>Not Disbursement Commission(-)</t>
  </si>
  <si>
    <t>B.Link Credit(-)</t>
  </si>
  <si>
    <t>N.B Today Received Commission:00</t>
  </si>
  <si>
    <t>Trade Letter Print</t>
  </si>
  <si>
    <t>Closing Capital August''21</t>
  </si>
  <si>
    <t>Opening Capital Sep''21</t>
  </si>
  <si>
    <t>06.09.2021</t>
  </si>
  <si>
    <t>07.09.2021</t>
  </si>
  <si>
    <t>Tuhin Mobile Centre</t>
  </si>
  <si>
    <t>R149301</t>
  </si>
  <si>
    <t>01743868515</t>
  </si>
  <si>
    <t>Jewel</t>
  </si>
  <si>
    <t>08.09.2021</t>
  </si>
  <si>
    <t>09.09.2021</t>
  </si>
  <si>
    <t>Boss(+) Sep''21</t>
  </si>
  <si>
    <t>B.Link Credit(+)</t>
  </si>
  <si>
    <t>10.09.2021</t>
  </si>
  <si>
    <t>11.09.2021</t>
  </si>
  <si>
    <t>12.09.2021</t>
  </si>
  <si>
    <t>13.09.2021</t>
  </si>
  <si>
    <t>14.09.2021</t>
  </si>
  <si>
    <t>15.08.2021</t>
  </si>
  <si>
    <t>15.09.2021</t>
  </si>
  <si>
    <t>16.09.2021</t>
  </si>
  <si>
    <t>Rubel</t>
  </si>
  <si>
    <t>18.09.2021</t>
  </si>
  <si>
    <t>19.09.2021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</si>
  <si>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</si>
  <si>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</si>
  <si>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</si>
  <si>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</si>
  <si>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</si>
  <si>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</si>
  <si>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</si>
  <si>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</si>
  <si>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</si>
  <si>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</si>
  <si>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21.09.2021</t>
  </si>
  <si>
    <t>22.09.2021</t>
  </si>
  <si>
    <t>23.09.2021</t>
  </si>
  <si>
    <t>25.09.2021</t>
  </si>
  <si>
    <t>26.09.2021</t>
  </si>
  <si>
    <t>27.09.2021</t>
  </si>
  <si>
    <t>Card Less</t>
  </si>
  <si>
    <t>28.09.2021</t>
  </si>
  <si>
    <t>29.09.2021</t>
  </si>
  <si>
    <t>Date :29.09.2021</t>
  </si>
  <si>
    <t>Date:30.09.2021</t>
  </si>
  <si>
    <t>16-31 August'21</t>
  </si>
  <si>
    <t>1-15 Sep'21</t>
  </si>
  <si>
    <t>Sim@DD(53+131)</t>
  </si>
  <si>
    <t>Sim@DD(55+106131)</t>
  </si>
  <si>
    <t>30.09.2021</t>
  </si>
  <si>
    <t>Sim@DD(82+85)</t>
  </si>
  <si>
    <t>Month :September''2021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</si>
</sst>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2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55" fillId="0" borderId="1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@DD(82+85)" TargetMode="External"/><Relationship Id="rId2" Type="http://schemas.openxmlformats.org/officeDocument/2006/relationships/hyperlink" Target="mailto:Sim@DD(55+106131)" TargetMode="External"/><Relationship Id="rId1" Type="http://schemas.openxmlformats.org/officeDocument/2006/relationships/hyperlink" Target="mailto:Sim@DD(53+131)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tabSelected="1" workbookViewId="0">
      <pane ySplit="5" topLeftCell="A30" activePane="bottomLeft" state="frozen"/>
      <selection pane="bottomLeft" activeCell="I41" sqref="I41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34" t="s">
        <v>9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  <c r="R1" s="334"/>
    </row>
    <row r="2" spans="1:25" ht="18" x14ac:dyDescent="0.25">
      <c r="A2" s="335" t="s">
        <v>15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</row>
    <row r="3" spans="1:25" s="68" customFormat="1" ht="16.5" thickBot="1" x14ac:dyDescent="0.3">
      <c r="A3" s="346" t="s">
        <v>251</v>
      </c>
      <c r="B3" s="347"/>
      <c r="C3" s="347"/>
      <c r="D3" s="347"/>
      <c r="E3" s="347"/>
      <c r="F3" s="347"/>
      <c r="G3" s="347"/>
      <c r="H3" s="347"/>
      <c r="I3" s="347"/>
      <c r="J3" s="347"/>
      <c r="K3" s="347"/>
      <c r="L3" s="347"/>
      <c r="M3" s="347"/>
      <c r="N3" s="347"/>
      <c r="O3" s="347"/>
      <c r="P3" s="347"/>
      <c r="Q3" s="347"/>
      <c r="R3" s="348"/>
      <c r="T3" s="69"/>
      <c r="U3" s="70"/>
      <c r="V3" s="70"/>
      <c r="W3" s="70"/>
      <c r="X3" s="70"/>
      <c r="Y3" s="71"/>
    </row>
    <row r="4" spans="1:25" s="71" customFormat="1" x14ac:dyDescent="0.25">
      <c r="A4" s="336" t="s">
        <v>16</v>
      </c>
      <c r="B4" s="338" t="s">
        <v>17</v>
      </c>
      <c r="C4" s="338" t="s">
        <v>18</v>
      </c>
      <c r="D4" s="340" t="s">
        <v>19</v>
      </c>
      <c r="E4" s="340" t="s">
        <v>115</v>
      </c>
      <c r="F4" s="340" t="s">
        <v>20</v>
      </c>
      <c r="G4" s="340" t="s">
        <v>21</v>
      </c>
      <c r="H4" s="340" t="s">
        <v>22</v>
      </c>
      <c r="I4" s="340" t="s">
        <v>23</v>
      </c>
      <c r="J4" s="340" t="s">
        <v>24</v>
      </c>
      <c r="K4" s="349" t="s">
        <v>25</v>
      </c>
      <c r="L4" s="342" t="s">
        <v>26</v>
      </c>
      <c r="M4" s="351" t="s">
        <v>27</v>
      </c>
      <c r="N4" s="353" t="s">
        <v>8</v>
      </c>
      <c r="O4" s="355" t="s">
        <v>28</v>
      </c>
      <c r="P4" s="342" t="s">
        <v>139</v>
      </c>
      <c r="Q4" s="344" t="s">
        <v>240</v>
      </c>
      <c r="R4" s="194" t="s">
        <v>29</v>
      </c>
      <c r="T4" s="69"/>
      <c r="U4" s="70"/>
      <c r="V4" s="72"/>
      <c r="W4" s="70"/>
      <c r="X4" s="70"/>
    </row>
    <row r="5" spans="1:25" s="71" customFormat="1" ht="15.75" thickBot="1" x14ac:dyDescent="0.3">
      <c r="A5" s="337"/>
      <c r="B5" s="339"/>
      <c r="C5" s="339"/>
      <c r="D5" s="341"/>
      <c r="E5" s="341"/>
      <c r="F5" s="341"/>
      <c r="G5" s="341"/>
      <c r="H5" s="341"/>
      <c r="I5" s="341"/>
      <c r="J5" s="341"/>
      <c r="K5" s="350"/>
      <c r="L5" s="343"/>
      <c r="M5" s="352"/>
      <c r="N5" s="354"/>
      <c r="O5" s="356"/>
      <c r="P5" s="343"/>
      <c r="Q5" s="345"/>
      <c r="R5" s="195" t="s">
        <v>30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145</v>
      </c>
      <c r="B6" s="204"/>
      <c r="C6" s="205"/>
      <c r="D6" s="205"/>
      <c r="E6" s="205"/>
      <c r="F6" s="205"/>
      <c r="G6" s="315">
        <v>1399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1399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147</v>
      </c>
      <c r="B7" s="204"/>
      <c r="C7" s="205">
        <v>400</v>
      </c>
      <c r="D7" s="205"/>
      <c r="E7" s="205"/>
      <c r="F7" s="205"/>
      <c r="G7" s="315">
        <v>1970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2370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185</v>
      </c>
      <c r="B8" s="207"/>
      <c r="C8" s="208"/>
      <c r="D8" s="208"/>
      <c r="E8" s="208"/>
      <c r="F8" s="208"/>
      <c r="G8" s="316">
        <v>1682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1682</v>
      </c>
      <c r="S8" s="76"/>
      <c r="T8" s="78"/>
      <c r="U8" s="78"/>
      <c r="V8" s="70" t="s">
        <v>31</v>
      </c>
      <c r="W8" s="74"/>
      <c r="X8" s="70"/>
    </row>
    <row r="9" spans="1:25" s="75" customFormat="1" x14ac:dyDescent="0.25">
      <c r="A9" s="203" t="s">
        <v>188</v>
      </c>
      <c r="B9" s="207"/>
      <c r="C9" s="208"/>
      <c r="D9" s="208"/>
      <c r="E9" s="208">
        <v>1200</v>
      </c>
      <c r="F9" s="208"/>
      <c r="G9" s="316">
        <v>1632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2832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203</v>
      </c>
      <c r="B10" s="207"/>
      <c r="C10" s="208">
        <v>1200</v>
      </c>
      <c r="D10" s="208"/>
      <c r="E10" s="208"/>
      <c r="F10" s="208"/>
      <c r="G10" s="316">
        <v>2010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3210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204</v>
      </c>
      <c r="B11" s="207"/>
      <c r="C11" s="208"/>
      <c r="D11" s="208"/>
      <c r="E11" s="208"/>
      <c r="F11" s="208"/>
      <c r="G11" s="316">
        <v>1732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1732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209</v>
      </c>
      <c r="B12" s="207"/>
      <c r="C12" s="208">
        <v>400</v>
      </c>
      <c r="D12" s="208"/>
      <c r="E12" s="208"/>
      <c r="F12" s="208"/>
      <c r="G12" s="316">
        <v>1675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2075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210</v>
      </c>
      <c r="B13" s="207"/>
      <c r="C13" s="208"/>
      <c r="D13" s="208"/>
      <c r="E13" s="208"/>
      <c r="F13" s="208"/>
      <c r="G13" s="316">
        <v>1757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1757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213</v>
      </c>
      <c r="B14" s="207"/>
      <c r="C14" s="208"/>
      <c r="D14" s="208"/>
      <c r="E14" s="208"/>
      <c r="F14" s="208"/>
      <c r="G14" s="316">
        <v>566</v>
      </c>
      <c r="H14" s="208"/>
      <c r="I14" s="208"/>
      <c r="J14" s="208"/>
      <c r="K14" s="208"/>
      <c r="L14" s="208"/>
      <c r="M14" s="208"/>
      <c r="N14" s="208"/>
      <c r="O14" s="208"/>
      <c r="P14" s="208"/>
      <c r="Q14" s="210"/>
      <c r="R14" s="196">
        <f t="shared" si="0"/>
        <v>566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214</v>
      </c>
      <c r="B15" s="207"/>
      <c r="C15" s="208">
        <v>400</v>
      </c>
      <c r="D15" s="208"/>
      <c r="E15" s="208"/>
      <c r="F15" s="208"/>
      <c r="G15" s="316">
        <v>1782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/>
      <c r="R15" s="196">
        <f t="shared" si="0"/>
        <v>2182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215</v>
      </c>
      <c r="B16" s="207"/>
      <c r="C16" s="208"/>
      <c r="D16" s="208"/>
      <c r="E16" s="208">
        <v>500</v>
      </c>
      <c r="F16" s="208"/>
      <c r="G16" s="316">
        <v>1778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>
        <v>387</v>
      </c>
      <c r="R16" s="196">
        <f t="shared" si="0"/>
        <v>2665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216</v>
      </c>
      <c r="B17" s="207"/>
      <c r="C17" s="208"/>
      <c r="D17" s="208">
        <v>40</v>
      </c>
      <c r="E17" s="208"/>
      <c r="F17" s="208"/>
      <c r="G17" s="316">
        <v>1631</v>
      </c>
      <c r="H17" s="208"/>
      <c r="I17" s="208"/>
      <c r="J17" s="208"/>
      <c r="K17" s="208"/>
      <c r="L17" s="208"/>
      <c r="M17" s="210"/>
      <c r="N17" s="208"/>
      <c r="O17" s="210"/>
      <c r="P17" s="210">
        <v>200</v>
      </c>
      <c r="Q17" s="210">
        <v>235</v>
      </c>
      <c r="R17" s="196">
        <f t="shared" si="0"/>
        <v>2106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217</v>
      </c>
      <c r="B18" s="207"/>
      <c r="C18" s="208"/>
      <c r="D18" s="208"/>
      <c r="E18" s="208"/>
      <c r="F18" s="208"/>
      <c r="G18" s="316">
        <v>1499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1499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 t="s">
        <v>218</v>
      </c>
      <c r="B19" s="207"/>
      <c r="C19" s="208">
        <v>400</v>
      </c>
      <c r="D19" s="208"/>
      <c r="E19" s="208"/>
      <c r="F19" s="208"/>
      <c r="G19" s="316">
        <v>1835</v>
      </c>
      <c r="H19" s="208"/>
      <c r="I19" s="208"/>
      <c r="J19" s="208"/>
      <c r="K19" s="208"/>
      <c r="L19" s="208"/>
      <c r="M19" s="210"/>
      <c r="N19" s="208"/>
      <c r="O19" s="210"/>
      <c r="P19" s="210"/>
      <c r="Q19" s="210">
        <v>50</v>
      </c>
      <c r="R19" s="196">
        <f>SUM(B19:Q19)</f>
        <v>2285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 t="s">
        <v>220</v>
      </c>
      <c r="B20" s="207"/>
      <c r="C20" s="208"/>
      <c r="D20" s="208"/>
      <c r="E20" s="208"/>
      <c r="F20" s="208"/>
      <c r="G20" s="316">
        <v>1761.3310000000004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1761.3310000000004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 t="s">
        <v>222</v>
      </c>
      <c r="B21" s="207"/>
      <c r="C21" s="208"/>
      <c r="D21" s="208"/>
      <c r="E21" s="208">
        <v>280</v>
      </c>
      <c r="F21" s="208"/>
      <c r="G21" s="316">
        <v>1628</v>
      </c>
      <c r="H21" s="208"/>
      <c r="I21" s="208"/>
      <c r="J21" s="208"/>
      <c r="K21" s="208"/>
      <c r="L21" s="208"/>
      <c r="M21" s="208"/>
      <c r="N21" s="208"/>
      <c r="O21" s="208"/>
      <c r="P21" s="208"/>
      <c r="Q21" s="210">
        <v>100</v>
      </c>
      <c r="R21" s="196">
        <f t="shared" si="0"/>
        <v>2008</v>
      </c>
      <c r="S21" s="76"/>
      <c r="T21" s="53"/>
    </row>
    <row r="22" spans="1:24" s="75" customFormat="1" x14ac:dyDescent="0.25">
      <c r="A22" s="203" t="s">
        <v>223</v>
      </c>
      <c r="B22" s="207"/>
      <c r="C22" s="208"/>
      <c r="D22" s="208"/>
      <c r="E22" s="208"/>
      <c r="F22" s="208"/>
      <c r="G22" s="316">
        <v>1792</v>
      </c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1792</v>
      </c>
      <c r="S22" s="76"/>
      <c r="T22" s="53"/>
    </row>
    <row r="23" spans="1:24" s="77" customFormat="1" x14ac:dyDescent="0.25">
      <c r="A23" s="203" t="s">
        <v>233</v>
      </c>
      <c r="B23" s="207"/>
      <c r="C23" s="208">
        <v>800</v>
      </c>
      <c r="D23" s="208"/>
      <c r="E23" s="208">
        <v>1779</v>
      </c>
      <c r="F23" s="208"/>
      <c r="G23" s="316">
        <v>2078</v>
      </c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4657</v>
      </c>
      <c r="S23" s="80"/>
      <c r="T23" s="53"/>
    </row>
    <row r="24" spans="1:24" s="75" customFormat="1" x14ac:dyDescent="0.25">
      <c r="A24" s="203" t="s">
        <v>234</v>
      </c>
      <c r="B24" s="207"/>
      <c r="C24" s="208"/>
      <c r="D24" s="208"/>
      <c r="E24" s="208"/>
      <c r="F24" s="208"/>
      <c r="G24" s="316">
        <v>1929</v>
      </c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1929</v>
      </c>
      <c r="S24" s="76"/>
      <c r="T24" s="53"/>
      <c r="V24" s="81"/>
      <c r="W24" s="81"/>
      <c r="X24" s="81"/>
    </row>
    <row r="25" spans="1:24" s="77" customFormat="1" x14ac:dyDescent="0.25">
      <c r="A25" s="203" t="s">
        <v>235</v>
      </c>
      <c r="B25" s="207"/>
      <c r="C25" s="208"/>
      <c r="D25" s="208"/>
      <c r="E25" s="208">
        <v>100</v>
      </c>
      <c r="F25" s="208"/>
      <c r="G25" s="316">
        <v>1463</v>
      </c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1563</v>
      </c>
      <c r="S25" s="80"/>
      <c r="T25" s="53"/>
    </row>
    <row r="26" spans="1:24" s="75" customFormat="1" x14ac:dyDescent="0.25">
      <c r="A26" s="203" t="s">
        <v>236</v>
      </c>
      <c r="B26" s="207"/>
      <c r="C26" s="208"/>
      <c r="D26" s="208"/>
      <c r="E26" s="208">
        <v>150</v>
      </c>
      <c r="F26" s="208"/>
      <c r="G26" s="316">
        <v>1798</v>
      </c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1948</v>
      </c>
      <c r="S26" s="76"/>
      <c r="T26" s="53"/>
    </row>
    <row r="27" spans="1:24" s="75" customFormat="1" x14ac:dyDescent="0.25">
      <c r="A27" s="203" t="s">
        <v>237</v>
      </c>
      <c r="B27" s="207"/>
      <c r="C27" s="208"/>
      <c r="D27" s="208"/>
      <c r="E27" s="208"/>
      <c r="F27" s="208"/>
      <c r="G27" s="316">
        <v>1943</v>
      </c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1943</v>
      </c>
      <c r="S27" s="76"/>
      <c r="T27" s="53"/>
    </row>
    <row r="28" spans="1:24" s="75" customFormat="1" x14ac:dyDescent="0.25">
      <c r="A28" s="208" t="s">
        <v>238</v>
      </c>
      <c r="B28" s="207"/>
      <c r="C28" s="208"/>
      <c r="D28" s="208"/>
      <c r="E28" s="208"/>
      <c r="F28" s="208"/>
      <c r="G28" s="316">
        <v>1755</v>
      </c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1755</v>
      </c>
      <c r="S28" s="76"/>
      <c r="T28" s="53"/>
      <c r="U28" s="82"/>
      <c r="V28" s="82"/>
    </row>
    <row r="29" spans="1:24" s="75" customFormat="1" x14ac:dyDescent="0.25">
      <c r="A29" s="208" t="s">
        <v>239</v>
      </c>
      <c r="B29" s="207"/>
      <c r="C29" s="208">
        <v>400</v>
      </c>
      <c r="D29" s="208"/>
      <c r="E29" s="208">
        <v>280</v>
      </c>
      <c r="F29" s="208"/>
      <c r="G29" s="316">
        <v>1670</v>
      </c>
      <c r="H29" s="208"/>
      <c r="I29" s="208"/>
      <c r="J29" s="208"/>
      <c r="K29" s="208"/>
      <c r="L29" s="208"/>
      <c r="M29" s="208"/>
      <c r="N29" s="208"/>
      <c r="O29" s="208"/>
      <c r="P29" s="208"/>
      <c r="Q29" s="210">
        <v>179</v>
      </c>
      <c r="R29" s="196">
        <f>SUM(B29:Q29)</f>
        <v>2529</v>
      </c>
      <c r="S29" s="76"/>
      <c r="T29" s="82"/>
      <c r="U29" s="83"/>
      <c r="V29" s="83"/>
    </row>
    <row r="30" spans="1:24" s="75" customFormat="1" x14ac:dyDescent="0.25">
      <c r="A30" s="208" t="s">
        <v>241</v>
      </c>
      <c r="B30" s="207"/>
      <c r="C30" s="208">
        <v>500</v>
      </c>
      <c r="D30" s="208"/>
      <c r="E30" s="208"/>
      <c r="F30" s="208"/>
      <c r="G30" s="316">
        <v>1693</v>
      </c>
      <c r="H30" s="208"/>
      <c r="I30" s="208"/>
      <c r="J30" s="208"/>
      <c r="K30" s="208"/>
      <c r="L30" s="208"/>
      <c r="M30" s="208"/>
      <c r="N30" s="208"/>
      <c r="O30" s="208"/>
      <c r="P30" s="208"/>
      <c r="Q30" s="210">
        <v>741</v>
      </c>
      <c r="R30" s="196">
        <f t="shared" si="0"/>
        <v>2934</v>
      </c>
      <c r="S30" s="76"/>
      <c r="T30" s="82"/>
      <c r="U30" s="82"/>
      <c r="V30" s="82"/>
    </row>
    <row r="31" spans="1:24" s="75" customFormat="1" x14ac:dyDescent="0.25">
      <c r="A31" s="208" t="s">
        <v>242</v>
      </c>
      <c r="B31" s="207"/>
      <c r="C31" s="208">
        <v>400</v>
      </c>
      <c r="D31" s="208"/>
      <c r="E31" s="208"/>
      <c r="F31" s="208"/>
      <c r="G31" s="316">
        <v>2033</v>
      </c>
      <c r="H31" s="211"/>
      <c r="I31" s="208"/>
      <c r="J31" s="208"/>
      <c r="K31" s="208"/>
      <c r="L31" s="208"/>
      <c r="M31" s="208"/>
      <c r="N31" s="208"/>
      <c r="O31" s="208"/>
      <c r="P31" s="208"/>
      <c r="Q31" s="210">
        <v>1254</v>
      </c>
      <c r="R31" s="196">
        <f t="shared" si="0"/>
        <v>3687</v>
      </c>
      <c r="S31" s="76"/>
    </row>
    <row r="32" spans="1:24" s="77" customFormat="1" x14ac:dyDescent="0.25">
      <c r="A32" s="208" t="s">
        <v>249</v>
      </c>
      <c r="B32" s="207"/>
      <c r="C32" s="208">
        <v>400</v>
      </c>
      <c r="D32" s="208"/>
      <c r="E32" s="208">
        <v>280</v>
      </c>
      <c r="F32" s="208"/>
      <c r="G32" s="316">
        <v>2268</v>
      </c>
      <c r="H32" s="208"/>
      <c r="I32" s="208">
        <v>890</v>
      </c>
      <c r="J32" s="208">
        <v>500</v>
      </c>
      <c r="K32" s="208"/>
      <c r="L32" s="208"/>
      <c r="M32" s="208">
        <v>7000</v>
      </c>
      <c r="N32" s="208">
        <v>36000</v>
      </c>
      <c r="O32" s="208"/>
      <c r="P32" s="208"/>
      <c r="Q32" s="210">
        <v>713</v>
      </c>
      <c r="R32" s="196">
        <f t="shared" si="0"/>
        <v>48051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6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6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6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7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32</v>
      </c>
      <c r="B37" s="199">
        <f>SUM(B6:B36)</f>
        <v>0</v>
      </c>
      <c r="C37" s="200">
        <f t="shared" ref="C37:Q37" si="1">SUM(C6:C36)</f>
        <v>5300</v>
      </c>
      <c r="D37" s="200">
        <f t="shared" si="1"/>
        <v>40</v>
      </c>
      <c r="E37" s="200">
        <f t="shared" si="1"/>
        <v>4569</v>
      </c>
      <c r="F37" s="200">
        <f t="shared" si="1"/>
        <v>0</v>
      </c>
      <c r="G37" s="200">
        <f t="shared" si="1"/>
        <v>46759.331000000006</v>
      </c>
      <c r="H37" s="200">
        <f t="shared" si="1"/>
        <v>0</v>
      </c>
      <c r="I37" s="200">
        <f t="shared" si="1"/>
        <v>890</v>
      </c>
      <c r="J37" s="200">
        <f t="shared" si="1"/>
        <v>500</v>
      </c>
      <c r="K37" s="200">
        <f t="shared" si="1"/>
        <v>0</v>
      </c>
      <c r="L37" s="200">
        <f t="shared" si="1"/>
        <v>0</v>
      </c>
      <c r="M37" s="200">
        <f t="shared" si="1"/>
        <v>7000</v>
      </c>
      <c r="N37" s="200">
        <f t="shared" si="1"/>
        <v>36000</v>
      </c>
      <c r="O37" s="200">
        <f t="shared" si="1"/>
        <v>0</v>
      </c>
      <c r="P37" s="200">
        <f>SUM(P6:P36)</f>
        <v>200</v>
      </c>
      <c r="Q37" s="201">
        <f t="shared" si="1"/>
        <v>3659</v>
      </c>
      <c r="R37" s="202">
        <f>SUM(R6:R36)</f>
        <v>104917.33100000001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9" activePane="bottomLeft" state="frozen"/>
      <selection pane="bottomLeft" activeCell="D33" sqref="D33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10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11</v>
      </c>
      <c r="B3" s="90" t="s">
        <v>12</v>
      </c>
      <c r="C3" s="90" t="s">
        <v>13</v>
      </c>
      <c r="D3" s="90" t="s">
        <v>14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35</v>
      </c>
      <c r="B4" s="29">
        <v>171231</v>
      </c>
      <c r="C4" s="34"/>
      <c r="D4" s="29">
        <f>B4-C4</f>
        <v>171231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171231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145</v>
      </c>
      <c r="B6" s="34">
        <v>383000</v>
      </c>
      <c r="C6" s="30">
        <v>300000</v>
      </c>
      <c r="D6" s="29">
        <f t="shared" si="0"/>
        <v>254231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147</v>
      </c>
      <c r="B7" s="34">
        <v>293000</v>
      </c>
      <c r="C7" s="30">
        <v>300000</v>
      </c>
      <c r="D7" s="29">
        <f>D6+B7-C7</f>
        <v>247231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185</v>
      </c>
      <c r="B8" s="42">
        <v>0</v>
      </c>
      <c r="C8" s="43">
        <v>0</v>
      </c>
      <c r="D8" s="29">
        <f t="shared" si="0"/>
        <v>247231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188</v>
      </c>
      <c r="B9" s="42">
        <v>517000</v>
      </c>
      <c r="C9" s="43">
        <v>500000</v>
      </c>
      <c r="D9" s="29">
        <f t="shared" si="0"/>
        <v>264231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203</v>
      </c>
      <c r="B10" s="42">
        <v>254000</v>
      </c>
      <c r="C10" s="49">
        <v>300000</v>
      </c>
      <c r="D10" s="29">
        <f>D9+B10-C10</f>
        <v>218231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204</v>
      </c>
      <c r="B11" s="46">
        <v>328000</v>
      </c>
      <c r="C11" s="49">
        <v>300000</v>
      </c>
      <c r="D11" s="29">
        <f t="shared" si="0"/>
        <v>246231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209</v>
      </c>
      <c r="B12" s="46">
        <v>143000</v>
      </c>
      <c r="C12" s="43">
        <v>300000</v>
      </c>
      <c r="D12" s="29">
        <f t="shared" si="0"/>
        <v>89231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210</v>
      </c>
      <c r="B13" s="48">
        <v>535000</v>
      </c>
      <c r="C13" s="49">
        <v>100000</v>
      </c>
      <c r="D13" s="34">
        <f t="shared" si="0"/>
        <v>524231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210</v>
      </c>
      <c r="B14" s="49">
        <v>0</v>
      </c>
      <c r="C14" s="49">
        <v>400000</v>
      </c>
      <c r="D14" s="29">
        <f>D13+B14-C14</f>
        <v>124231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214</v>
      </c>
      <c r="B15" s="30">
        <v>0</v>
      </c>
      <c r="C15" s="49">
        <v>0</v>
      </c>
      <c r="D15" s="29">
        <f>D14+B15-C15</f>
        <v>124231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215</v>
      </c>
      <c r="B16" s="34">
        <v>688000</v>
      </c>
      <c r="C16" s="49">
        <v>700000</v>
      </c>
      <c r="D16" s="34">
        <f t="shared" si="0"/>
        <v>112231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215</v>
      </c>
      <c r="B17" s="34">
        <v>0</v>
      </c>
      <c r="C17" s="30">
        <v>50500</v>
      </c>
      <c r="D17" s="34">
        <f t="shared" si="0"/>
        <v>61731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216</v>
      </c>
      <c r="B18" s="42">
        <v>266000</v>
      </c>
      <c r="C18" s="43">
        <v>200000</v>
      </c>
      <c r="D18" s="34">
        <f t="shared" si="0"/>
        <v>127731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217</v>
      </c>
      <c r="B19" s="42">
        <v>277000</v>
      </c>
      <c r="C19" s="43">
        <v>200000</v>
      </c>
      <c r="D19" s="34">
        <f t="shared" si="0"/>
        <v>204731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219</v>
      </c>
      <c r="B20" s="42">
        <v>170000</v>
      </c>
      <c r="C20" s="49">
        <v>200000</v>
      </c>
      <c r="D20" s="34">
        <f t="shared" si="0"/>
        <v>174731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220</v>
      </c>
      <c r="B21" s="34">
        <v>0</v>
      </c>
      <c r="C21" s="30">
        <v>100000</v>
      </c>
      <c r="D21" s="34">
        <f t="shared" si="0"/>
        <v>74731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 t="s">
        <v>222</v>
      </c>
      <c r="B22" s="34">
        <v>0</v>
      </c>
      <c r="C22" s="30">
        <v>0</v>
      </c>
      <c r="D22" s="34">
        <f t="shared" si="0"/>
        <v>74731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 t="s">
        <v>223</v>
      </c>
      <c r="B23" s="34">
        <v>656000</v>
      </c>
      <c r="C23" s="30">
        <v>600000</v>
      </c>
      <c r="D23" s="34">
        <f t="shared" si="0"/>
        <v>130731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 t="s">
        <v>233</v>
      </c>
      <c r="B24" s="34">
        <v>309000</v>
      </c>
      <c r="C24" s="30">
        <v>400000</v>
      </c>
      <c r="D24" s="34">
        <f t="shared" si="0"/>
        <v>39731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 t="s">
        <v>234</v>
      </c>
      <c r="B25" s="34">
        <v>487000</v>
      </c>
      <c r="C25" s="30">
        <v>500000</v>
      </c>
      <c r="D25" s="34">
        <f t="shared" si="0"/>
        <v>26731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 t="s">
        <v>235</v>
      </c>
      <c r="B26" s="34">
        <v>300000</v>
      </c>
      <c r="C26" s="43">
        <v>300000</v>
      </c>
      <c r="D26" s="34">
        <f t="shared" si="0"/>
        <v>26731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 t="s">
        <v>236</v>
      </c>
      <c r="B27" s="34">
        <v>0</v>
      </c>
      <c r="C27" s="43">
        <v>0</v>
      </c>
      <c r="D27" s="34">
        <f>D26+B27-C27</f>
        <v>26731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 t="s">
        <v>237</v>
      </c>
      <c r="B28" s="34">
        <v>0</v>
      </c>
      <c r="C28" s="30">
        <v>0</v>
      </c>
      <c r="D28" s="34">
        <f>D27+B28-C28</f>
        <v>26731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 t="s">
        <v>238</v>
      </c>
      <c r="B29" s="34">
        <v>512000</v>
      </c>
      <c r="C29" s="43">
        <v>300000</v>
      </c>
      <c r="D29" s="34">
        <f>D28+B29-C29</f>
        <v>238731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 t="s">
        <v>239</v>
      </c>
      <c r="B30" s="34">
        <v>219000</v>
      </c>
      <c r="C30" s="30">
        <v>300000</v>
      </c>
      <c r="D30" s="34">
        <f t="shared" si="0"/>
        <v>157731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 t="s">
        <v>241</v>
      </c>
      <c r="B31" s="56">
        <v>220000</v>
      </c>
      <c r="C31" s="30">
        <v>200000</v>
      </c>
      <c r="D31" s="34">
        <f t="shared" si="0"/>
        <v>177731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 t="s">
        <v>242</v>
      </c>
      <c r="B32" s="56">
        <v>267000</v>
      </c>
      <c r="C32" s="43">
        <v>300000</v>
      </c>
      <c r="D32" s="34">
        <f>D31+B32-C32</f>
        <v>144731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 t="s">
        <v>249</v>
      </c>
      <c r="B33" s="56">
        <v>462000</v>
      </c>
      <c r="C33" s="57">
        <v>500000</v>
      </c>
      <c r="D33" s="34">
        <f t="shared" ref="D33:D82" si="1">D32+B33-C33</f>
        <v>106731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106731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106731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106731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106731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106731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106731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106731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106731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106731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106731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106731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106731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106731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106731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106731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106731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106731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106731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106731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106731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106731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106731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106731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106731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106731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106731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106731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106731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106731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106731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106731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106731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106731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106731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106731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106731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106731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106731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106731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106731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106731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106731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106731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106731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106731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106731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106731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106731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106731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7457231</v>
      </c>
      <c r="C83" s="30">
        <f>SUM(C4:C77)</f>
        <v>7350500</v>
      </c>
      <c r="D83" s="34">
        <f>D82</f>
        <v>106731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zoomScaleNormal="100" workbookViewId="0">
      <selection activeCell="I17" sqref="I17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114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244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4" t="s">
        <v>0</v>
      </c>
      <c r="C6" s="284">
        <v>300000</v>
      </c>
      <c r="D6" s="366"/>
      <c r="E6" s="286" t="s">
        <v>0</v>
      </c>
      <c r="F6" s="307">
        <v>300000</v>
      </c>
      <c r="G6" s="22"/>
    </row>
    <row r="7" spans="2:13" ht="21" x14ac:dyDescent="0.25">
      <c r="B7" s="305" t="s">
        <v>146</v>
      </c>
      <c r="C7" s="285">
        <v>25000</v>
      </c>
      <c r="D7" s="366"/>
      <c r="E7" s="286" t="s">
        <v>146</v>
      </c>
      <c r="F7" s="307">
        <v>25000</v>
      </c>
      <c r="G7" s="22"/>
    </row>
    <row r="8" spans="2:13" ht="43.5" customHeight="1" x14ac:dyDescent="0.25">
      <c r="B8" s="308" t="s">
        <v>201</v>
      </c>
      <c r="C8" s="306">
        <v>2000000</v>
      </c>
      <c r="D8" s="366"/>
      <c r="E8" s="288" t="s">
        <v>1</v>
      </c>
      <c r="F8" s="314">
        <v>1230059.3999999999</v>
      </c>
      <c r="G8" s="22"/>
      <c r="K8" s="377" t="s">
        <v>74</v>
      </c>
      <c r="L8" s="378"/>
      <c r="M8" s="379"/>
    </row>
    <row r="9" spans="2:13" ht="44.25" customHeight="1" x14ac:dyDescent="0.25">
      <c r="B9" s="279" t="s">
        <v>202</v>
      </c>
      <c r="C9" s="293">
        <v>2000000</v>
      </c>
      <c r="D9" s="366"/>
      <c r="E9" s="289" t="s">
        <v>4</v>
      </c>
      <c r="F9" s="300">
        <v>106731</v>
      </c>
      <c r="G9" s="4"/>
      <c r="K9" s="95" t="s">
        <v>11</v>
      </c>
      <c r="L9" s="125" t="s">
        <v>75</v>
      </c>
      <c r="M9" s="125" t="s">
        <v>34</v>
      </c>
    </row>
    <row r="10" spans="2:13" ht="28.5" customHeight="1" x14ac:dyDescent="0.25">
      <c r="B10" s="279" t="s">
        <v>33</v>
      </c>
      <c r="C10" s="294">
        <v>68917.331000000006</v>
      </c>
      <c r="D10" s="366"/>
      <c r="E10" s="289" t="s">
        <v>2</v>
      </c>
      <c r="F10" s="300">
        <v>335477</v>
      </c>
      <c r="G10" s="3"/>
      <c r="K10" s="95" t="s">
        <v>76</v>
      </c>
      <c r="L10" s="125" t="s">
        <v>77</v>
      </c>
      <c r="M10" s="125">
        <v>2050</v>
      </c>
    </row>
    <row r="11" spans="2:13" ht="27.75" customHeight="1" x14ac:dyDescent="0.25">
      <c r="B11" s="279" t="s">
        <v>190</v>
      </c>
      <c r="C11" s="294"/>
      <c r="D11" s="366"/>
      <c r="E11" s="291" t="s">
        <v>196</v>
      </c>
      <c r="F11" s="301">
        <v>204765</v>
      </c>
      <c r="G11" s="3"/>
      <c r="K11" s="95" t="s">
        <v>78</v>
      </c>
      <c r="L11" s="125" t="s">
        <v>79</v>
      </c>
      <c r="M11" s="125">
        <v>7300</v>
      </c>
    </row>
    <row r="12" spans="2:13" ht="30.75" customHeight="1" x14ac:dyDescent="0.25">
      <c r="B12" s="287" t="s">
        <v>191</v>
      </c>
      <c r="C12" s="295">
        <f>C10+C11</f>
        <v>68917.331000000006</v>
      </c>
      <c r="D12" s="366"/>
      <c r="E12" s="290" t="s">
        <v>7</v>
      </c>
      <c r="F12" s="302">
        <v>450989.62150000012</v>
      </c>
      <c r="G12" s="3"/>
      <c r="K12" s="101"/>
      <c r="L12" s="126"/>
      <c r="M12" s="126"/>
    </row>
    <row r="13" spans="2:13" ht="43.5" customHeight="1" x14ac:dyDescent="0.25">
      <c r="B13" s="279" t="s">
        <v>189</v>
      </c>
      <c r="C13" s="294">
        <v>74882.352499999994</v>
      </c>
      <c r="D13" s="366"/>
      <c r="E13" s="290" t="s">
        <v>197</v>
      </c>
      <c r="F13" s="309">
        <v>22057</v>
      </c>
      <c r="G13" s="19"/>
      <c r="K13" s="220"/>
      <c r="L13" s="221"/>
      <c r="M13" s="222"/>
    </row>
    <row r="14" spans="2:13" ht="49.5" customHeight="1" thickBot="1" x14ac:dyDescent="0.3">
      <c r="B14" s="281" t="s">
        <v>192</v>
      </c>
      <c r="C14" s="296"/>
      <c r="D14" s="366"/>
      <c r="E14" s="289" t="s">
        <v>5</v>
      </c>
      <c r="F14" s="302">
        <v>0</v>
      </c>
      <c r="G14" s="19"/>
      <c r="K14" s="95"/>
      <c r="L14" s="125"/>
      <c r="M14" s="126"/>
    </row>
    <row r="15" spans="2:13" ht="37.5" customHeight="1" thickBot="1" x14ac:dyDescent="0.3">
      <c r="B15" s="282" t="s">
        <v>193</v>
      </c>
      <c r="C15" s="297">
        <f>C13+C14</f>
        <v>74882.352499999994</v>
      </c>
      <c r="D15" s="366"/>
      <c r="E15" s="289" t="s">
        <v>198</v>
      </c>
      <c r="F15" s="301">
        <v>300000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194</v>
      </c>
      <c r="C16" s="298">
        <f>C15-C12</f>
        <v>5965.021499999988</v>
      </c>
      <c r="D16" s="366"/>
      <c r="E16" s="291" t="s">
        <v>212</v>
      </c>
      <c r="F16" s="301"/>
      <c r="G16" s="19"/>
      <c r="K16" s="95"/>
      <c r="L16" s="125"/>
      <c r="M16" s="126"/>
    </row>
    <row r="17" spans="2:13" ht="36.75" customHeight="1" x14ac:dyDescent="0.3">
      <c r="B17" s="283" t="s">
        <v>211</v>
      </c>
      <c r="C17" s="299">
        <v>0</v>
      </c>
      <c r="D17" s="366"/>
      <c r="E17" s="292"/>
      <c r="F17" s="303"/>
      <c r="G17" s="19"/>
      <c r="K17" s="95" t="s">
        <v>123</v>
      </c>
      <c r="L17" s="125" t="s">
        <v>124</v>
      </c>
      <c r="M17" s="126">
        <v>8000</v>
      </c>
    </row>
    <row r="18" spans="2:13" ht="41.25" thickBot="1" x14ac:dyDescent="0.3">
      <c r="B18" s="310" t="s">
        <v>195</v>
      </c>
      <c r="C18" s="311">
        <f>C9+C13-C12+C17</f>
        <v>2005965.0215</v>
      </c>
      <c r="D18" s="367"/>
      <c r="E18" s="312" t="s">
        <v>3</v>
      </c>
      <c r="F18" s="313">
        <f>F8+F9+F10+F11+F12-F15+F16-F13</f>
        <v>2005965.0214999998</v>
      </c>
      <c r="G18" s="19"/>
      <c r="K18" s="95" t="s">
        <v>126</v>
      </c>
      <c r="L18" s="126" t="s">
        <v>81</v>
      </c>
      <c r="M18" s="125">
        <v>2000</v>
      </c>
    </row>
    <row r="19" spans="2:13" ht="21.75" customHeight="1" thickBot="1" x14ac:dyDescent="0.3">
      <c r="B19" s="363" t="s">
        <v>199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132</v>
      </c>
      <c r="L21" s="65" t="s">
        <v>133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134</v>
      </c>
      <c r="L22" s="65" t="s">
        <v>137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138</v>
      </c>
      <c r="L23" s="65" t="s">
        <v>140</v>
      </c>
      <c r="M23" s="65">
        <v>750</v>
      </c>
    </row>
    <row r="24" spans="2:13" x14ac:dyDescent="0.25">
      <c r="C24" s="8"/>
      <c r="D24" s="21"/>
      <c r="E24" s="13"/>
      <c r="G24" s="20"/>
      <c r="K24" s="65"/>
      <c r="L24" s="65"/>
      <c r="M24" s="65"/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/>
      <c r="L26" s="65"/>
      <c r="M26" s="65"/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142</v>
      </c>
      <c r="L28" s="65" t="s">
        <v>82</v>
      </c>
      <c r="M28" s="65">
        <v>3152</v>
      </c>
    </row>
    <row r="29" spans="2:13" x14ac:dyDescent="0.25">
      <c r="D29" s="14"/>
      <c r="E29" s="15"/>
      <c r="F29" s="16" t="s">
        <v>116</v>
      </c>
      <c r="G29" s="2"/>
      <c r="K29" s="65" t="s">
        <v>143</v>
      </c>
      <c r="L29" s="65" t="s">
        <v>82</v>
      </c>
      <c r="M29" s="65">
        <v>5023</v>
      </c>
    </row>
    <row r="30" spans="2:13" x14ac:dyDescent="0.25">
      <c r="D30" s="14"/>
      <c r="E30" s="15"/>
      <c r="F30" s="16"/>
      <c r="K30" s="65"/>
      <c r="L30" s="65"/>
      <c r="M30" s="65"/>
    </row>
    <row r="31" spans="2:13" x14ac:dyDescent="0.25">
      <c r="D31" s="14"/>
      <c r="E31" s="15"/>
      <c r="F31" s="16"/>
      <c r="K31" s="65"/>
      <c r="L31" s="65"/>
      <c r="M31" s="65"/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/>
      <c r="L34" s="65"/>
      <c r="M34" s="65"/>
    </row>
    <row r="35" spans="2:13" x14ac:dyDescent="0.25">
      <c r="C35" s="8"/>
      <c r="D35" s="21"/>
      <c r="E35" s="7"/>
      <c r="F35" s="10"/>
      <c r="K35" s="65"/>
      <c r="L35" s="65"/>
      <c r="M35" s="65"/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130</v>
      </c>
      <c r="M37" s="65">
        <v>47704</v>
      </c>
    </row>
    <row r="38" spans="2:13" x14ac:dyDescent="0.25">
      <c r="K38" s="65"/>
      <c r="L38" s="65"/>
      <c r="M38" s="65"/>
    </row>
    <row r="39" spans="2:13" x14ac:dyDescent="0.25">
      <c r="K39" s="65"/>
      <c r="L39" s="65"/>
      <c r="M39" s="65"/>
    </row>
    <row r="40" spans="2:13" x14ac:dyDescent="0.25">
      <c r="K40" s="65" t="s">
        <v>188</v>
      </c>
      <c r="L40" s="65" t="s">
        <v>200</v>
      </c>
      <c r="M40" s="65">
        <v>1500</v>
      </c>
    </row>
    <row r="41" spans="2:13" x14ac:dyDescent="0.25">
      <c r="K41" s="65" t="s">
        <v>216</v>
      </c>
      <c r="L41" s="65" t="s">
        <v>200</v>
      </c>
      <c r="M41" s="65">
        <v>750</v>
      </c>
    </row>
    <row r="42" spans="2:13" x14ac:dyDescent="0.25">
      <c r="K42" s="65" t="s">
        <v>216</v>
      </c>
      <c r="L42" s="65" t="s">
        <v>130</v>
      </c>
      <c r="M42" s="65">
        <v>4680</v>
      </c>
    </row>
    <row r="43" spans="2:13" x14ac:dyDescent="0.25">
      <c r="K43" s="65" t="s">
        <v>220</v>
      </c>
      <c r="L43" s="65" t="s">
        <v>130</v>
      </c>
      <c r="M43" s="65">
        <v>5625</v>
      </c>
    </row>
    <row r="44" spans="2:13" x14ac:dyDescent="0.25">
      <c r="K44" s="319" t="s">
        <v>224</v>
      </c>
      <c r="L44" s="318" t="s">
        <v>247</v>
      </c>
      <c r="M44" s="319">
        <v>35144</v>
      </c>
    </row>
    <row r="45" spans="2:13" x14ac:dyDescent="0.25">
      <c r="K45" s="319" t="s">
        <v>226</v>
      </c>
      <c r="L45" s="318" t="s">
        <v>248</v>
      </c>
      <c r="M45" s="319">
        <v>35526</v>
      </c>
    </row>
    <row r="46" spans="2:13" x14ac:dyDescent="0.25">
      <c r="K46" s="319" t="s">
        <v>228</v>
      </c>
      <c r="L46" s="318" t="s">
        <v>250</v>
      </c>
      <c r="M46" s="319">
        <v>31897</v>
      </c>
    </row>
    <row r="47" spans="2:13" x14ac:dyDescent="0.25">
      <c r="K47" s="65" t="s">
        <v>233</v>
      </c>
      <c r="L47" s="65" t="s">
        <v>82</v>
      </c>
      <c r="M47" s="65">
        <v>2295</v>
      </c>
    </row>
    <row r="48" spans="2:13" x14ac:dyDescent="0.25">
      <c r="K48" s="65" t="s">
        <v>242</v>
      </c>
      <c r="L48" s="65" t="s">
        <v>82</v>
      </c>
      <c r="M48" s="65">
        <v>2546</v>
      </c>
    </row>
    <row r="49" spans="2:13" x14ac:dyDescent="0.25">
      <c r="B49" s="18"/>
      <c r="C49" s="18"/>
      <c r="E49" s="18"/>
      <c r="F49" s="18"/>
      <c r="K49" s="65" t="s">
        <v>249</v>
      </c>
      <c r="L49" s="65" t="s">
        <v>82</v>
      </c>
      <c r="M49" s="65">
        <v>2673</v>
      </c>
    </row>
    <row r="50" spans="2:13" x14ac:dyDescent="0.25">
      <c r="B50" s="18"/>
      <c r="C50" s="18"/>
      <c r="E50" s="18"/>
      <c r="F50" s="18"/>
      <c r="K50" s="65"/>
      <c r="L50" s="65"/>
      <c r="M50" s="65"/>
    </row>
    <row r="51" spans="2:13" x14ac:dyDescent="0.25">
      <c r="B51" s="18"/>
      <c r="C51" s="18"/>
      <c r="E51" s="18"/>
      <c r="F51" s="18"/>
      <c r="K51" s="65"/>
      <c r="L51" s="65"/>
      <c r="M51" s="65"/>
    </row>
    <row r="52" spans="2:13" x14ac:dyDescent="0.25">
      <c r="B52" s="18"/>
      <c r="C52" s="18"/>
      <c r="E52" s="18"/>
      <c r="F52" s="18"/>
      <c r="K52" s="65"/>
      <c r="L52" s="65"/>
      <c r="M52" s="65"/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29</v>
      </c>
      <c r="L55" s="362"/>
      <c r="M55" s="259">
        <f>SUM(M10:M54)</f>
        <v>204765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hyperlinks>
    <hyperlink ref="L44" r:id="rId1"/>
    <hyperlink ref="L45" r:id="rId2"/>
    <hyperlink ref="L46" r:id="rId3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H22" sqref="H22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36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15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243</v>
      </c>
      <c r="B5" s="397"/>
      <c r="C5" s="398"/>
      <c r="D5" s="236" t="s">
        <v>37</v>
      </c>
      <c r="E5" s="236"/>
      <c r="F5" s="392" t="s">
        <v>58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85</v>
      </c>
      <c r="U5" s="387"/>
      <c r="V5" s="388"/>
    </row>
    <row r="6" spans="1:22" s="230" customFormat="1" ht="18" customHeight="1" x14ac:dyDescent="0.25">
      <c r="A6" s="248" t="s">
        <v>38</v>
      </c>
      <c r="B6" s="229" t="s">
        <v>59</v>
      </c>
      <c r="C6" s="249" t="s">
        <v>60</v>
      </c>
      <c r="D6" s="247" t="s">
        <v>39</v>
      </c>
      <c r="E6" s="234" t="s">
        <v>40</v>
      </c>
      <c r="F6" s="241" t="s">
        <v>41</v>
      </c>
      <c r="G6" s="233" t="s">
        <v>42</v>
      </c>
      <c r="H6" s="233" t="s">
        <v>43</v>
      </c>
      <c r="I6" s="233" t="s">
        <v>44</v>
      </c>
      <c r="J6" s="229" t="s">
        <v>45</v>
      </c>
      <c r="K6" s="229" t="s">
        <v>46</v>
      </c>
      <c r="L6" s="229" t="s">
        <v>47</v>
      </c>
      <c r="M6" s="234" t="s">
        <v>48</v>
      </c>
      <c r="N6" s="235" t="s">
        <v>49</v>
      </c>
      <c r="O6" s="235" t="s">
        <v>50</v>
      </c>
      <c r="P6" s="235" t="s">
        <v>51</v>
      </c>
      <c r="Q6" s="242" t="s">
        <v>61</v>
      </c>
      <c r="T6" s="231" t="s">
        <v>11</v>
      </c>
      <c r="U6" s="231" t="s">
        <v>83</v>
      </c>
      <c r="V6" s="231" t="s">
        <v>34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84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62</v>
      </c>
      <c r="C8" s="131" t="s">
        <v>63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4"/>
      <c r="T8" s="126" t="s">
        <v>80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64</v>
      </c>
      <c r="C9" s="131" t="s">
        <v>65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>
        <v>5</v>
      </c>
      <c r="P9" s="115"/>
      <c r="Q9" s="244"/>
      <c r="R9" s="97"/>
      <c r="T9" s="126" t="s">
        <v>97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66</v>
      </c>
      <c r="C10" s="131" t="s">
        <v>221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98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/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117</v>
      </c>
      <c r="T11" s="126" t="s">
        <v>105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68</v>
      </c>
      <c r="C12" s="131" t="s">
        <v>55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20</v>
      </c>
      <c r="O12" s="115"/>
      <c r="P12" s="115"/>
      <c r="Q12" s="120"/>
      <c r="T12" s="278" t="s">
        <v>113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69</v>
      </c>
      <c r="C13" s="131" t="s">
        <v>56</v>
      </c>
      <c r="D13" s="103"/>
      <c r="E13" s="237"/>
      <c r="F13" s="113">
        <v>480</v>
      </c>
      <c r="G13" s="113">
        <v>160</v>
      </c>
      <c r="H13" s="113">
        <v>900</v>
      </c>
      <c r="I13" s="113"/>
      <c r="J13" s="113"/>
      <c r="K13" s="113"/>
      <c r="L13" s="113"/>
      <c r="M13" s="113"/>
      <c r="N13" s="115"/>
      <c r="O13" s="115"/>
      <c r="P13" s="115">
        <v>6</v>
      </c>
      <c r="Q13" s="120"/>
      <c r="T13" s="126" t="s">
        <v>118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70</v>
      </c>
      <c r="C14" s="131" t="s">
        <v>57</v>
      </c>
      <c r="D14" s="103"/>
      <c r="E14" s="237"/>
      <c r="F14" s="113"/>
      <c r="G14" s="113"/>
      <c r="H14" s="113">
        <v>550</v>
      </c>
      <c r="I14" s="113"/>
      <c r="J14" s="113"/>
      <c r="K14" s="113"/>
      <c r="L14" s="113"/>
      <c r="M14" s="113"/>
      <c r="N14" s="115">
        <v>7</v>
      </c>
      <c r="O14" s="115">
        <v>6</v>
      </c>
      <c r="P14" s="115">
        <v>5</v>
      </c>
      <c r="Q14" s="120"/>
      <c r="T14" s="126" t="s">
        <v>122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 t="s">
        <v>71</v>
      </c>
      <c r="C15" s="250" t="s">
        <v>52</v>
      </c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131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 t="s">
        <v>127</v>
      </c>
      <c r="C16" s="131" t="s">
        <v>128</v>
      </c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144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73</v>
      </c>
      <c r="C17" s="250" t="s">
        <v>53</v>
      </c>
      <c r="D17" s="103"/>
      <c r="E17" s="237"/>
      <c r="F17" s="243">
        <v>60</v>
      </c>
      <c r="G17" s="113">
        <v>100</v>
      </c>
      <c r="H17" s="117">
        <v>40</v>
      </c>
      <c r="I17" s="113"/>
      <c r="J17" s="117"/>
      <c r="K17" s="117"/>
      <c r="L17" s="113"/>
      <c r="M17" s="114"/>
      <c r="N17" s="115">
        <v>24</v>
      </c>
      <c r="O17" s="115">
        <v>14</v>
      </c>
      <c r="P17" s="115">
        <v>16</v>
      </c>
      <c r="Q17" s="120"/>
      <c r="T17" s="137" t="s">
        <v>29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 t="s">
        <v>107</v>
      </c>
      <c r="C18" s="250" t="s">
        <v>129</v>
      </c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187</v>
      </c>
      <c r="C19" s="131" t="s">
        <v>186</v>
      </c>
      <c r="D19" s="103"/>
      <c r="E19" s="237"/>
      <c r="F19" s="243">
        <v>10</v>
      </c>
      <c r="G19" s="113">
        <v>30</v>
      </c>
      <c r="H19" s="113">
        <v>20</v>
      </c>
      <c r="I19" s="113"/>
      <c r="J19" s="117"/>
      <c r="K19" s="117"/>
      <c r="L19" s="113"/>
      <c r="M19" s="114"/>
      <c r="N19" s="115">
        <v>1</v>
      </c>
      <c r="O19" s="115">
        <v>1</v>
      </c>
      <c r="P19" s="115"/>
      <c r="Q19" s="120"/>
      <c r="T19" s="395" t="s">
        <v>100</v>
      </c>
      <c r="U19" s="395"/>
      <c r="V19" s="395"/>
    </row>
    <row r="20" spans="1:22" ht="18.75" x14ac:dyDescent="0.25">
      <c r="A20" s="102">
        <v>14</v>
      </c>
      <c r="B20" s="112" t="s">
        <v>108</v>
      </c>
      <c r="C20" s="251" t="s">
        <v>141</v>
      </c>
      <c r="D20" s="122"/>
      <c r="E20" s="238"/>
      <c r="F20" s="243"/>
      <c r="G20" s="113"/>
      <c r="H20" s="113"/>
      <c r="I20" s="113"/>
      <c r="J20" s="117"/>
      <c r="K20" s="117"/>
      <c r="L20" s="113"/>
      <c r="M20" s="114"/>
      <c r="N20" s="115"/>
      <c r="O20" s="115"/>
      <c r="P20" s="115"/>
      <c r="Q20" s="120"/>
      <c r="S20" s="96" t="s">
        <v>65</v>
      </c>
      <c r="T20" s="136" t="s">
        <v>95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110</v>
      </c>
      <c r="C21" s="131" t="s">
        <v>109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99</v>
      </c>
      <c r="T21" s="136" t="s">
        <v>96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111</v>
      </c>
      <c r="C22" s="131" t="s">
        <v>119</v>
      </c>
      <c r="D22" s="122"/>
      <c r="E22" s="238"/>
      <c r="F22" s="243">
        <v>90</v>
      </c>
      <c r="G22" s="113">
        <v>510</v>
      </c>
      <c r="H22" s="117">
        <v>250</v>
      </c>
      <c r="I22" s="113"/>
      <c r="J22" s="117"/>
      <c r="K22" s="117"/>
      <c r="L22" s="113"/>
      <c r="M22" s="114"/>
      <c r="N22" s="115">
        <v>4</v>
      </c>
      <c r="O22" s="115">
        <v>3</v>
      </c>
      <c r="P22" s="115"/>
      <c r="Q22" s="120"/>
      <c r="T22" s="192" t="s">
        <v>29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72</v>
      </c>
      <c r="C23" s="252" t="s">
        <v>54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106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112</v>
      </c>
      <c r="C24" s="131" t="s">
        <v>107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120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125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136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>
        <v>10</v>
      </c>
      <c r="O27" s="115">
        <v>2</v>
      </c>
      <c r="P27" s="115">
        <v>1</v>
      </c>
      <c r="Q27" s="120"/>
    </row>
    <row r="28" spans="1:22" ht="19.5" thickBot="1" x14ac:dyDescent="0.3">
      <c r="A28" s="121">
        <v>22</v>
      </c>
      <c r="B28" s="112"/>
      <c r="C28" s="132" t="s">
        <v>67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28</v>
      </c>
      <c r="O28" s="115">
        <v>4</v>
      </c>
      <c r="P28" s="115">
        <v>4</v>
      </c>
      <c r="Q28" s="120"/>
    </row>
    <row r="29" spans="1:22" s="104" customFormat="1" ht="16.5" thickBot="1" x14ac:dyDescent="0.3">
      <c r="A29" s="383" t="s">
        <v>32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640</v>
      </c>
      <c r="G29" s="129">
        <f t="shared" si="1"/>
        <v>800</v>
      </c>
      <c r="H29" s="129">
        <f t="shared" si="1"/>
        <v>1760</v>
      </c>
      <c r="I29" s="129">
        <f t="shared" si="1"/>
        <v>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94</v>
      </c>
      <c r="O29" s="129">
        <f t="shared" si="1"/>
        <v>35</v>
      </c>
      <c r="P29" s="129">
        <f t="shared" si="1"/>
        <v>32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36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121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15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86</v>
      </c>
      <c r="D4" s="399"/>
      <c r="E4" s="399"/>
      <c r="F4" s="399" t="s">
        <v>90</v>
      </c>
      <c r="G4" s="399"/>
      <c r="H4" s="399"/>
      <c r="I4" s="399" t="s">
        <v>43</v>
      </c>
      <c r="J4" s="399"/>
      <c r="K4" s="399"/>
      <c r="L4" s="399" t="s">
        <v>44</v>
      </c>
      <c r="M4" s="399"/>
      <c r="N4" s="399"/>
      <c r="O4" s="399" t="s">
        <v>91</v>
      </c>
      <c r="P4" s="399"/>
      <c r="Q4" s="399"/>
      <c r="R4" s="399" t="s">
        <v>93</v>
      </c>
      <c r="S4" s="399"/>
      <c r="T4" s="399"/>
      <c r="U4" s="399" t="s">
        <v>92</v>
      </c>
      <c r="V4" s="399"/>
      <c r="W4" s="399"/>
      <c r="X4" s="409" t="s">
        <v>94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38</v>
      </c>
      <c r="C5" s="225" t="s">
        <v>89</v>
      </c>
      <c r="D5" s="140" t="s">
        <v>87</v>
      </c>
      <c r="E5" s="225" t="s">
        <v>88</v>
      </c>
      <c r="F5" s="225" t="s">
        <v>89</v>
      </c>
      <c r="G5" s="140" t="s">
        <v>87</v>
      </c>
      <c r="H5" s="226" t="s">
        <v>88</v>
      </c>
      <c r="I5" s="226" t="s">
        <v>89</v>
      </c>
      <c r="J5" s="141" t="s">
        <v>87</v>
      </c>
      <c r="K5" s="225" t="s">
        <v>88</v>
      </c>
      <c r="L5" s="226" t="s">
        <v>89</v>
      </c>
      <c r="M5" s="141" t="s">
        <v>87</v>
      </c>
      <c r="N5" s="226" t="s">
        <v>88</v>
      </c>
      <c r="O5" s="226" t="s">
        <v>89</v>
      </c>
      <c r="P5" s="141" t="s">
        <v>87</v>
      </c>
      <c r="Q5" s="226" t="s">
        <v>88</v>
      </c>
      <c r="R5" s="226" t="s">
        <v>89</v>
      </c>
      <c r="S5" s="141" t="s">
        <v>87</v>
      </c>
      <c r="T5" s="226" t="s">
        <v>88</v>
      </c>
      <c r="U5" s="226" t="s">
        <v>89</v>
      </c>
      <c r="V5" s="141" t="s">
        <v>87</v>
      </c>
      <c r="W5" s="226" t="s">
        <v>88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29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36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15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60</v>
      </c>
      <c r="B5" s="416" t="s">
        <v>208</v>
      </c>
      <c r="C5" s="417"/>
      <c r="D5" s="217" t="s">
        <v>103</v>
      </c>
      <c r="E5" s="411" t="s">
        <v>64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104</v>
      </c>
      <c r="B6" s="413" t="s">
        <v>205</v>
      </c>
      <c r="C6" s="413"/>
      <c r="D6" s="219" t="s">
        <v>206</v>
      </c>
      <c r="E6" s="414" t="s">
        <v>207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11</v>
      </c>
      <c r="B7" s="215" t="s">
        <v>101</v>
      </c>
      <c r="C7" s="215" t="s">
        <v>51</v>
      </c>
      <c r="D7" s="215" t="s">
        <v>50</v>
      </c>
      <c r="E7" s="215" t="s">
        <v>29</v>
      </c>
      <c r="F7" s="215" t="s">
        <v>102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7" workbookViewId="0">
      <selection activeCell="J22" sqref="J22:J2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36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15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148</v>
      </c>
      <c r="B6" s="263" t="s">
        <v>149</v>
      </c>
      <c r="C6" s="263" t="s">
        <v>150</v>
      </c>
      <c r="D6" s="263"/>
      <c r="E6" s="263"/>
      <c r="F6" s="110" t="s">
        <v>151</v>
      </c>
      <c r="G6" s="110" t="s">
        <v>152</v>
      </c>
      <c r="H6" s="267"/>
      <c r="I6" s="110" t="s">
        <v>148</v>
      </c>
      <c r="J6" s="110" t="s">
        <v>153</v>
      </c>
      <c r="K6" s="110" t="s">
        <v>154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155</v>
      </c>
      <c r="B7" s="112" t="s">
        <v>165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169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156</v>
      </c>
      <c r="B8" s="112" t="s">
        <v>184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170</v>
      </c>
      <c r="J8" s="99">
        <v>37436</v>
      </c>
      <c r="K8" s="99">
        <f t="shared" ref="K8:K23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157</v>
      </c>
      <c r="B9" s="112" t="s">
        <v>166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171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158</v>
      </c>
      <c r="B10" s="112" t="s">
        <v>167</v>
      </c>
      <c r="C10" s="99">
        <v>15836</v>
      </c>
      <c r="D10" s="100"/>
      <c r="E10" s="99"/>
      <c r="F10" s="99">
        <v>2673</v>
      </c>
      <c r="G10" s="99"/>
      <c r="H10" s="260"/>
      <c r="I10" s="99" t="s">
        <v>172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159</v>
      </c>
      <c r="B11" s="112" t="s">
        <v>168</v>
      </c>
      <c r="C11" s="99"/>
      <c r="D11" s="100"/>
      <c r="E11" s="99"/>
      <c r="F11" s="99"/>
      <c r="G11" s="99">
        <v>18000</v>
      </c>
      <c r="H11" s="260"/>
      <c r="I11" s="99" t="s">
        <v>173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160</v>
      </c>
      <c r="B12" s="112"/>
      <c r="C12" s="99"/>
      <c r="D12" s="100"/>
      <c r="E12" s="99"/>
      <c r="F12" s="99"/>
      <c r="G12" s="99">
        <v>18000</v>
      </c>
      <c r="H12" s="260"/>
      <c r="I12" s="99" t="s">
        <v>174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161</v>
      </c>
      <c r="B13" s="112"/>
      <c r="C13" s="99">
        <v>15120</v>
      </c>
      <c r="D13" s="100"/>
      <c r="E13" s="99"/>
      <c r="F13" s="99"/>
      <c r="G13" s="99">
        <v>18000</v>
      </c>
      <c r="H13" s="260"/>
      <c r="I13" s="99" t="s">
        <v>175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162</v>
      </c>
      <c r="B14" s="112"/>
      <c r="C14" s="99"/>
      <c r="D14" s="100"/>
      <c r="E14" s="99"/>
      <c r="F14" s="99"/>
      <c r="G14" s="99"/>
      <c r="H14" s="260"/>
      <c r="I14" s="99" t="s">
        <v>177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163</v>
      </c>
      <c r="B15" s="112"/>
      <c r="C15" s="100"/>
      <c r="D15" s="100"/>
      <c r="E15" s="99"/>
      <c r="F15" s="99"/>
      <c r="G15" s="99"/>
      <c r="H15" s="260"/>
      <c r="I15" s="99" t="s">
        <v>176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164</v>
      </c>
      <c r="B16" s="112"/>
      <c r="C16" s="99"/>
      <c r="D16" s="100"/>
      <c r="E16" s="99"/>
      <c r="F16" s="99"/>
      <c r="G16" s="99"/>
      <c r="H16" s="260"/>
      <c r="I16" s="99" t="s">
        <v>178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179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180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181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29</v>
      </c>
      <c r="B20" s="277"/>
      <c r="C20" s="99"/>
      <c r="D20" s="276"/>
      <c r="E20" s="111"/>
      <c r="F20" s="99"/>
      <c r="G20" s="99"/>
      <c r="H20" s="260"/>
      <c r="I20" s="99" t="s">
        <v>182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183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31" t="s">
        <v>245</v>
      </c>
      <c r="J22" s="231">
        <v>90916</v>
      </c>
      <c r="K22" s="99">
        <f t="shared" si="0"/>
        <v>476</v>
      </c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31" t="s">
        <v>246</v>
      </c>
      <c r="J23" s="231">
        <v>85186</v>
      </c>
      <c r="K23" s="99">
        <f t="shared" si="0"/>
        <v>446</v>
      </c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232</v>
      </c>
      <c r="B1" s="422"/>
      <c r="C1" s="422"/>
      <c r="D1" s="422"/>
    </row>
    <row r="2" spans="1:4" ht="42" customHeight="1" x14ac:dyDescent="0.25">
      <c r="A2" s="95" t="s">
        <v>11</v>
      </c>
      <c r="B2" s="125" t="s">
        <v>75</v>
      </c>
      <c r="C2" s="125" t="s">
        <v>34</v>
      </c>
      <c r="D2" s="333" t="s">
        <v>231</v>
      </c>
    </row>
    <row r="3" spans="1:4" ht="15.75" x14ac:dyDescent="0.25">
      <c r="A3" s="324" t="s">
        <v>76</v>
      </c>
      <c r="B3" s="325" t="s">
        <v>77</v>
      </c>
      <c r="C3" s="325">
        <v>2050</v>
      </c>
      <c r="D3" s="190"/>
    </row>
    <row r="4" spans="1:4" ht="15.75" x14ac:dyDescent="0.25">
      <c r="A4" s="324" t="s">
        <v>78</v>
      </c>
      <c r="B4" s="325" t="s">
        <v>79</v>
      </c>
      <c r="C4" s="325">
        <v>7300</v>
      </c>
      <c r="D4" s="190"/>
    </row>
    <row r="5" spans="1:4" ht="15.75" x14ac:dyDescent="0.25">
      <c r="A5" s="328" t="s">
        <v>123</v>
      </c>
      <c r="B5" s="329" t="s">
        <v>124</v>
      </c>
      <c r="C5" s="330">
        <v>8000</v>
      </c>
      <c r="D5" s="190"/>
    </row>
    <row r="6" spans="1:4" ht="15.75" x14ac:dyDescent="0.25">
      <c r="A6" s="324" t="s">
        <v>126</v>
      </c>
      <c r="B6" s="325" t="s">
        <v>81</v>
      </c>
      <c r="C6" s="327">
        <v>2000</v>
      </c>
      <c r="D6" s="190"/>
    </row>
    <row r="7" spans="1:4" ht="15.75" x14ac:dyDescent="0.25">
      <c r="A7" s="324" t="s">
        <v>132</v>
      </c>
      <c r="B7" s="325" t="s">
        <v>133</v>
      </c>
      <c r="C7" s="327">
        <v>4250</v>
      </c>
      <c r="D7" s="190"/>
    </row>
    <row r="8" spans="1:4" ht="15.75" x14ac:dyDescent="0.25">
      <c r="A8" s="324" t="s">
        <v>134</v>
      </c>
      <c r="B8" s="325" t="s">
        <v>137</v>
      </c>
      <c r="C8" s="327">
        <v>1900</v>
      </c>
      <c r="D8" s="190"/>
    </row>
    <row r="9" spans="1:4" ht="15.75" x14ac:dyDescent="0.25">
      <c r="A9" s="324" t="s">
        <v>138</v>
      </c>
      <c r="B9" s="325" t="s">
        <v>140</v>
      </c>
      <c r="C9" s="327">
        <v>750</v>
      </c>
      <c r="D9" s="190"/>
    </row>
    <row r="10" spans="1:4" ht="15.75" x14ac:dyDescent="0.25">
      <c r="A10" s="324" t="s">
        <v>142</v>
      </c>
      <c r="B10" s="327" t="s">
        <v>82</v>
      </c>
      <c r="C10" s="325">
        <v>3152</v>
      </c>
      <c r="D10" s="190"/>
    </row>
    <row r="11" spans="1:4" ht="15.75" x14ac:dyDescent="0.25">
      <c r="A11" s="326" t="s">
        <v>143</v>
      </c>
      <c r="B11" s="326" t="s">
        <v>82</v>
      </c>
      <c r="C11" s="331">
        <v>5023</v>
      </c>
      <c r="D11" s="190"/>
    </row>
    <row r="12" spans="1:4" x14ac:dyDescent="0.25">
      <c r="A12" s="65" t="s">
        <v>188</v>
      </c>
      <c r="B12" s="65" t="s">
        <v>200</v>
      </c>
      <c r="C12" s="65">
        <v>1500</v>
      </c>
      <c r="D12" s="190"/>
    </row>
    <row r="13" spans="1:4" x14ac:dyDescent="0.25">
      <c r="A13" s="65" t="s">
        <v>216</v>
      </c>
      <c r="B13" s="65" t="s">
        <v>200</v>
      </c>
      <c r="C13" s="65">
        <v>750</v>
      </c>
      <c r="D13" s="190"/>
    </row>
    <row r="14" spans="1:4" x14ac:dyDescent="0.25">
      <c r="A14" s="319" t="s">
        <v>224</v>
      </c>
      <c r="B14" s="319" t="s">
        <v>225</v>
      </c>
      <c r="C14" s="319">
        <v>74681</v>
      </c>
      <c r="D14" s="190"/>
    </row>
    <row r="15" spans="1:4" x14ac:dyDescent="0.25">
      <c r="A15" s="319" t="s">
        <v>226</v>
      </c>
      <c r="B15" s="319" t="s">
        <v>227</v>
      </c>
      <c r="C15" s="319">
        <v>75063</v>
      </c>
      <c r="D15" s="190"/>
    </row>
    <row r="16" spans="1:4" x14ac:dyDescent="0.25">
      <c r="A16" s="319" t="s">
        <v>228</v>
      </c>
      <c r="B16" s="319" t="s">
        <v>229</v>
      </c>
      <c r="C16" s="319">
        <v>69715</v>
      </c>
      <c r="D16" s="190"/>
    </row>
    <row r="17" spans="1:4" x14ac:dyDescent="0.25">
      <c r="A17" s="332" t="s">
        <v>230</v>
      </c>
      <c r="B17" s="319" t="s">
        <v>135</v>
      </c>
      <c r="C17" s="319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29</v>
      </c>
      <c r="B19" s="421"/>
      <c r="C19" s="320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21"/>
      <c r="B36" s="322"/>
      <c r="C36" s="321"/>
    </row>
    <row r="37" spans="1:3" x14ac:dyDescent="0.25">
      <c r="A37" s="321"/>
      <c r="B37" s="322"/>
      <c r="C37" s="321"/>
    </row>
    <row r="38" spans="1:3" x14ac:dyDescent="0.25">
      <c r="A38" s="321"/>
      <c r="B38" s="323"/>
      <c r="C38" s="321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2021-09-29T02:59:49Z</cp:lastPrinted>
  <dcterms:created xsi:type="dcterms:W3CDTF">2015-12-02T06:31:52Z</dcterms:created>
  <dcterms:modified xsi:type="dcterms:W3CDTF">2021-10-14T07:00:48Z</dcterms:modified>
</cp:coreProperties>
</file>