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1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O14" i="12" l="1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O14" i="33"/>
  <c r="M7" i="33"/>
  <c r="S7" i="33" s="1"/>
  <c r="T7" i="33" s="1"/>
  <c r="N7" i="33"/>
  <c r="R27" i="33"/>
  <c r="S14" i="33"/>
  <c r="T14" i="33" s="1"/>
  <c r="O27" i="33"/>
  <c r="R20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8" i="33" l="1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<sst xmlns="http://schemas.openxmlformats.org/spreadsheetml/2006/main" count="1509" uniqueCount="67">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</sst>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2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2" ht="18.75" x14ac:dyDescent="0.25">
      <c r="A3" s="88" t="s">
        <v>62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92" t="s">
        <v>1</v>
      </c>
      <c r="B4" s="92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6"/>
      <c r="O4" s="97"/>
      <c r="P4" s="97"/>
      <c r="Q4" s="97"/>
      <c r="R4" s="97"/>
      <c r="S4" s="97"/>
      <c r="T4" s="97"/>
      <c r="U4" s="97"/>
      <c r="V4" s="98"/>
    </row>
    <row r="5" spans="1:22" x14ac:dyDescent="0.25">
      <c r="A5" s="92" t="s">
        <v>2</v>
      </c>
      <c r="B5" s="92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6"/>
      <c r="O5" s="97"/>
      <c r="P5" s="97"/>
      <c r="Q5" s="97"/>
      <c r="R5" s="97"/>
      <c r="S5" s="97"/>
      <c r="T5" s="97"/>
      <c r="U5" s="97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78" t="s">
        <v>44</v>
      </c>
      <c r="B28" s="79"/>
      <c r="C28" s="80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81" t="s">
        <v>45</v>
      </c>
      <c r="B29" s="82"/>
      <c r="C29" s="83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1"/>
      <c r="N29" s="102"/>
      <c r="O29" s="102"/>
      <c r="P29" s="102"/>
      <c r="Q29" s="102"/>
      <c r="R29" s="102"/>
      <c r="S29" s="102"/>
      <c r="T29" s="102"/>
      <c r="U29" s="102"/>
      <c r="V29" s="103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22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3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3" ht="18.75" x14ac:dyDescent="0.25">
      <c r="A3" s="88" t="s">
        <v>64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3" x14ac:dyDescent="0.25">
      <c r="A4" s="92" t="s">
        <v>1</v>
      </c>
      <c r="B4" s="92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96"/>
      <c r="O4" s="97"/>
      <c r="P4" s="97"/>
      <c r="Q4" s="97"/>
      <c r="R4" s="97"/>
      <c r="S4" s="97"/>
      <c r="T4" s="97"/>
      <c r="U4" s="97"/>
      <c r="V4" s="98"/>
    </row>
    <row r="5" spans="1:23" x14ac:dyDescent="0.25">
      <c r="A5" s="92" t="s">
        <v>2</v>
      </c>
      <c r="B5" s="92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96"/>
      <c r="O5" s="97"/>
      <c r="P5" s="97"/>
      <c r="Q5" s="97"/>
      <c r="R5" s="97"/>
      <c r="S5" s="97"/>
      <c r="T5" s="97"/>
      <c r="U5" s="97"/>
      <c r="V5" s="98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/>
      <c r="J27" s="31"/>
      <c r="K27" s="31"/>
      <c r="L27" s="31"/>
      <c r="M27" s="31">
        <f t="shared" si="3"/>
        <v>53410</v>
      </c>
      <c r="N27" s="40">
        <f t="shared" si="4"/>
        <v>53410</v>
      </c>
      <c r="O27" s="25">
        <f t="shared" si="5"/>
        <v>1468.7750000000001</v>
      </c>
      <c r="P27" s="41"/>
      <c r="Q27" s="41">
        <v>200</v>
      </c>
      <c r="R27" s="24">
        <f t="shared" si="0"/>
        <v>51741.224999999999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51408.224999999999</v>
      </c>
    </row>
    <row r="28" spans="1:23" ht="16.5" thickBot="1" x14ac:dyDescent="0.3">
      <c r="A28" s="78" t="s">
        <v>44</v>
      </c>
      <c r="B28" s="79"/>
      <c r="C28" s="80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29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1320440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1280937.4075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1270701.4075</v>
      </c>
    </row>
    <row r="29" spans="1:23" ht="15.75" thickBot="1" x14ac:dyDescent="0.3">
      <c r="A29" s="81" t="s">
        <v>45</v>
      </c>
      <c r="B29" s="82"/>
      <c r="C29" s="83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1139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7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66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1139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3187</v>
      </c>
      <c r="N27" s="40">
        <f t="shared" si="1"/>
        <v>14647</v>
      </c>
      <c r="O27" s="25">
        <f t="shared" si="2"/>
        <v>87.642499999999998</v>
      </c>
      <c r="P27" s="41"/>
      <c r="Q27" s="41"/>
      <c r="R27" s="29">
        <f t="shared" si="3"/>
        <v>14559.3575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83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158023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152633.44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'13'!D29</f>
        <v>921925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1056</v>
      </c>
      <c r="J4" s="2">
        <f>'13'!J29</f>
        <v>335</v>
      </c>
      <c r="K4" s="2">
        <f>'13'!K29</f>
        <v>359</v>
      </c>
      <c r="L4" s="2">
        <f>'13'!L29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'14'!D29</f>
        <v>921925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1056</v>
      </c>
      <c r="J4" s="2">
        <f>'14'!J29</f>
        <v>335</v>
      </c>
      <c r="K4" s="2">
        <f>'14'!K29</f>
        <v>359</v>
      </c>
      <c r="L4" s="2">
        <f>'14'!L29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'15'!D29</f>
        <v>921925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1056</v>
      </c>
      <c r="J4" s="2">
        <f>'15'!J29</f>
        <v>335</v>
      </c>
      <c r="K4" s="2">
        <f>'15'!K29</f>
        <v>359</v>
      </c>
      <c r="L4" s="2">
        <f>'15'!L29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'16'!D29</f>
        <v>921925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1056</v>
      </c>
      <c r="J4" s="2">
        <f>'16'!J29</f>
        <v>335</v>
      </c>
      <c r="K4" s="2">
        <f>'16'!K29</f>
        <v>359</v>
      </c>
      <c r="L4" s="2">
        <f>'16'!L29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'17'!D29</f>
        <v>921925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1056</v>
      </c>
      <c r="J4" s="2">
        <f>'17'!J29</f>
        <v>335</v>
      </c>
      <c r="K4" s="2">
        <f>'17'!K29</f>
        <v>359</v>
      </c>
      <c r="L4" s="2">
        <f>'17'!L29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'18'!D29</f>
        <v>921925</v>
      </c>
      <c r="E4" s="2">
        <f>'18'!E29</f>
        <v>505</v>
      </c>
      <c r="F4" s="2">
        <f>'18'!F29</f>
        <v>10250</v>
      </c>
      <c r="G4" s="2">
        <f>'18'!G29</f>
        <v>0</v>
      </c>
      <c r="H4" s="2">
        <f>'18'!H29</f>
        <v>37190</v>
      </c>
      <c r="I4" s="2">
        <f>'18'!I29</f>
        <v>1056</v>
      </c>
      <c r="J4" s="2">
        <f>'18'!J29</f>
        <v>335</v>
      </c>
      <c r="K4" s="2">
        <f>'18'!K29</f>
        <v>359</v>
      </c>
      <c r="L4" s="2">
        <f>'18'!L29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1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1" ht="18.75" x14ac:dyDescent="0.25">
      <c r="A3" s="88" t="s">
        <v>48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1" x14ac:dyDescent="0.25">
      <c r="A4" s="92" t="s">
        <v>1</v>
      </c>
      <c r="B4" s="92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3"/>
      <c r="O4" s="93"/>
      <c r="P4" s="93"/>
      <c r="Q4" s="93"/>
      <c r="R4" s="93"/>
      <c r="S4" s="93"/>
      <c r="T4" s="93"/>
    </row>
    <row r="5" spans="1:21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1" t="s">
        <v>45</v>
      </c>
      <c r="B29" s="82"/>
      <c r="C29" s="83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'19'!D29</f>
        <v>921925</v>
      </c>
      <c r="E4" s="2">
        <f>'19'!E29</f>
        <v>505</v>
      </c>
      <c r="F4" s="2">
        <f>'19'!F29</f>
        <v>10250</v>
      </c>
      <c r="G4" s="2">
        <f>'19'!G29</f>
        <v>0</v>
      </c>
      <c r="H4" s="2">
        <f>'19'!H29</f>
        <v>37190</v>
      </c>
      <c r="I4" s="2">
        <f>'19'!I29</f>
        <v>1056</v>
      </c>
      <c r="J4" s="2">
        <f>'19'!J29</f>
        <v>335</v>
      </c>
      <c r="K4" s="2">
        <f>'19'!K29</f>
        <v>359</v>
      </c>
      <c r="L4" s="2">
        <f>'19'!L29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'20'!D29</f>
        <v>921925</v>
      </c>
      <c r="E4" s="2">
        <f>'20'!E29</f>
        <v>505</v>
      </c>
      <c r="F4" s="2">
        <f>'20'!F29</f>
        <v>10250</v>
      </c>
      <c r="G4" s="2">
        <f>'20'!G29</f>
        <v>0</v>
      </c>
      <c r="H4" s="2">
        <f>'20'!H29</f>
        <v>37190</v>
      </c>
      <c r="I4" s="2">
        <f>'20'!I29</f>
        <v>1056</v>
      </c>
      <c r="J4" s="2">
        <f>'20'!J29</f>
        <v>335</v>
      </c>
      <c r="K4" s="2">
        <f>'20'!K29</f>
        <v>359</v>
      </c>
      <c r="L4" s="2">
        <f>'20'!L29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'21'!D29</f>
        <v>921925</v>
      </c>
      <c r="E4" s="2">
        <f>'21'!E29</f>
        <v>505</v>
      </c>
      <c r="F4" s="2">
        <f>'21'!F29</f>
        <v>10250</v>
      </c>
      <c r="G4" s="2">
        <f>'21'!G29</f>
        <v>0</v>
      </c>
      <c r="H4" s="2">
        <f>'21'!H29</f>
        <v>37190</v>
      </c>
      <c r="I4" s="2">
        <f>'21'!I29</f>
        <v>1056</v>
      </c>
      <c r="J4" s="2">
        <f>'21'!J29</f>
        <v>335</v>
      </c>
      <c r="K4" s="2">
        <f>'21'!K29</f>
        <v>359</v>
      </c>
      <c r="L4" s="2">
        <f>'21'!L29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'22'!D29</f>
        <v>921925</v>
      </c>
      <c r="E4" s="2">
        <f>'22'!E29</f>
        <v>505</v>
      </c>
      <c r="F4" s="2">
        <f>'22'!F29</f>
        <v>10250</v>
      </c>
      <c r="G4" s="2">
        <f>'22'!G29</f>
        <v>0</v>
      </c>
      <c r="H4" s="2">
        <f>'22'!H29</f>
        <v>37190</v>
      </c>
      <c r="I4" s="2">
        <f>'22'!I29</f>
        <v>1056</v>
      </c>
      <c r="J4" s="2">
        <f>'22'!J29</f>
        <v>335</v>
      </c>
      <c r="K4" s="2">
        <f>'22'!K29</f>
        <v>359</v>
      </c>
      <c r="L4" s="2">
        <f>'22'!L29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'23'!D29</f>
        <v>921925</v>
      </c>
      <c r="E4" s="2">
        <f>'23'!E29</f>
        <v>505</v>
      </c>
      <c r="F4" s="2">
        <f>'23'!F29</f>
        <v>10250</v>
      </c>
      <c r="G4" s="2">
        <f>'23'!G29</f>
        <v>0</v>
      </c>
      <c r="H4" s="2">
        <f>'23'!H29</f>
        <v>37190</v>
      </c>
      <c r="I4" s="2">
        <f>'23'!I29</f>
        <v>1056</v>
      </c>
      <c r="J4" s="2">
        <f>'23'!J29</f>
        <v>335</v>
      </c>
      <c r="K4" s="2">
        <f>'23'!K29</f>
        <v>359</v>
      </c>
      <c r="L4" s="2">
        <f>'23'!L29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'24'!D29</f>
        <v>921925</v>
      </c>
      <c r="E4" s="2">
        <f>'24'!E29</f>
        <v>505</v>
      </c>
      <c r="F4" s="2">
        <f>'24'!F29</f>
        <v>10250</v>
      </c>
      <c r="G4" s="2">
        <f>'24'!G29</f>
        <v>0</v>
      </c>
      <c r="H4" s="2">
        <f>'24'!H29</f>
        <v>37190</v>
      </c>
      <c r="I4" s="2">
        <f>'24'!I29</f>
        <v>1056</v>
      </c>
      <c r="J4" s="2">
        <f>'24'!J29</f>
        <v>335</v>
      </c>
      <c r="K4" s="2">
        <f>'24'!K29</f>
        <v>359</v>
      </c>
      <c r="L4" s="2">
        <f>'24'!L29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'25'!D29</f>
        <v>921925</v>
      </c>
      <c r="E4" s="2">
        <f>'25'!E29</f>
        <v>505</v>
      </c>
      <c r="F4" s="2">
        <f>'25'!F29</f>
        <v>10250</v>
      </c>
      <c r="G4" s="2">
        <f>'25'!G29</f>
        <v>0</v>
      </c>
      <c r="H4" s="2">
        <f>'25'!H29</f>
        <v>37190</v>
      </c>
      <c r="I4" s="2">
        <f>'25'!I29</f>
        <v>1056</v>
      </c>
      <c r="J4" s="2">
        <f>'25'!J29</f>
        <v>335</v>
      </c>
      <c r="K4" s="2">
        <f>'25'!K29</f>
        <v>359</v>
      </c>
      <c r="L4" s="2">
        <f>'25'!L29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'26'!D29</f>
        <v>921925</v>
      </c>
      <c r="E4" s="2">
        <f>'26'!E29</f>
        <v>505</v>
      </c>
      <c r="F4" s="2">
        <f>'26'!F29</f>
        <v>10250</v>
      </c>
      <c r="G4" s="2">
        <f>'26'!G29</f>
        <v>0</v>
      </c>
      <c r="H4" s="2">
        <f>'26'!H29</f>
        <v>37190</v>
      </c>
      <c r="I4" s="2">
        <f>'26'!I29</f>
        <v>1056</v>
      </c>
      <c r="J4" s="2">
        <f>'26'!J29</f>
        <v>335</v>
      </c>
      <c r="K4" s="2">
        <f>'26'!K29</f>
        <v>359</v>
      </c>
      <c r="L4" s="2">
        <f>'26'!L29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'27'!D29</f>
        <v>921925</v>
      </c>
      <c r="E4" s="2">
        <f>'27'!E29</f>
        <v>505</v>
      </c>
      <c r="F4" s="2">
        <f>'27'!F29</f>
        <v>10250</v>
      </c>
      <c r="G4" s="2">
        <f>'27'!G29</f>
        <v>0</v>
      </c>
      <c r="H4" s="2">
        <f>'27'!H29</f>
        <v>37190</v>
      </c>
      <c r="I4" s="2">
        <f>'27'!I29</f>
        <v>1056</v>
      </c>
      <c r="J4" s="2">
        <f>'27'!J29</f>
        <v>335</v>
      </c>
      <c r="K4" s="2">
        <f>'27'!K29</f>
        <v>359</v>
      </c>
      <c r="L4" s="2">
        <f>'27'!L29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'28'!D29</f>
        <v>921925</v>
      </c>
      <c r="E4" s="2">
        <f>'28'!E29</f>
        <v>505</v>
      </c>
      <c r="F4" s="2">
        <f>'28'!F29</f>
        <v>10250</v>
      </c>
      <c r="G4" s="2">
        <f>'28'!G29</f>
        <v>0</v>
      </c>
      <c r="H4" s="2">
        <f>'28'!H29</f>
        <v>37190</v>
      </c>
      <c r="I4" s="2">
        <f>'28'!I29</f>
        <v>1056</v>
      </c>
      <c r="J4" s="2">
        <f>'28'!J29</f>
        <v>335</v>
      </c>
      <c r="K4" s="2">
        <f>'28'!K29</f>
        <v>359</v>
      </c>
      <c r="L4" s="2">
        <f>'28'!L29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53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78" t="s">
        <v>44</v>
      </c>
      <c r="B28" s="79"/>
      <c r="C28" s="80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1" t="s">
        <v>45</v>
      </c>
      <c r="B29" s="82"/>
      <c r="C29" s="83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'29'!D29</f>
        <v>921925</v>
      </c>
      <c r="E4" s="2">
        <f>'29'!E29</f>
        <v>505</v>
      </c>
      <c r="F4" s="2">
        <f>'29'!F29</f>
        <v>10250</v>
      </c>
      <c r="G4" s="2">
        <f>'29'!G29</f>
        <v>0</v>
      </c>
      <c r="H4" s="2">
        <f>'29'!H29</f>
        <v>37190</v>
      </c>
      <c r="I4" s="2">
        <f>'29'!I29</f>
        <v>1056</v>
      </c>
      <c r="J4" s="2">
        <f>'29'!J29</f>
        <v>335</v>
      </c>
      <c r="K4" s="2">
        <f>'29'!K29</f>
        <v>359</v>
      </c>
      <c r="L4" s="2">
        <f>'29'!L29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'30'!D29</f>
        <v>921925</v>
      </c>
      <c r="E4" s="2">
        <f>'30'!E29</f>
        <v>505</v>
      </c>
      <c r="F4" s="2">
        <f>'30'!F29</f>
        <v>10250</v>
      </c>
      <c r="G4" s="2">
        <f>'30'!G29</f>
        <v>0</v>
      </c>
      <c r="H4" s="2">
        <f>'30'!H29</f>
        <v>37190</v>
      </c>
      <c r="I4" s="2">
        <f>'30'!I29</f>
        <v>1056</v>
      </c>
      <c r="J4" s="2">
        <f>'30'!J29</f>
        <v>335</v>
      </c>
      <c r="K4" s="2">
        <f>'30'!K29</f>
        <v>359</v>
      </c>
      <c r="L4" s="2">
        <f>'30'!L29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/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3814030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217641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720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84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20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232021</v>
      </c>
      <c r="N7" s="24">
        <f>D7+E7*20+F7*10+G7*9+H7*9+I7*191+J7*191+K7*182+L7*100</f>
        <v>252660</v>
      </c>
      <c r="O7" s="25">
        <f>M7*2.75%</f>
        <v>6380.5775000000003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1070</v>
      </c>
      <c r="R7" s="24">
        <f>M7-(M7*2.75%)+I7*191+J7*191+K7*182+L7*100-Q7</f>
        <v>245209.42249999999</v>
      </c>
      <c r="S7" s="25">
        <f>M7*0.95%</f>
        <v>2204.1995000000002</v>
      </c>
      <c r="T7" s="27">
        <f>S7-Q7</f>
        <v>1134.1995000000002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107892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110742</v>
      </c>
      <c r="N8" s="24">
        <f t="shared" ref="N8:N27" si="1">D8+E8*20+F8*10+G8*9+H8*9+I8*191+J8*191+K8*182+L8*100</f>
        <v>124550</v>
      </c>
      <c r="O8" s="25">
        <f t="shared" ref="O8:O27" si="2">M8*2.75%</f>
        <v>3045.4050000000002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920</v>
      </c>
      <c r="R8" s="24">
        <f t="shared" ref="R8:R27" si="3">M8-(M8*2.75%)+I8*191+J8*191+K8*182+L8*100-Q8</f>
        <v>120584.595</v>
      </c>
      <c r="S8" s="25">
        <f t="shared" ref="S8:S27" si="4">M8*0.95%</f>
        <v>1052.049</v>
      </c>
      <c r="T8" s="27">
        <f t="shared" ref="T8:T27" si="5">S8-Q8</f>
        <v>132.04899999999998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276023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490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1310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34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296113</v>
      </c>
      <c r="N9" s="24">
        <f t="shared" si="1"/>
        <v>304791</v>
      </c>
      <c r="O9" s="25">
        <f t="shared" si="2"/>
        <v>8143.1075000000001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1659</v>
      </c>
      <c r="R9" s="24">
        <f t="shared" si="3"/>
        <v>294988.89250000002</v>
      </c>
      <c r="S9" s="25">
        <f t="shared" si="4"/>
        <v>2813.0735</v>
      </c>
      <c r="T9" s="27">
        <f t="shared" si="5"/>
        <v>1154.0735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72195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27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18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73945</v>
      </c>
      <c r="N10" s="24">
        <f t="shared" si="1"/>
        <v>83333</v>
      </c>
      <c r="O10" s="25">
        <f t="shared" si="2"/>
        <v>2033.4875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298</v>
      </c>
      <c r="R10" s="24">
        <f t="shared" si="3"/>
        <v>81001.512499999997</v>
      </c>
      <c r="S10" s="25">
        <f t="shared" si="4"/>
        <v>702.47749999999996</v>
      </c>
      <c r="T10" s="27">
        <f t="shared" si="5"/>
        <v>404.47749999999996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104863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1450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75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133813</v>
      </c>
      <c r="N11" s="24">
        <f t="shared" si="1"/>
        <v>151004</v>
      </c>
      <c r="O11" s="25">
        <f t="shared" si="2"/>
        <v>3679.8575000000001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412</v>
      </c>
      <c r="R11" s="24">
        <f t="shared" si="3"/>
        <v>146912.14250000002</v>
      </c>
      <c r="S11" s="25">
        <f t="shared" si="4"/>
        <v>1271.2235000000001</v>
      </c>
      <c r="T11" s="27">
        <f t="shared" si="5"/>
        <v>859.22350000000006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88977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92877</v>
      </c>
      <c r="N12" s="24">
        <f t="shared" si="1"/>
        <v>98472</v>
      </c>
      <c r="O12" s="25">
        <f t="shared" si="2"/>
        <v>2554.1174999999998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351</v>
      </c>
      <c r="R12" s="24">
        <f t="shared" si="3"/>
        <v>95566.882500000007</v>
      </c>
      <c r="S12" s="25">
        <f t="shared" si="4"/>
        <v>882.33150000000001</v>
      </c>
      <c r="T12" s="27">
        <f t="shared" si="5"/>
        <v>531.33150000000001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65676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260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68516</v>
      </c>
      <c r="N13" s="24">
        <f t="shared" si="1"/>
        <v>70426</v>
      </c>
      <c r="O13" s="25">
        <f t="shared" si="2"/>
        <v>1884.19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531</v>
      </c>
      <c r="R13" s="24">
        <f t="shared" si="3"/>
        <v>68010.81</v>
      </c>
      <c r="S13" s="25">
        <f t="shared" si="4"/>
        <v>650.90199999999993</v>
      </c>
      <c r="T13" s="27">
        <f t="shared" si="5"/>
        <v>119.90199999999993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292462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380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2130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12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323332</v>
      </c>
      <c r="N14" s="24">
        <f t="shared" si="1"/>
        <v>331821</v>
      </c>
      <c r="O14" s="25">
        <f t="shared" si="2"/>
        <v>8891.6299999999992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1683</v>
      </c>
      <c r="R14" s="24">
        <f t="shared" si="3"/>
        <v>321246.37</v>
      </c>
      <c r="S14" s="25">
        <f t="shared" si="4"/>
        <v>3071.654</v>
      </c>
      <c r="T14" s="27">
        <f t="shared" si="5"/>
        <v>1388.654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222940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200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630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235610</v>
      </c>
      <c r="N15" s="24">
        <f t="shared" si="1"/>
        <v>248782</v>
      </c>
      <c r="O15" s="25">
        <f t="shared" si="2"/>
        <v>6479.2749999999996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1760</v>
      </c>
      <c r="R15" s="24">
        <f t="shared" si="3"/>
        <v>240542.72500000001</v>
      </c>
      <c r="S15" s="25">
        <f t="shared" si="4"/>
        <v>2238.2950000000001</v>
      </c>
      <c r="T15" s="27">
        <f t="shared" si="5"/>
        <v>478.29500000000007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254786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1170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278046</v>
      </c>
      <c r="N16" s="24">
        <f t="shared" si="1"/>
        <v>282185</v>
      </c>
      <c r="O16" s="25">
        <f t="shared" si="2"/>
        <v>7646.2650000000003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1580</v>
      </c>
      <c r="R16" s="24">
        <f t="shared" si="3"/>
        <v>272958.73499999999</v>
      </c>
      <c r="S16" s="25">
        <f t="shared" si="4"/>
        <v>2641.4369999999999</v>
      </c>
      <c r="T16" s="27">
        <f t="shared" si="5"/>
        <v>1061.4369999999999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161869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1250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10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181119</v>
      </c>
      <c r="N17" s="24">
        <f t="shared" si="1"/>
        <v>189815</v>
      </c>
      <c r="O17" s="25">
        <f t="shared" si="2"/>
        <v>4980.7725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1013</v>
      </c>
      <c r="R17" s="24">
        <f t="shared" si="3"/>
        <v>183821.22750000001</v>
      </c>
      <c r="S17" s="25">
        <f t="shared" si="4"/>
        <v>1720.6305</v>
      </c>
      <c r="T17" s="27">
        <f t="shared" si="5"/>
        <v>707.63049999999998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184796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190866</v>
      </c>
      <c r="N18" s="24">
        <f t="shared" si="1"/>
        <v>191594</v>
      </c>
      <c r="O18" s="25">
        <f t="shared" si="2"/>
        <v>5248.8149999999996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1680</v>
      </c>
      <c r="R18" s="24">
        <f t="shared" si="3"/>
        <v>184665.185</v>
      </c>
      <c r="S18" s="25">
        <f t="shared" si="4"/>
        <v>1813.2269999999999</v>
      </c>
      <c r="T18" s="27">
        <f t="shared" si="5"/>
        <v>133.22699999999986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213999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370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880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73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228419</v>
      </c>
      <c r="N19" s="24">
        <f t="shared" si="1"/>
        <v>246912</v>
      </c>
      <c r="O19" s="25">
        <f t="shared" si="2"/>
        <v>6281.5225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2041</v>
      </c>
      <c r="R19" s="24">
        <f t="shared" si="3"/>
        <v>238589.47750000001</v>
      </c>
      <c r="S19" s="25">
        <f t="shared" si="4"/>
        <v>2169.9805000000001</v>
      </c>
      <c r="T19" s="27">
        <f t="shared" si="5"/>
        <v>128.98050000000012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117945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13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125155</v>
      </c>
      <c r="N20" s="24">
        <f t="shared" si="1"/>
        <v>134554</v>
      </c>
      <c r="O20" s="25">
        <f t="shared" si="2"/>
        <v>3441.7624999999998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1201</v>
      </c>
      <c r="R20" s="24">
        <f t="shared" si="3"/>
        <v>129911.23749999999</v>
      </c>
      <c r="S20" s="25">
        <f t="shared" si="4"/>
        <v>1188.9725000000001</v>
      </c>
      <c r="T20" s="27">
        <f t="shared" si="5"/>
        <v>-12.027499999999918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87532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140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120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26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90212</v>
      </c>
      <c r="N21" s="24">
        <f t="shared" si="1"/>
        <v>96088</v>
      </c>
      <c r="O21" s="25">
        <f t="shared" si="2"/>
        <v>2480.83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117</v>
      </c>
      <c r="R21" s="24">
        <f t="shared" si="3"/>
        <v>93490.17</v>
      </c>
      <c r="S21" s="25">
        <f t="shared" si="4"/>
        <v>857.01400000000001</v>
      </c>
      <c r="T21" s="27">
        <f t="shared" si="5"/>
        <v>740.01400000000001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305527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600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84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328627</v>
      </c>
      <c r="N22" s="24">
        <f t="shared" si="1"/>
        <v>350677</v>
      </c>
      <c r="O22" s="25">
        <f t="shared" si="2"/>
        <v>9037.2425000000003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1520</v>
      </c>
      <c r="R22" s="24">
        <f t="shared" si="3"/>
        <v>340119.75750000001</v>
      </c>
      <c r="S22" s="25">
        <f t="shared" si="4"/>
        <v>3121.9564999999998</v>
      </c>
      <c r="T22" s="27">
        <f t="shared" si="5"/>
        <v>1601.9564999999998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128185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136285</v>
      </c>
      <c r="N23" s="24">
        <f t="shared" si="1"/>
        <v>138195</v>
      </c>
      <c r="O23" s="25">
        <f t="shared" si="2"/>
        <v>3747.8375000000001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1080</v>
      </c>
      <c r="R23" s="24">
        <f t="shared" si="3"/>
        <v>133367.16250000001</v>
      </c>
      <c r="S23" s="25">
        <f t="shared" si="4"/>
        <v>1294.7075</v>
      </c>
      <c r="T23" s="27">
        <f t="shared" si="5"/>
        <v>214.70749999999998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320285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690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3420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88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31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376865</v>
      </c>
      <c r="N24" s="24">
        <f t="shared" si="1"/>
        <v>399315</v>
      </c>
      <c r="O24" s="25">
        <f t="shared" si="2"/>
        <v>10363.7875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1310</v>
      </c>
      <c r="R24" s="24">
        <f t="shared" si="3"/>
        <v>387641.21250000002</v>
      </c>
      <c r="S24" s="25">
        <f t="shared" si="4"/>
        <v>3580.2174999999997</v>
      </c>
      <c r="T24" s="27">
        <f t="shared" si="5"/>
        <v>2270.2174999999997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132695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56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143845</v>
      </c>
      <c r="N25" s="24">
        <f t="shared" si="1"/>
        <v>156451</v>
      </c>
      <c r="O25" s="25">
        <f t="shared" si="2"/>
        <v>3955.7375000000002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1139</v>
      </c>
      <c r="R25" s="24">
        <f t="shared" si="3"/>
        <v>151356.26250000001</v>
      </c>
      <c r="S25" s="25">
        <f t="shared" si="4"/>
        <v>1366.5274999999999</v>
      </c>
      <c r="T25" s="27">
        <f t="shared" si="5"/>
        <v>227.52749999999992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129087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154687</v>
      </c>
      <c r="N26" s="24">
        <f t="shared" si="1"/>
        <v>159372</v>
      </c>
      <c r="O26" s="25">
        <f t="shared" si="2"/>
        <v>4253.8924999999999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1160</v>
      </c>
      <c r="R26" s="24">
        <f t="shared" si="3"/>
        <v>153958.10750000001</v>
      </c>
      <c r="S26" s="25">
        <f t="shared" si="4"/>
        <v>1469.5264999999999</v>
      </c>
      <c r="T26" s="27">
        <f t="shared" si="5"/>
        <v>309.52649999999994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160399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125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160399</v>
      </c>
      <c r="N27" s="40">
        <f t="shared" si="1"/>
        <v>187004</v>
      </c>
      <c r="O27" s="25">
        <f t="shared" si="2"/>
        <v>4410.9724999999999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1520</v>
      </c>
      <c r="R27" s="24">
        <f t="shared" si="3"/>
        <v>181073.0275</v>
      </c>
      <c r="S27" s="42">
        <f t="shared" si="4"/>
        <v>1523.7905000000001</v>
      </c>
      <c r="T27" s="43">
        <f t="shared" si="5"/>
        <v>3.7905000000000655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3645774</v>
      </c>
      <c r="E28" s="45">
        <f t="shared" si="6"/>
        <v>4100</v>
      </c>
      <c r="F28" s="45">
        <f t="shared" ref="F28:T28" si="7">SUM(F7:F27)</f>
        <v>7730</v>
      </c>
      <c r="G28" s="45">
        <f t="shared" si="7"/>
        <v>0</v>
      </c>
      <c r="H28" s="45">
        <f t="shared" si="7"/>
        <v>17380</v>
      </c>
      <c r="I28" s="45">
        <f t="shared" si="7"/>
        <v>904</v>
      </c>
      <c r="J28" s="45">
        <f t="shared" si="7"/>
        <v>21</v>
      </c>
      <c r="K28" s="45">
        <f t="shared" si="7"/>
        <v>326</v>
      </c>
      <c r="L28" s="45">
        <f t="shared" si="7"/>
        <v>5</v>
      </c>
      <c r="M28" s="45">
        <f t="shared" si="7"/>
        <v>3961494</v>
      </c>
      <c r="N28" s="45">
        <f t="shared" si="7"/>
        <v>4198001</v>
      </c>
      <c r="O28" s="46">
        <f t="shared" si="7"/>
        <v>108941.08500000002</v>
      </c>
      <c r="P28" s="45">
        <f t="shared" si="7"/>
        <v>0</v>
      </c>
      <c r="Q28" s="45">
        <f t="shared" si="7"/>
        <v>24045</v>
      </c>
      <c r="R28" s="45">
        <f t="shared" si="7"/>
        <v>4065014.9149999996</v>
      </c>
      <c r="S28" s="45">
        <f t="shared" si="7"/>
        <v>37634.192999999999</v>
      </c>
      <c r="T28" s="47">
        <f t="shared" si="7"/>
        <v>13589.192999999999</v>
      </c>
    </row>
    <row r="29" spans="1:20" ht="15.75" thickBot="1" x14ac:dyDescent="0.3">
      <c r="A29" s="81" t="s">
        <v>45</v>
      </c>
      <c r="B29" s="82"/>
      <c r="C29" s="83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54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1" t="s">
        <v>45</v>
      </c>
      <c r="B29" s="82"/>
      <c r="C29" s="83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55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1" t="s">
        <v>45</v>
      </c>
      <c r="B29" s="82"/>
      <c r="C29" s="83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2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2" ht="18.75" x14ac:dyDescent="0.25">
      <c r="A3" s="94" t="s">
        <v>56</v>
      </c>
      <c r="B3" s="95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2" x14ac:dyDescent="0.25">
      <c r="A4" s="92" t="s">
        <v>1</v>
      </c>
      <c r="B4" s="92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3"/>
      <c r="O4" s="93"/>
      <c r="P4" s="93"/>
      <c r="Q4" s="93"/>
      <c r="R4" s="93"/>
      <c r="S4" s="93"/>
      <c r="T4" s="93"/>
    </row>
    <row r="5" spans="1:22" x14ac:dyDescent="0.25">
      <c r="A5" s="92" t="s">
        <v>2</v>
      </c>
      <c r="B5" s="92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1" t="s">
        <v>45</v>
      </c>
      <c r="B29" s="82"/>
      <c r="C29" s="83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2" ht="16.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2" ht="18.75" x14ac:dyDescent="0.25">
      <c r="A3" s="88" t="s">
        <v>57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2" ht="15.75" customHeight="1" x14ac:dyDescent="0.25">
      <c r="A4" s="92" t="s">
        <v>1</v>
      </c>
      <c r="B4" s="92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6"/>
      <c r="O4" s="97"/>
      <c r="P4" s="97"/>
      <c r="Q4" s="97"/>
      <c r="R4" s="97"/>
      <c r="S4" s="97"/>
      <c r="T4" s="97"/>
      <c r="U4" s="97"/>
      <c r="V4" s="98"/>
    </row>
    <row r="5" spans="1:22" ht="15.75" customHeight="1" x14ac:dyDescent="0.25">
      <c r="A5" s="92" t="s">
        <v>2</v>
      </c>
      <c r="B5" s="92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6"/>
      <c r="O5" s="97"/>
      <c r="P5" s="97"/>
      <c r="Q5" s="97"/>
      <c r="R5" s="97"/>
      <c r="S5" s="97"/>
      <c r="T5" s="97"/>
      <c r="U5" s="97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78" t="s">
        <v>44</v>
      </c>
      <c r="B28" s="79"/>
      <c r="C28" s="80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1" t="s">
        <v>45</v>
      </c>
      <c r="B29" s="82"/>
      <c r="C29" s="83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0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 ht="18.75" x14ac:dyDescent="0.25">
      <c r="A3" s="88" t="s">
        <v>46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x14ac:dyDescent="0.25">
      <c r="A4" s="92" t="s">
        <v>1</v>
      </c>
      <c r="B4" s="92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3"/>
      <c r="O4" s="93"/>
      <c r="P4" s="93"/>
      <c r="Q4" s="93"/>
      <c r="R4" s="93"/>
      <c r="S4" s="93"/>
      <c r="T4" s="93"/>
    </row>
    <row r="5" spans="1:20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3"/>
      <c r="O5" s="93"/>
      <c r="P5" s="93"/>
      <c r="Q5" s="93"/>
      <c r="R5" s="93"/>
      <c r="S5" s="93"/>
      <c r="T5" s="9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8" t="s">
        <v>44</v>
      </c>
      <c r="B28" s="79"/>
      <c r="C28" s="8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1" t="s">
        <v>45</v>
      </c>
      <c r="B29" s="82"/>
      <c r="C29" s="83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4"/>
      <c r="N29" s="85"/>
      <c r="O29" s="85"/>
      <c r="P29" s="85"/>
      <c r="Q29" s="85"/>
      <c r="R29" s="85"/>
      <c r="S29" s="85"/>
      <c r="T29" s="8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1:23" ht="15.75" thickBo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3" ht="18.75" x14ac:dyDescent="0.25">
      <c r="A3" s="88" t="s">
        <v>60</v>
      </c>
      <c r="B3" s="89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3" x14ac:dyDescent="0.25">
      <c r="A4" s="92" t="s">
        <v>1</v>
      </c>
      <c r="B4" s="92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6"/>
      <c r="O4" s="97"/>
      <c r="P4" s="97"/>
      <c r="Q4" s="97"/>
      <c r="R4" s="97"/>
      <c r="S4" s="97"/>
      <c r="T4" s="97"/>
      <c r="U4" s="97"/>
      <c r="V4" s="98"/>
    </row>
    <row r="5" spans="1:23" x14ac:dyDescent="0.25">
      <c r="A5" s="92" t="s">
        <v>2</v>
      </c>
      <c r="B5" s="92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6"/>
      <c r="O5" s="97"/>
      <c r="P5" s="97"/>
      <c r="Q5" s="97"/>
      <c r="R5" s="97"/>
      <c r="S5" s="97"/>
      <c r="T5" s="97"/>
      <c r="U5" s="97"/>
      <c r="V5" s="98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78" t="s">
        <v>44</v>
      </c>
      <c r="B28" s="79"/>
      <c r="C28" s="80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1" t="s">
        <v>45</v>
      </c>
      <c r="B29" s="82"/>
      <c r="C29" s="83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2021-05-12T14:28:00Z</dcterms:modified>
</cp:coreProperties>
</file>