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O22" i="13" l="1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3" l="1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<sst xmlns="http://schemas.openxmlformats.org/spreadsheetml/2006/main" count="1512" uniqueCount="68">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</sst>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6" sqref="G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48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72" t="s">
        <v>45</v>
      </c>
      <c r="B29" s="73"/>
      <c r="C29" s="74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5" priority="44" operator="equal">
      <formula>212030016606640</formula>
    </cfRule>
  </conditionalFormatting>
  <conditionalFormatting sqref="D29 E28:K29 E4 E6">
    <cfRule type="cellIs" dxfId="1384" priority="42" operator="equal">
      <formula>$E$4</formula>
    </cfRule>
    <cfRule type="cellIs" dxfId="1383" priority="43" operator="equal">
      <formula>2120</formula>
    </cfRule>
  </conditionalFormatting>
  <conditionalFormatting sqref="D29:E29 F28:F29 F4 F6">
    <cfRule type="cellIs" dxfId="1382" priority="40" operator="equal">
      <formula>$F$4</formula>
    </cfRule>
    <cfRule type="cellIs" dxfId="1381" priority="41" operator="equal">
      <formula>300</formula>
    </cfRule>
  </conditionalFormatting>
  <conditionalFormatting sqref="G28:G29 G4 G6">
    <cfRule type="cellIs" dxfId="1380" priority="38" operator="equal">
      <formula>$G$4</formula>
    </cfRule>
    <cfRule type="cellIs" dxfId="1379" priority="39" operator="equal">
      <formula>1660</formula>
    </cfRule>
  </conditionalFormatting>
  <conditionalFormatting sqref="H28:H29 H4 H6">
    <cfRule type="cellIs" dxfId="1378" priority="36" operator="equal">
      <formula>$H$4</formula>
    </cfRule>
    <cfRule type="cellIs" dxfId="1377" priority="37" operator="equal">
      <formula>6640</formula>
    </cfRule>
  </conditionalFormatting>
  <conditionalFormatting sqref="T6:T28">
    <cfRule type="cellIs" dxfId="1376" priority="35" operator="lessThan">
      <formula>0</formula>
    </cfRule>
  </conditionalFormatting>
  <conditionalFormatting sqref="T7:T27">
    <cfRule type="cellIs" dxfId="1375" priority="32" operator="lessThan">
      <formula>0</formula>
    </cfRule>
    <cfRule type="cellIs" dxfId="1374" priority="33" operator="lessThan">
      <formula>0</formula>
    </cfRule>
    <cfRule type="cellIs" dxfId="1373" priority="34" operator="lessThan">
      <formula>0</formula>
    </cfRule>
  </conditionalFormatting>
  <conditionalFormatting sqref="E28:K28 E4 E6">
    <cfRule type="cellIs" dxfId="1372" priority="31" operator="equal">
      <formula>$E$4</formula>
    </cfRule>
  </conditionalFormatting>
  <conditionalFormatting sqref="D28:D29 D4:K4 M4 D6">
    <cfRule type="cellIs" dxfId="1371" priority="30" operator="equal">
      <formula>$D$4</formula>
    </cfRule>
  </conditionalFormatting>
  <conditionalFormatting sqref="I28:I29 I4 I6">
    <cfRule type="cellIs" dxfId="1370" priority="29" operator="equal">
      <formula>$I$4</formula>
    </cfRule>
  </conditionalFormatting>
  <conditionalFormatting sqref="J28:J29 J4 J6">
    <cfRule type="cellIs" dxfId="1369" priority="28" operator="equal">
      <formula>$J$4</formula>
    </cfRule>
  </conditionalFormatting>
  <conditionalFormatting sqref="K28:K29 K4 K6">
    <cfRule type="cellIs" dxfId="1368" priority="27" operator="equal">
      <formula>$K$4</formula>
    </cfRule>
  </conditionalFormatting>
  <conditionalFormatting sqref="M4:M6">
    <cfRule type="cellIs" dxfId="1367" priority="26" operator="equal">
      <formula>$L$4</formula>
    </cfRule>
  </conditionalFormatting>
  <conditionalFormatting sqref="T7:T28">
    <cfRule type="cellIs" dxfId="1366" priority="23" operator="lessThan">
      <formula>0</formula>
    </cfRule>
    <cfRule type="cellIs" dxfId="1365" priority="24" operator="lessThan">
      <formula>0</formula>
    </cfRule>
    <cfRule type="cellIs" dxfId="1364" priority="25" operator="lessThan">
      <formula>0</formula>
    </cfRule>
  </conditionalFormatting>
  <conditionalFormatting sqref="T6:T28">
    <cfRule type="cellIs" dxfId="1363" priority="21" operator="lessThan">
      <formula>0</formula>
    </cfRule>
  </conditionalFormatting>
  <conditionalFormatting sqref="T7:T27">
    <cfRule type="cellIs" dxfId="1362" priority="18" operator="lessThan">
      <formula>0</formula>
    </cfRule>
    <cfRule type="cellIs" dxfId="1361" priority="19" operator="lessThan">
      <formula>0</formula>
    </cfRule>
    <cfRule type="cellIs" dxfId="1360" priority="20" operator="lessThan">
      <formula>0</formula>
    </cfRule>
  </conditionalFormatting>
  <conditionalFormatting sqref="T7:T28">
    <cfRule type="cellIs" dxfId="1359" priority="15" operator="lessThan">
      <formula>0</formula>
    </cfRule>
    <cfRule type="cellIs" dxfId="1358" priority="16" operator="lessThan">
      <formula>0</formula>
    </cfRule>
    <cfRule type="cellIs" dxfId="1357" priority="17" operator="lessThan">
      <formula>0</formula>
    </cfRule>
  </conditionalFormatting>
  <conditionalFormatting sqref="L4 L6 L28:L29">
    <cfRule type="cellIs" dxfId="1356" priority="13" operator="equal">
      <formula>$L$4</formula>
    </cfRule>
  </conditionalFormatting>
  <conditionalFormatting sqref="D7:S7">
    <cfRule type="cellIs" dxfId="1355" priority="12" operator="greaterThan">
      <formula>0</formula>
    </cfRule>
  </conditionalFormatting>
  <conditionalFormatting sqref="D9:S9">
    <cfRule type="cellIs" dxfId="1354" priority="11" operator="greaterThan">
      <formula>0</formula>
    </cfRule>
  </conditionalFormatting>
  <conditionalFormatting sqref="D11:S11">
    <cfRule type="cellIs" dxfId="1353" priority="10" operator="greaterThan">
      <formula>0</formula>
    </cfRule>
  </conditionalFormatting>
  <conditionalFormatting sqref="D13:S13">
    <cfRule type="cellIs" dxfId="1352" priority="9" operator="greaterThan">
      <formula>0</formula>
    </cfRule>
  </conditionalFormatting>
  <conditionalFormatting sqref="D15:S15">
    <cfRule type="cellIs" dxfId="1351" priority="8" operator="greaterThan">
      <formula>0</formula>
    </cfRule>
  </conditionalFormatting>
  <conditionalFormatting sqref="D17:S17">
    <cfRule type="cellIs" dxfId="1350" priority="7" operator="greaterThan">
      <formula>0</formula>
    </cfRule>
  </conditionalFormatting>
  <conditionalFormatting sqref="D19:S19">
    <cfRule type="cellIs" dxfId="1349" priority="6" operator="greaterThan">
      <formula>0</formula>
    </cfRule>
  </conditionalFormatting>
  <conditionalFormatting sqref="D21:S21">
    <cfRule type="cellIs" dxfId="1348" priority="5" operator="greaterThan">
      <formula>0</formula>
    </cfRule>
  </conditionalFormatting>
  <conditionalFormatting sqref="D23:S23">
    <cfRule type="cellIs" dxfId="1347" priority="4" operator="greaterThan">
      <formula>0</formula>
    </cfRule>
  </conditionalFormatting>
  <conditionalFormatting sqref="D25:S25">
    <cfRule type="cellIs" dxfId="1346" priority="3" operator="greaterThan">
      <formula>0</formula>
    </cfRule>
  </conditionalFormatting>
  <conditionalFormatting sqref="D27:S27">
    <cfRule type="cellIs" dxfId="1345" priority="2" operator="greaterThan">
      <formula>0</formula>
    </cfRule>
  </conditionalFormatting>
  <conditionalFormatting sqref="D5:L5">
    <cfRule type="cellIs" dxfId="134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Q13" sqref="Q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1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>
        <v>1553928633</v>
      </c>
    </row>
    <row r="3" spans="1:21" ht="18.75" x14ac:dyDescent="0.25">
      <c r="A3" s="79" t="s">
        <v>62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1" x14ac:dyDescent="0.25">
      <c r="A4" s="83" t="s">
        <v>1</v>
      </c>
      <c r="B4" s="83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84"/>
      <c r="O4" s="84"/>
      <c r="P4" s="84"/>
      <c r="Q4" s="84"/>
      <c r="R4" s="84"/>
      <c r="S4" s="84"/>
      <c r="T4" s="84"/>
    </row>
    <row r="5" spans="1:21" x14ac:dyDescent="0.25">
      <c r="A5" s="83" t="s">
        <v>2</v>
      </c>
      <c r="B5" s="8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328642</v>
      </c>
      <c r="E28" s="45">
        <f t="shared" si="6"/>
        <v>320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1600</v>
      </c>
      <c r="I28" s="45">
        <f t="shared" si="7"/>
        <v>102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354142</v>
      </c>
      <c r="N28" s="45">
        <f t="shared" si="7"/>
        <v>375080</v>
      </c>
      <c r="O28" s="46">
        <f t="shared" si="7"/>
        <v>9738.9050000000007</v>
      </c>
      <c r="P28" s="45">
        <f t="shared" si="7"/>
        <v>0</v>
      </c>
      <c r="Q28" s="45">
        <f t="shared" si="7"/>
        <v>2663</v>
      </c>
      <c r="R28" s="45">
        <f t="shared" si="7"/>
        <v>362678.09499999997</v>
      </c>
      <c r="S28" s="45">
        <f t="shared" si="7"/>
        <v>3364.3490000000002</v>
      </c>
      <c r="T28" s="47">
        <f t="shared" si="7"/>
        <v>701.34899999999993</v>
      </c>
    </row>
    <row r="29" spans="1:20" ht="15.75" thickBot="1" x14ac:dyDescent="0.3">
      <c r="A29" s="72" t="s">
        <v>45</v>
      </c>
      <c r="B29" s="73"/>
      <c r="C29" s="74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1" priority="43" operator="equal">
      <formula>212030016606640</formula>
    </cfRule>
  </conditionalFormatting>
  <conditionalFormatting sqref="D29 E4:E6 E28:K29">
    <cfRule type="cellIs" dxfId="990" priority="41" operator="equal">
      <formula>$E$4</formula>
    </cfRule>
    <cfRule type="cellIs" dxfId="989" priority="42" operator="equal">
      <formula>2120</formula>
    </cfRule>
  </conditionalFormatting>
  <conditionalFormatting sqref="D29:E29 F4:F6 F28:F29">
    <cfRule type="cellIs" dxfId="988" priority="39" operator="equal">
      <formula>$F$4</formula>
    </cfRule>
    <cfRule type="cellIs" dxfId="987" priority="40" operator="equal">
      <formula>300</formula>
    </cfRule>
  </conditionalFormatting>
  <conditionalFormatting sqref="G4:G6 G28:G29">
    <cfRule type="cellIs" dxfId="986" priority="37" operator="equal">
      <formula>$G$4</formula>
    </cfRule>
    <cfRule type="cellIs" dxfId="985" priority="38" operator="equal">
      <formula>1660</formula>
    </cfRule>
  </conditionalFormatting>
  <conditionalFormatting sqref="H4:H6 H28:H29">
    <cfRule type="cellIs" dxfId="984" priority="35" operator="equal">
      <formula>$H$4</formula>
    </cfRule>
    <cfRule type="cellIs" dxfId="983" priority="36" operator="equal">
      <formula>6640</formula>
    </cfRule>
  </conditionalFormatting>
  <conditionalFormatting sqref="T6:T28">
    <cfRule type="cellIs" dxfId="982" priority="34" operator="lessThan">
      <formula>0</formula>
    </cfRule>
  </conditionalFormatting>
  <conditionalFormatting sqref="T7:T27">
    <cfRule type="cellIs" dxfId="981" priority="31" operator="lessThan">
      <formula>0</formula>
    </cfRule>
    <cfRule type="cellIs" dxfId="980" priority="32" operator="lessThan">
      <formula>0</formula>
    </cfRule>
    <cfRule type="cellIs" dxfId="979" priority="33" operator="lessThan">
      <formula>0</formula>
    </cfRule>
  </conditionalFormatting>
  <conditionalFormatting sqref="E4:E6 E28:K28">
    <cfRule type="cellIs" dxfId="978" priority="30" operator="equal">
      <formula>$E$4</formula>
    </cfRule>
  </conditionalFormatting>
  <conditionalFormatting sqref="D28:D29 D6 D4:M4">
    <cfRule type="cellIs" dxfId="977" priority="29" operator="equal">
      <formula>$D$4</formula>
    </cfRule>
  </conditionalFormatting>
  <conditionalFormatting sqref="I4:I6 I28:I29">
    <cfRule type="cellIs" dxfId="976" priority="28" operator="equal">
      <formula>$I$4</formula>
    </cfRule>
  </conditionalFormatting>
  <conditionalFormatting sqref="J4:J6 J28:J29">
    <cfRule type="cellIs" dxfId="975" priority="27" operator="equal">
      <formula>$J$4</formula>
    </cfRule>
  </conditionalFormatting>
  <conditionalFormatting sqref="K4:K6 K28:K29">
    <cfRule type="cellIs" dxfId="974" priority="26" operator="equal">
      <formula>$K$4</formula>
    </cfRule>
  </conditionalFormatting>
  <conditionalFormatting sqref="M4:M6">
    <cfRule type="cellIs" dxfId="973" priority="25" operator="equal">
      <formula>$L$4</formula>
    </cfRule>
  </conditionalFormatting>
  <conditionalFormatting sqref="T7:T28">
    <cfRule type="cellIs" dxfId="972" priority="22" operator="lessThan">
      <formula>0</formula>
    </cfRule>
    <cfRule type="cellIs" dxfId="971" priority="23" operator="lessThan">
      <formula>0</formula>
    </cfRule>
    <cfRule type="cellIs" dxfId="970" priority="24" operator="lessThan">
      <formula>0</formula>
    </cfRule>
  </conditionalFormatting>
  <conditionalFormatting sqref="D5:K5">
    <cfRule type="cellIs" dxfId="969" priority="21" operator="greaterThan">
      <formula>0</formula>
    </cfRule>
  </conditionalFormatting>
  <conditionalFormatting sqref="T6:T28">
    <cfRule type="cellIs" dxfId="968" priority="20" operator="lessThan">
      <formula>0</formula>
    </cfRule>
  </conditionalFormatting>
  <conditionalFormatting sqref="T7:T27">
    <cfRule type="cellIs" dxfId="967" priority="17" operator="lessThan">
      <formula>0</formula>
    </cfRule>
    <cfRule type="cellIs" dxfId="966" priority="18" operator="lessThan">
      <formula>0</formula>
    </cfRule>
    <cfRule type="cellIs" dxfId="965" priority="19" operator="lessThan">
      <formula>0</formula>
    </cfRule>
  </conditionalFormatting>
  <conditionalFormatting sqref="T7:T28">
    <cfRule type="cellIs" dxfId="964" priority="14" operator="lessThan">
      <formula>0</formula>
    </cfRule>
    <cfRule type="cellIs" dxfId="963" priority="15" operator="lessThan">
      <formula>0</formula>
    </cfRule>
    <cfRule type="cellIs" dxfId="962" priority="16" operator="lessThan">
      <formula>0</formula>
    </cfRule>
  </conditionalFormatting>
  <conditionalFormatting sqref="D5:K5">
    <cfRule type="cellIs" dxfId="961" priority="13" operator="greaterThan">
      <formula>0</formula>
    </cfRule>
  </conditionalFormatting>
  <conditionalFormatting sqref="L4 L6 L28:L29">
    <cfRule type="cellIs" dxfId="960" priority="12" operator="equal">
      <formula>$L$4</formula>
    </cfRule>
  </conditionalFormatting>
  <conditionalFormatting sqref="D7:S7">
    <cfRule type="cellIs" dxfId="959" priority="11" operator="greaterThan">
      <formula>0</formula>
    </cfRule>
  </conditionalFormatting>
  <conditionalFormatting sqref="D9:S9">
    <cfRule type="cellIs" dxfId="958" priority="10" operator="greaterThan">
      <formula>0</formula>
    </cfRule>
  </conditionalFormatting>
  <conditionalFormatting sqref="D11:S11">
    <cfRule type="cellIs" dxfId="957" priority="9" operator="greaterThan">
      <formula>0</formula>
    </cfRule>
  </conditionalFormatting>
  <conditionalFormatting sqref="D13:S13">
    <cfRule type="cellIs" dxfId="956" priority="8" operator="greaterThan">
      <formula>0</formula>
    </cfRule>
  </conditionalFormatting>
  <conditionalFormatting sqref="D15:S15">
    <cfRule type="cellIs" dxfId="955" priority="7" operator="greaterThan">
      <formula>0</formula>
    </cfRule>
  </conditionalFormatting>
  <conditionalFormatting sqref="D17:S17">
    <cfRule type="cellIs" dxfId="954" priority="6" operator="greaterThan">
      <formula>0</formula>
    </cfRule>
  </conditionalFormatting>
  <conditionalFormatting sqref="D19:S19">
    <cfRule type="cellIs" dxfId="953" priority="5" operator="greaterThan">
      <formula>0</formula>
    </cfRule>
  </conditionalFormatting>
  <conditionalFormatting sqref="D21:S21">
    <cfRule type="cellIs" dxfId="952" priority="4" operator="greaterThan">
      <formula>0</formula>
    </cfRule>
  </conditionalFormatting>
  <conditionalFormatting sqref="D23:S23">
    <cfRule type="cellIs" dxfId="951" priority="3" operator="greaterThan">
      <formula>0</formula>
    </cfRule>
  </conditionalFormatting>
  <conditionalFormatting sqref="D25:S25">
    <cfRule type="cellIs" dxfId="950" priority="2" operator="greaterThan">
      <formula>0</formula>
    </cfRule>
  </conditionalFormatting>
  <conditionalFormatting sqref="D27:S27">
    <cfRule type="cellIs" dxfId="949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63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199350</v>
      </c>
      <c r="E28" s="45">
        <f t="shared" si="6"/>
        <v>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1390</v>
      </c>
      <c r="I28" s="45">
        <f t="shared" si="7"/>
        <v>39</v>
      </c>
      <c r="J28" s="45">
        <f t="shared" si="7"/>
        <v>1</v>
      </c>
      <c r="K28" s="45">
        <f t="shared" si="7"/>
        <v>20</v>
      </c>
      <c r="L28" s="45">
        <f t="shared" si="7"/>
        <v>0</v>
      </c>
      <c r="M28" s="45">
        <f t="shared" si="7"/>
        <v>215360</v>
      </c>
      <c r="N28" s="45">
        <f t="shared" si="7"/>
        <v>226640</v>
      </c>
      <c r="O28" s="46">
        <f t="shared" si="7"/>
        <v>5922.4</v>
      </c>
      <c r="P28" s="45">
        <f t="shared" si="7"/>
        <v>0</v>
      </c>
      <c r="Q28" s="45">
        <f t="shared" si="7"/>
        <v>2085</v>
      </c>
      <c r="R28" s="45">
        <f t="shared" si="7"/>
        <v>218632.59999999998</v>
      </c>
      <c r="S28" s="45">
        <f t="shared" si="7"/>
        <v>2045.9199999999998</v>
      </c>
      <c r="T28" s="47">
        <f t="shared" si="7"/>
        <v>-39.079999999999885</v>
      </c>
    </row>
    <row r="29" spans="1:20" ht="15.75" thickBot="1" x14ac:dyDescent="0.3">
      <c r="A29" s="72" t="s">
        <v>45</v>
      </c>
      <c r="B29" s="73"/>
      <c r="C29" s="74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48" priority="43" operator="equal">
      <formula>212030016606640</formula>
    </cfRule>
  </conditionalFormatting>
  <conditionalFormatting sqref="D29 E4:E6 E28:K29">
    <cfRule type="cellIs" dxfId="947" priority="41" operator="equal">
      <formula>$E$4</formula>
    </cfRule>
    <cfRule type="cellIs" dxfId="946" priority="42" operator="equal">
      <formula>2120</formula>
    </cfRule>
  </conditionalFormatting>
  <conditionalFormatting sqref="D29:E29 F4:F6 F28:F29">
    <cfRule type="cellIs" dxfId="945" priority="39" operator="equal">
      <formula>$F$4</formula>
    </cfRule>
    <cfRule type="cellIs" dxfId="944" priority="40" operator="equal">
      <formula>300</formula>
    </cfRule>
  </conditionalFormatting>
  <conditionalFormatting sqref="G4 G28:G29 G6">
    <cfRule type="cellIs" dxfId="943" priority="37" operator="equal">
      <formula>$G$4</formula>
    </cfRule>
    <cfRule type="cellIs" dxfId="942" priority="38" operator="equal">
      <formula>1660</formula>
    </cfRule>
  </conditionalFormatting>
  <conditionalFormatting sqref="H4:H6 H28:H29">
    <cfRule type="cellIs" dxfId="941" priority="35" operator="equal">
      <formula>$H$4</formula>
    </cfRule>
    <cfRule type="cellIs" dxfId="940" priority="36" operator="equal">
      <formula>6640</formula>
    </cfRule>
  </conditionalFormatting>
  <conditionalFormatting sqref="T6:T28">
    <cfRule type="cellIs" dxfId="939" priority="34" operator="lessThan">
      <formula>0</formula>
    </cfRule>
  </conditionalFormatting>
  <conditionalFormatting sqref="T7:T27">
    <cfRule type="cellIs" dxfId="938" priority="31" operator="lessThan">
      <formula>0</formula>
    </cfRule>
    <cfRule type="cellIs" dxfId="937" priority="32" operator="lessThan">
      <formula>0</formula>
    </cfRule>
    <cfRule type="cellIs" dxfId="936" priority="33" operator="lessThan">
      <formula>0</formula>
    </cfRule>
  </conditionalFormatting>
  <conditionalFormatting sqref="E4:E6 E28:K28">
    <cfRule type="cellIs" dxfId="935" priority="30" operator="equal">
      <formula>$E$4</formula>
    </cfRule>
  </conditionalFormatting>
  <conditionalFormatting sqref="D28:D29 D6 D4:M4">
    <cfRule type="cellIs" dxfId="934" priority="29" operator="equal">
      <formula>$D$4</formula>
    </cfRule>
  </conditionalFormatting>
  <conditionalFormatting sqref="I4:I6 I28:I29">
    <cfRule type="cellIs" dxfId="933" priority="28" operator="equal">
      <formula>$I$4</formula>
    </cfRule>
  </conditionalFormatting>
  <conditionalFormatting sqref="J4:J6 J28:J29">
    <cfRule type="cellIs" dxfId="932" priority="27" operator="equal">
      <formula>$J$4</formula>
    </cfRule>
  </conditionalFormatting>
  <conditionalFormatting sqref="K4:K6 K28:K29">
    <cfRule type="cellIs" dxfId="931" priority="26" operator="equal">
      <formula>$K$4</formula>
    </cfRule>
  </conditionalFormatting>
  <conditionalFormatting sqref="M4:M6">
    <cfRule type="cellIs" dxfId="930" priority="25" operator="equal">
      <formula>$L$4</formula>
    </cfRule>
  </conditionalFormatting>
  <conditionalFormatting sqref="T7:T28">
    <cfRule type="cellIs" dxfId="929" priority="22" operator="lessThan">
      <formula>0</formula>
    </cfRule>
    <cfRule type="cellIs" dxfId="928" priority="23" operator="lessThan">
      <formula>0</formula>
    </cfRule>
    <cfRule type="cellIs" dxfId="927" priority="24" operator="lessThan">
      <formula>0</formula>
    </cfRule>
  </conditionalFormatting>
  <conditionalFormatting sqref="D5:F5 H5:K5">
    <cfRule type="cellIs" dxfId="926" priority="21" operator="greaterThan">
      <formula>0</formula>
    </cfRule>
  </conditionalFormatting>
  <conditionalFormatting sqref="T6:T28">
    <cfRule type="cellIs" dxfId="925" priority="20" operator="lessThan">
      <formula>0</formula>
    </cfRule>
  </conditionalFormatting>
  <conditionalFormatting sqref="T7:T27">
    <cfRule type="cellIs" dxfId="924" priority="17" operator="lessThan">
      <formula>0</formula>
    </cfRule>
    <cfRule type="cellIs" dxfId="923" priority="18" operator="lessThan">
      <formula>0</formula>
    </cfRule>
    <cfRule type="cellIs" dxfId="922" priority="19" operator="lessThan">
      <formula>0</formula>
    </cfRule>
  </conditionalFormatting>
  <conditionalFormatting sqref="T7:T28">
    <cfRule type="cellIs" dxfId="921" priority="14" operator="lessThan">
      <formula>0</formula>
    </cfRule>
    <cfRule type="cellIs" dxfId="920" priority="15" operator="lessThan">
      <formula>0</formula>
    </cfRule>
    <cfRule type="cellIs" dxfId="919" priority="16" operator="lessThan">
      <formula>0</formula>
    </cfRule>
  </conditionalFormatting>
  <conditionalFormatting sqref="D5:F5 H5:K5">
    <cfRule type="cellIs" dxfId="918" priority="13" operator="greaterThan">
      <formula>0</formula>
    </cfRule>
  </conditionalFormatting>
  <conditionalFormatting sqref="L4 L6 L28:L29">
    <cfRule type="cellIs" dxfId="917" priority="12" operator="equal">
      <formula>$L$4</formula>
    </cfRule>
  </conditionalFormatting>
  <conditionalFormatting sqref="D7:S7">
    <cfRule type="cellIs" dxfId="916" priority="11" operator="greaterThan">
      <formula>0</formula>
    </cfRule>
  </conditionalFormatting>
  <conditionalFormatting sqref="D9:S9">
    <cfRule type="cellIs" dxfId="915" priority="10" operator="greaterThan">
      <formula>0</formula>
    </cfRule>
  </conditionalFormatting>
  <conditionalFormatting sqref="D11:S11">
    <cfRule type="cellIs" dxfId="914" priority="9" operator="greaterThan">
      <formula>0</formula>
    </cfRule>
  </conditionalFormatting>
  <conditionalFormatting sqref="D13:S13">
    <cfRule type="cellIs" dxfId="913" priority="8" operator="greaterThan">
      <formula>0</formula>
    </cfRule>
  </conditionalFormatting>
  <conditionalFormatting sqref="D15:S15">
    <cfRule type="cellIs" dxfId="912" priority="7" operator="greaterThan">
      <formula>0</formula>
    </cfRule>
  </conditionalFormatting>
  <conditionalFormatting sqref="D17:S17">
    <cfRule type="cellIs" dxfId="911" priority="6" operator="greaterThan">
      <formula>0</formula>
    </cfRule>
  </conditionalFormatting>
  <conditionalFormatting sqref="D19:S19">
    <cfRule type="cellIs" dxfId="910" priority="5" operator="greaterThan">
      <formula>0</formula>
    </cfRule>
  </conditionalFormatting>
  <conditionalFormatting sqref="D21:S21">
    <cfRule type="cellIs" dxfId="909" priority="4" operator="greaterThan">
      <formula>0</formula>
    </cfRule>
  </conditionalFormatting>
  <conditionalFormatting sqref="D23:S23">
    <cfRule type="cellIs" dxfId="908" priority="3" operator="greaterThan">
      <formula>0</formula>
    </cfRule>
  </conditionalFormatting>
  <conditionalFormatting sqref="D25:S25">
    <cfRule type="cellIs" dxfId="907" priority="2" operator="greaterThan">
      <formula>0</formula>
    </cfRule>
  </conditionalFormatting>
  <conditionalFormatting sqref="D27:S27">
    <cfRule type="cellIs" dxfId="906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10" activePane="bottomLeft" state="frozen"/>
      <selection pane="bottomLeft" activeCell="E21" sqref="E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2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2" ht="18.75" x14ac:dyDescent="0.25">
      <c r="A3" s="79" t="s">
        <v>64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2" x14ac:dyDescent="0.25">
      <c r="A4" s="83" t="s">
        <v>1</v>
      </c>
      <c r="B4" s="83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85"/>
      <c r="O4" s="86"/>
      <c r="P4" s="86"/>
      <c r="Q4" s="86"/>
      <c r="R4" s="86"/>
      <c r="S4" s="86"/>
      <c r="T4" s="86"/>
      <c r="U4" s="86"/>
      <c r="V4" s="87"/>
    </row>
    <row r="5" spans="1:22" x14ac:dyDescent="0.25">
      <c r="A5" s="83" t="s">
        <v>2</v>
      </c>
      <c r="B5" s="83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85"/>
      <c r="O5" s="86"/>
      <c r="P5" s="86"/>
      <c r="Q5" s="86"/>
      <c r="R5" s="86"/>
      <c r="S5" s="86"/>
      <c r="T5" s="86"/>
      <c r="U5" s="86"/>
      <c r="V5" s="8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69" t="s">
        <v>44</v>
      </c>
      <c r="B28" s="70"/>
      <c r="C28" s="71"/>
      <c r="D28" s="44">
        <f t="shared" ref="D28:E28" si="7">SUM(D7:D27)</f>
        <v>289598</v>
      </c>
      <c r="E28" s="45">
        <f t="shared" si="7"/>
        <v>120</v>
      </c>
      <c r="F28" s="45">
        <f t="shared" ref="F28:V28" si="8">SUM(F7:F27)</f>
        <v>60</v>
      </c>
      <c r="G28" s="45">
        <f t="shared" si="8"/>
        <v>0</v>
      </c>
      <c r="H28" s="45">
        <f t="shared" si="8"/>
        <v>1350</v>
      </c>
      <c r="I28" s="45">
        <f t="shared" si="8"/>
        <v>32</v>
      </c>
      <c r="J28" s="45">
        <f t="shared" si="8"/>
        <v>0</v>
      </c>
      <c r="K28" s="45">
        <f t="shared" si="8"/>
        <v>11</v>
      </c>
      <c r="L28" s="45">
        <f t="shared" si="8"/>
        <v>0</v>
      </c>
      <c r="M28" s="65">
        <f t="shared" si="8"/>
        <v>304748</v>
      </c>
      <c r="N28" s="65">
        <f t="shared" si="8"/>
        <v>312862</v>
      </c>
      <c r="O28" s="66">
        <f t="shared" si="8"/>
        <v>8380.57</v>
      </c>
      <c r="P28" s="65">
        <f t="shared" si="8"/>
        <v>0</v>
      </c>
      <c r="Q28" s="65">
        <f t="shared" si="8"/>
        <v>2339</v>
      </c>
      <c r="R28" s="65">
        <f t="shared" si="8"/>
        <v>302142.43000000005</v>
      </c>
      <c r="S28" s="65">
        <f t="shared" si="8"/>
        <v>2895.1060000000002</v>
      </c>
      <c r="T28" s="67">
        <f t="shared" si="8"/>
        <v>556.10599999999999</v>
      </c>
      <c r="U28" s="67">
        <f t="shared" si="8"/>
        <v>1259</v>
      </c>
      <c r="V28" s="67">
        <f t="shared" si="8"/>
        <v>300883.43000000005</v>
      </c>
    </row>
    <row r="29" spans="1:22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9">E4+E5-E28</f>
        <v>4090</v>
      </c>
      <c r="F29" s="48">
        <f t="shared" si="9"/>
        <v>12750</v>
      </c>
      <c r="G29" s="48">
        <f t="shared" si="9"/>
        <v>0</v>
      </c>
      <c r="H29" s="48">
        <f t="shared" si="9"/>
        <v>34280</v>
      </c>
      <c r="I29" s="48">
        <f t="shared" si="9"/>
        <v>828</v>
      </c>
      <c r="J29" s="48">
        <f t="shared" si="9"/>
        <v>623</v>
      </c>
      <c r="K29" s="48">
        <f t="shared" si="9"/>
        <v>305</v>
      </c>
      <c r="L29" s="48">
        <f t="shared" si="9"/>
        <v>5</v>
      </c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05" priority="63" operator="equal">
      <formula>212030016606640</formula>
    </cfRule>
  </conditionalFormatting>
  <conditionalFormatting sqref="D29 E4:E6 E28:K29">
    <cfRule type="cellIs" dxfId="904" priority="61" operator="equal">
      <formula>$E$4</formula>
    </cfRule>
    <cfRule type="cellIs" dxfId="903" priority="62" operator="equal">
      <formula>2120</formula>
    </cfRule>
  </conditionalFormatting>
  <conditionalFormatting sqref="D29:E29 F4:F6 F28:F29">
    <cfRule type="cellIs" dxfId="902" priority="59" operator="equal">
      <formula>$F$4</formula>
    </cfRule>
    <cfRule type="cellIs" dxfId="901" priority="60" operator="equal">
      <formula>300</formula>
    </cfRule>
  </conditionalFormatting>
  <conditionalFormatting sqref="G4:G6 G28:G29">
    <cfRule type="cellIs" dxfId="900" priority="57" operator="equal">
      <formula>$G$4</formula>
    </cfRule>
    <cfRule type="cellIs" dxfId="899" priority="58" operator="equal">
      <formula>1660</formula>
    </cfRule>
  </conditionalFormatting>
  <conditionalFormatting sqref="H4:H6 H28:H29">
    <cfRule type="cellIs" dxfId="898" priority="55" operator="equal">
      <formula>$H$4</formula>
    </cfRule>
    <cfRule type="cellIs" dxfId="897" priority="56" operator="equal">
      <formula>6640</formula>
    </cfRule>
  </conditionalFormatting>
  <conditionalFormatting sqref="T6:T28 U28:V28">
    <cfRule type="cellIs" dxfId="896" priority="54" operator="lessThan">
      <formula>0</formula>
    </cfRule>
  </conditionalFormatting>
  <conditionalFormatting sqref="T7:T27">
    <cfRule type="cellIs" dxfId="895" priority="51" operator="lessThan">
      <formula>0</formula>
    </cfRule>
    <cfRule type="cellIs" dxfId="894" priority="52" operator="lessThan">
      <formula>0</formula>
    </cfRule>
    <cfRule type="cellIs" dxfId="893" priority="53" operator="lessThan">
      <formula>0</formula>
    </cfRule>
  </conditionalFormatting>
  <conditionalFormatting sqref="E4:E6 E28:K28">
    <cfRule type="cellIs" dxfId="892" priority="50" operator="equal">
      <formula>$E$4</formula>
    </cfRule>
  </conditionalFormatting>
  <conditionalFormatting sqref="D28:D29 D6 D4:M4">
    <cfRule type="cellIs" dxfId="891" priority="49" operator="equal">
      <formula>$D$4</formula>
    </cfRule>
  </conditionalFormatting>
  <conditionalFormatting sqref="I4:I6 I28:I29">
    <cfRule type="cellIs" dxfId="890" priority="48" operator="equal">
      <formula>$I$4</formula>
    </cfRule>
  </conditionalFormatting>
  <conditionalFormatting sqref="J4:J6 J28:J29">
    <cfRule type="cellIs" dxfId="889" priority="47" operator="equal">
      <formula>$J$4</formula>
    </cfRule>
  </conditionalFormatting>
  <conditionalFormatting sqref="K4:K6 K28:K29">
    <cfRule type="cellIs" dxfId="888" priority="46" operator="equal">
      <formula>$K$4</formula>
    </cfRule>
  </conditionalFormatting>
  <conditionalFormatting sqref="M4:M6">
    <cfRule type="cellIs" dxfId="887" priority="45" operator="equal">
      <formula>$L$4</formula>
    </cfRule>
  </conditionalFormatting>
  <conditionalFormatting sqref="T7:T28 U28:V28">
    <cfRule type="cellIs" dxfId="886" priority="42" operator="lessThan">
      <formula>0</formula>
    </cfRule>
    <cfRule type="cellIs" dxfId="885" priority="43" operator="lessThan">
      <formula>0</formula>
    </cfRule>
    <cfRule type="cellIs" dxfId="884" priority="44" operator="lessThan">
      <formula>0</formula>
    </cfRule>
  </conditionalFormatting>
  <conditionalFormatting sqref="D5:K5">
    <cfRule type="cellIs" dxfId="883" priority="41" operator="greaterThan">
      <formula>0</formula>
    </cfRule>
  </conditionalFormatting>
  <conditionalFormatting sqref="T6:T28 U28:V28">
    <cfRule type="cellIs" dxfId="882" priority="40" operator="lessThan">
      <formula>0</formula>
    </cfRule>
  </conditionalFormatting>
  <conditionalFormatting sqref="T7:T27">
    <cfRule type="cellIs" dxfId="881" priority="37" operator="lessThan">
      <formula>0</formula>
    </cfRule>
    <cfRule type="cellIs" dxfId="880" priority="38" operator="lessThan">
      <formula>0</formula>
    </cfRule>
    <cfRule type="cellIs" dxfId="879" priority="39" operator="lessThan">
      <formula>0</formula>
    </cfRule>
  </conditionalFormatting>
  <conditionalFormatting sqref="T7:T28 U28:V28">
    <cfRule type="cellIs" dxfId="878" priority="34" operator="lessThan">
      <formula>0</formula>
    </cfRule>
    <cfRule type="cellIs" dxfId="877" priority="35" operator="lessThan">
      <formula>0</formula>
    </cfRule>
    <cfRule type="cellIs" dxfId="876" priority="36" operator="lessThan">
      <formula>0</formula>
    </cfRule>
  </conditionalFormatting>
  <conditionalFormatting sqref="D5:K5">
    <cfRule type="cellIs" dxfId="875" priority="33" operator="greaterThan">
      <formula>0</formula>
    </cfRule>
  </conditionalFormatting>
  <conditionalFormatting sqref="L4 L6 L28:L29">
    <cfRule type="cellIs" dxfId="874" priority="32" operator="equal">
      <formula>$L$4</formula>
    </cfRule>
  </conditionalFormatting>
  <conditionalFormatting sqref="D7:S7">
    <cfRule type="cellIs" dxfId="873" priority="31" operator="greaterThan">
      <formula>0</formula>
    </cfRule>
  </conditionalFormatting>
  <conditionalFormatting sqref="D9:S9">
    <cfRule type="cellIs" dxfId="872" priority="30" operator="greaterThan">
      <formula>0</formula>
    </cfRule>
  </conditionalFormatting>
  <conditionalFormatting sqref="D11:S11">
    <cfRule type="cellIs" dxfId="871" priority="29" operator="greaterThan">
      <formula>0</formula>
    </cfRule>
  </conditionalFormatting>
  <conditionalFormatting sqref="D13:S13">
    <cfRule type="cellIs" dxfId="870" priority="28" operator="greaterThan">
      <formula>0</formula>
    </cfRule>
  </conditionalFormatting>
  <conditionalFormatting sqref="D15:S15">
    <cfRule type="cellIs" dxfId="869" priority="27" operator="greaterThan">
      <formula>0</formula>
    </cfRule>
  </conditionalFormatting>
  <conditionalFormatting sqref="D17:S17">
    <cfRule type="cellIs" dxfId="868" priority="26" operator="greaterThan">
      <formula>0</formula>
    </cfRule>
  </conditionalFormatting>
  <conditionalFormatting sqref="D19:S19">
    <cfRule type="cellIs" dxfId="867" priority="25" operator="greaterThan">
      <formula>0</formula>
    </cfRule>
  </conditionalFormatting>
  <conditionalFormatting sqref="D21:S21">
    <cfRule type="cellIs" dxfId="866" priority="24" operator="greaterThan">
      <formula>0</formula>
    </cfRule>
  </conditionalFormatting>
  <conditionalFormatting sqref="D23:S23">
    <cfRule type="cellIs" dxfId="865" priority="23" operator="greaterThan">
      <formula>0</formula>
    </cfRule>
  </conditionalFormatting>
  <conditionalFormatting sqref="D25:S25">
    <cfRule type="cellIs" dxfId="864" priority="22" operator="greaterThan">
      <formula>0</formula>
    </cfRule>
  </conditionalFormatting>
  <conditionalFormatting sqref="D27:S27">
    <cfRule type="cellIs" dxfId="863" priority="21" operator="greaterThan">
      <formula>0</formula>
    </cfRule>
  </conditionalFormatting>
  <conditionalFormatting sqref="U6">
    <cfRule type="cellIs" dxfId="862" priority="20" operator="lessThan">
      <formula>0</formula>
    </cfRule>
  </conditionalFormatting>
  <conditionalFormatting sqref="U6">
    <cfRule type="cellIs" dxfId="861" priority="19" operator="lessThan">
      <formula>0</formula>
    </cfRule>
  </conditionalFormatting>
  <conditionalFormatting sqref="V6">
    <cfRule type="cellIs" dxfId="860" priority="18" operator="lessThan">
      <formula>0</formula>
    </cfRule>
  </conditionalFormatting>
  <conditionalFormatting sqref="V6">
    <cfRule type="cellIs" dxfId="859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C1" zoomScale="90" zoomScaleNormal="90" workbookViewId="0">
      <pane ySplit="6" topLeftCell="A16" activePane="bottomLeft" state="frozen"/>
      <selection pane="bottomLeft" activeCell="U28" sqref="U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3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3" ht="18.75" x14ac:dyDescent="0.25">
      <c r="A3" s="79" t="s">
        <v>66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3" x14ac:dyDescent="0.25">
      <c r="A4" s="83" t="s">
        <v>1</v>
      </c>
      <c r="B4" s="83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85"/>
      <c r="O4" s="86"/>
      <c r="P4" s="86"/>
      <c r="Q4" s="86"/>
      <c r="R4" s="86"/>
      <c r="S4" s="86"/>
      <c r="T4" s="86"/>
      <c r="U4" s="86"/>
      <c r="V4" s="87"/>
    </row>
    <row r="5" spans="1:23" x14ac:dyDescent="0.25">
      <c r="A5" s="83" t="s">
        <v>2</v>
      </c>
      <c r="B5" s="83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85"/>
      <c r="O5" s="86"/>
      <c r="P5" s="86"/>
      <c r="Q5" s="86"/>
      <c r="R5" s="86"/>
      <c r="S5" s="86"/>
      <c r="T5" s="86"/>
      <c r="U5" s="86"/>
      <c r="V5" s="8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92">
        <v>45</v>
      </c>
      <c r="V7" s="93">
        <f>R7-U7</f>
        <v>27325.34</v>
      </c>
      <c r="W7">
        <v>75</v>
      </c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92">
        <v>30</v>
      </c>
      <c r="V8" s="93">
        <f t="shared" ref="V8:V27" si="6">R8-U8</f>
        <v>9370.7374999999993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92">
        <v>138</v>
      </c>
      <c r="V9" s="93">
        <f t="shared" si="6"/>
        <v>36279.964999999997</v>
      </c>
      <c r="W9">
        <v>40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92">
        <v>15</v>
      </c>
      <c r="V10" s="93">
        <f t="shared" si="6"/>
        <v>7570.5375000000004</v>
      </c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6175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6175</v>
      </c>
      <c r="N11" s="24">
        <f t="shared" si="2"/>
        <v>9795</v>
      </c>
      <c r="O11" s="25">
        <f t="shared" si="3"/>
        <v>169.8125</v>
      </c>
      <c r="P11" s="26"/>
      <c r="Q11" s="26">
        <v>50</v>
      </c>
      <c r="R11" s="24">
        <f t="shared" si="0"/>
        <v>9575.1875</v>
      </c>
      <c r="S11" s="25">
        <f t="shared" si="4"/>
        <v>58.662500000000001</v>
      </c>
      <c r="T11" s="61">
        <f t="shared" si="5"/>
        <v>8.6625000000000014</v>
      </c>
      <c r="U11" s="92">
        <v>15</v>
      </c>
      <c r="V11" s="93">
        <f t="shared" si="6"/>
        <v>9560.1875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92">
        <v>58</v>
      </c>
      <c r="V12" s="93">
        <f t="shared" si="6"/>
        <v>10012.33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92">
        <v>58</v>
      </c>
      <c r="V13" s="93">
        <f t="shared" si="6"/>
        <v>8464.4500000000007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92">
        <v>143</v>
      </c>
      <c r="V14" s="93">
        <f t="shared" si="6"/>
        <v>28499.982499999998</v>
      </c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92">
        <v>90</v>
      </c>
      <c r="V15" s="93">
        <f t="shared" si="6"/>
        <v>22528.8675</v>
      </c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92">
        <v>187</v>
      </c>
      <c r="V16" s="93">
        <f t="shared" si="6"/>
        <v>37205.51</v>
      </c>
    </row>
    <row r="17" spans="1:22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92">
        <v>75</v>
      </c>
      <c r="V17" s="93">
        <f t="shared" si="6"/>
        <v>11681.72</v>
      </c>
    </row>
    <row r="18" spans="1:22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92">
        <v>195</v>
      </c>
      <c r="V18" s="93">
        <f t="shared" si="6"/>
        <v>28317.895</v>
      </c>
    </row>
    <row r="19" spans="1:22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92">
        <v>37</v>
      </c>
      <c r="V19" s="93">
        <f t="shared" si="6"/>
        <v>14400.987499999999</v>
      </c>
    </row>
    <row r="20" spans="1:22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92">
        <v>30</v>
      </c>
      <c r="V20" s="93">
        <f t="shared" si="6"/>
        <v>10012.7775</v>
      </c>
    </row>
    <row r="21" spans="1:22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92">
        <v>30</v>
      </c>
      <c r="V21" s="93">
        <f t="shared" si="6"/>
        <v>9864.3624999999993</v>
      </c>
    </row>
    <row r="22" spans="1:22" ht="18.75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92">
        <v>375</v>
      </c>
      <c r="V22" s="93">
        <f t="shared" si="6"/>
        <v>53994.49</v>
      </c>
    </row>
    <row r="23" spans="1:22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92">
        <v>72</v>
      </c>
      <c r="V23" s="93">
        <f t="shared" si="6"/>
        <v>9828.2175000000007</v>
      </c>
    </row>
    <row r="24" spans="1:22" ht="18.75" x14ac:dyDescent="0.3">
      <c r="A24" s="28">
        <v>18</v>
      </c>
      <c r="B24" s="20">
        <v>1908446151</v>
      </c>
      <c r="C24" s="20" t="s">
        <v>40</v>
      </c>
      <c r="D24" s="29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92">
        <v>140</v>
      </c>
      <c r="V24" s="93">
        <f t="shared" si="6"/>
        <v>35408.199999999997</v>
      </c>
    </row>
    <row r="25" spans="1:22" ht="18.75" x14ac:dyDescent="0.3">
      <c r="A25" s="28">
        <v>19</v>
      </c>
      <c r="B25" s="20">
        <v>1908446152</v>
      </c>
      <c r="C25" s="20" t="s">
        <v>41</v>
      </c>
      <c r="D25" s="29">
        <v>19450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19450</v>
      </c>
      <c r="N25" s="24">
        <f t="shared" si="2"/>
        <v>19450</v>
      </c>
      <c r="O25" s="25">
        <f t="shared" si="3"/>
        <v>534.875</v>
      </c>
      <c r="P25" s="26"/>
      <c r="Q25" s="26">
        <v>150</v>
      </c>
      <c r="R25" s="24">
        <f t="shared" si="0"/>
        <v>18765.125</v>
      </c>
      <c r="S25" s="25">
        <f t="shared" si="4"/>
        <v>184.77500000000001</v>
      </c>
      <c r="T25" s="61">
        <f t="shared" si="5"/>
        <v>34.775000000000006</v>
      </c>
      <c r="U25" s="92">
        <v>135</v>
      </c>
      <c r="V25" s="93">
        <f t="shared" si="6"/>
        <v>18630.125</v>
      </c>
    </row>
    <row r="26" spans="1:22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92">
        <v>90</v>
      </c>
      <c r="V26" s="93">
        <f t="shared" si="6"/>
        <v>15622.85</v>
      </c>
    </row>
    <row r="27" spans="1:22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92">
        <v>105</v>
      </c>
      <c r="V27" s="93">
        <f t="shared" si="6"/>
        <v>19714.7225</v>
      </c>
    </row>
    <row r="28" spans="1:22" ht="18.75" thickBot="1" x14ac:dyDescent="0.3">
      <c r="A28" s="69" t="s">
        <v>44</v>
      </c>
      <c r="B28" s="70"/>
      <c r="C28" s="71"/>
      <c r="D28" s="44">
        <f t="shared" ref="D28:E28" si="7">SUM(D7:D27)</f>
        <v>386948</v>
      </c>
      <c r="E28" s="45">
        <f t="shared" si="7"/>
        <v>650</v>
      </c>
      <c r="F28" s="45">
        <f t="shared" ref="F28:V28" si="8">SUM(F7:F27)</f>
        <v>810</v>
      </c>
      <c r="G28" s="45">
        <f t="shared" si="8"/>
        <v>0</v>
      </c>
      <c r="H28" s="45">
        <f t="shared" si="8"/>
        <v>2030</v>
      </c>
      <c r="I28" s="45">
        <f t="shared" si="8"/>
        <v>72</v>
      </c>
      <c r="J28" s="45">
        <f t="shared" si="8"/>
        <v>3</v>
      </c>
      <c r="K28" s="45">
        <f t="shared" si="8"/>
        <v>6</v>
      </c>
      <c r="L28" s="45">
        <f t="shared" si="8"/>
        <v>0</v>
      </c>
      <c r="M28" s="56">
        <f t="shared" si="8"/>
        <v>426318</v>
      </c>
      <c r="N28" s="56">
        <f t="shared" si="8"/>
        <v>441735</v>
      </c>
      <c r="O28" s="57">
        <f t="shared" si="8"/>
        <v>11723.744999999997</v>
      </c>
      <c r="P28" s="56">
        <f t="shared" si="8"/>
        <v>0</v>
      </c>
      <c r="Q28" s="56">
        <f t="shared" si="8"/>
        <v>3654</v>
      </c>
      <c r="R28" s="56">
        <f t="shared" si="8"/>
        <v>426357.25499999995</v>
      </c>
      <c r="S28" s="56">
        <f t="shared" si="8"/>
        <v>4050.0209999999997</v>
      </c>
      <c r="T28" s="56">
        <f t="shared" si="8"/>
        <v>396.02099999999984</v>
      </c>
      <c r="U28" s="94">
        <f t="shared" si="8"/>
        <v>2063</v>
      </c>
      <c r="V28" s="94">
        <f t="shared" si="8"/>
        <v>424294.25499999995</v>
      </c>
    </row>
    <row r="29" spans="1:22" ht="15.75" thickBot="1" x14ac:dyDescent="0.3">
      <c r="A29" s="72" t="s">
        <v>45</v>
      </c>
      <c r="B29" s="73"/>
      <c r="C29" s="74"/>
      <c r="D29" s="48">
        <f>D4+D5-D28</f>
        <v>486353</v>
      </c>
      <c r="E29" s="48">
        <f t="shared" ref="E29:L29" si="9">E4+E5-E28</f>
        <v>3440</v>
      </c>
      <c r="F29" s="48">
        <f t="shared" si="9"/>
        <v>11940</v>
      </c>
      <c r="G29" s="48">
        <f t="shared" si="9"/>
        <v>0</v>
      </c>
      <c r="H29" s="48">
        <f t="shared" si="9"/>
        <v>32250</v>
      </c>
      <c r="I29" s="48">
        <f t="shared" si="9"/>
        <v>756</v>
      </c>
      <c r="J29" s="48">
        <f t="shared" si="9"/>
        <v>620</v>
      </c>
      <c r="K29" s="48">
        <f t="shared" si="9"/>
        <v>299</v>
      </c>
      <c r="L29" s="48">
        <f t="shared" si="9"/>
        <v>5</v>
      </c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 U28:V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 U28:V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 U28:V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 U28:V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Q7 S7">
    <cfRule type="cellIs" dxfId="826" priority="11" operator="greaterThan">
      <formula>0</formula>
    </cfRule>
  </conditionalFormatting>
  <conditionalFormatting sqref="D9:Q9 S9">
    <cfRule type="cellIs" dxfId="825" priority="10" operator="greaterThan">
      <formula>0</formula>
    </cfRule>
  </conditionalFormatting>
  <conditionalFormatting sqref="D11:Q11 S11">
    <cfRule type="cellIs" dxfId="824" priority="9" operator="greaterThan">
      <formula>0</formula>
    </cfRule>
  </conditionalFormatting>
  <conditionalFormatting sqref="D13:Q13 S13">
    <cfRule type="cellIs" dxfId="823" priority="8" operator="greaterThan">
      <formula>0</formula>
    </cfRule>
  </conditionalFormatting>
  <conditionalFormatting sqref="D15:Q15 S15">
    <cfRule type="cellIs" dxfId="822" priority="7" operator="greaterThan">
      <formula>0</formula>
    </cfRule>
  </conditionalFormatting>
  <conditionalFormatting sqref="D17:Q17 S17">
    <cfRule type="cellIs" dxfId="821" priority="6" operator="greaterThan">
      <formula>0</formula>
    </cfRule>
  </conditionalFormatting>
  <conditionalFormatting sqref="D19:Q19 S19">
    <cfRule type="cellIs" dxfId="820" priority="5" operator="greaterThan">
      <formula>0</formula>
    </cfRule>
  </conditionalFormatting>
  <conditionalFormatting sqref="D21:Q21 S21">
    <cfRule type="cellIs" dxfId="819" priority="4" operator="greaterThan">
      <formula>0</formula>
    </cfRule>
  </conditionalFormatting>
  <conditionalFormatting sqref="D23:Q23 S23">
    <cfRule type="cellIs" dxfId="818" priority="3" operator="greaterThan">
      <formula>0</formula>
    </cfRule>
  </conditionalFormatting>
  <conditionalFormatting sqref="D25:Q25 S25">
    <cfRule type="cellIs" dxfId="817" priority="2" operator="greaterThan">
      <formula>0</formula>
    </cfRule>
  </conditionalFormatting>
  <conditionalFormatting sqref="D27:Q27 S27">
    <cfRule type="cellIs" dxfId="816" priority="1" operator="greaterThan">
      <formula>0</formula>
    </cfRule>
  </conditionalFormatting>
  <pageMargins left="0.7" right="0.7" top="0.75" bottom="0.75" header="0.3" footer="0.3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'13'!D29</f>
        <v>486353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'14'!D29</f>
        <v>486353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47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'15'!D29</f>
        <v>486353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'16'!D29</f>
        <v>486353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'17'!D29</f>
        <v>486353</v>
      </c>
      <c r="E4" s="2">
        <f>'17'!E29</f>
        <v>3440</v>
      </c>
      <c r="F4" s="2">
        <f>'17'!F29</f>
        <v>11940</v>
      </c>
      <c r="G4" s="2">
        <f>'17'!G29</f>
        <v>0</v>
      </c>
      <c r="H4" s="2">
        <f>'17'!H29</f>
        <v>32250</v>
      </c>
      <c r="I4" s="2">
        <f>'17'!I29</f>
        <v>756</v>
      </c>
      <c r="J4" s="2">
        <f>'17'!J29</f>
        <v>620</v>
      </c>
      <c r="K4" s="2">
        <f>'17'!K29</f>
        <v>299</v>
      </c>
      <c r="L4" s="2">
        <f>'17'!L29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'18'!D29</f>
        <v>486353</v>
      </c>
      <c r="E4" s="2">
        <f>'18'!E29</f>
        <v>3440</v>
      </c>
      <c r="F4" s="2">
        <f>'18'!F29</f>
        <v>11940</v>
      </c>
      <c r="G4" s="2">
        <f>'18'!G29</f>
        <v>0</v>
      </c>
      <c r="H4" s="2">
        <f>'18'!H29</f>
        <v>32250</v>
      </c>
      <c r="I4" s="2">
        <f>'18'!I29</f>
        <v>756</v>
      </c>
      <c r="J4" s="2">
        <f>'18'!J29</f>
        <v>620</v>
      </c>
      <c r="K4" s="2">
        <f>'18'!K29</f>
        <v>299</v>
      </c>
      <c r="L4" s="2">
        <f>'18'!L29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52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3" priority="43" operator="equal">
      <formula>212030016606640</formula>
    </cfRule>
  </conditionalFormatting>
  <conditionalFormatting sqref="D29 E4:E6 E28:K29">
    <cfRule type="cellIs" dxfId="1342" priority="41" operator="equal">
      <formula>$E$4</formula>
    </cfRule>
    <cfRule type="cellIs" dxfId="1341" priority="42" operator="equal">
      <formula>2120</formula>
    </cfRule>
  </conditionalFormatting>
  <conditionalFormatting sqref="D29:E29 F4:F6 F28:F29">
    <cfRule type="cellIs" dxfId="1340" priority="39" operator="equal">
      <formula>$F$4</formula>
    </cfRule>
    <cfRule type="cellIs" dxfId="1339" priority="40" operator="equal">
      <formula>300</formula>
    </cfRule>
  </conditionalFormatting>
  <conditionalFormatting sqref="G4:G6 G28:G29">
    <cfRule type="cellIs" dxfId="1338" priority="37" operator="equal">
      <formula>$G$4</formula>
    </cfRule>
    <cfRule type="cellIs" dxfId="1337" priority="38" operator="equal">
      <formula>1660</formula>
    </cfRule>
  </conditionalFormatting>
  <conditionalFormatting sqref="H4:H6 H28:H29">
    <cfRule type="cellIs" dxfId="1336" priority="35" operator="equal">
      <formula>$H$4</formula>
    </cfRule>
    <cfRule type="cellIs" dxfId="1335" priority="36" operator="equal">
      <formula>6640</formula>
    </cfRule>
  </conditionalFormatting>
  <conditionalFormatting sqref="T6:T28">
    <cfRule type="cellIs" dxfId="1334" priority="34" operator="lessThan">
      <formula>0</formula>
    </cfRule>
  </conditionalFormatting>
  <conditionalFormatting sqref="T7:T27">
    <cfRule type="cellIs" dxfId="1333" priority="31" operator="lessThan">
      <formula>0</formula>
    </cfRule>
    <cfRule type="cellIs" dxfId="1332" priority="32" operator="lessThan">
      <formula>0</formula>
    </cfRule>
    <cfRule type="cellIs" dxfId="1331" priority="33" operator="lessThan">
      <formula>0</formula>
    </cfRule>
  </conditionalFormatting>
  <conditionalFormatting sqref="E4:E6 E28:K28">
    <cfRule type="cellIs" dxfId="1330" priority="30" operator="equal">
      <formula>$E$4</formula>
    </cfRule>
  </conditionalFormatting>
  <conditionalFormatting sqref="D28:D29 D6 D4:M4">
    <cfRule type="cellIs" dxfId="1329" priority="29" operator="equal">
      <formula>$D$4</formula>
    </cfRule>
  </conditionalFormatting>
  <conditionalFormatting sqref="I4:I6 I28:I29">
    <cfRule type="cellIs" dxfId="1328" priority="28" operator="equal">
      <formula>$I$4</formula>
    </cfRule>
  </conditionalFormatting>
  <conditionalFormatting sqref="J4:J6 J28:J29">
    <cfRule type="cellIs" dxfId="1327" priority="27" operator="equal">
      <formula>$J$4</formula>
    </cfRule>
  </conditionalFormatting>
  <conditionalFormatting sqref="K4:K6 K28:K29">
    <cfRule type="cellIs" dxfId="1326" priority="26" operator="equal">
      <formula>$K$4</formula>
    </cfRule>
  </conditionalFormatting>
  <conditionalFormatting sqref="M4:M6">
    <cfRule type="cellIs" dxfId="1325" priority="25" operator="equal">
      <formula>$L$4</formula>
    </cfRule>
  </conditionalFormatting>
  <conditionalFormatting sqref="T7:T28">
    <cfRule type="cellIs" dxfId="1324" priority="22" operator="lessThan">
      <formula>0</formula>
    </cfRule>
    <cfRule type="cellIs" dxfId="1323" priority="23" operator="lessThan">
      <formula>0</formula>
    </cfRule>
    <cfRule type="cellIs" dxfId="1322" priority="24" operator="lessThan">
      <formula>0</formula>
    </cfRule>
  </conditionalFormatting>
  <conditionalFormatting sqref="D5:K5">
    <cfRule type="cellIs" dxfId="1321" priority="21" operator="greaterThan">
      <formula>0</formula>
    </cfRule>
  </conditionalFormatting>
  <conditionalFormatting sqref="T6:T28">
    <cfRule type="cellIs" dxfId="1320" priority="20" operator="lessThan">
      <formula>0</formula>
    </cfRule>
  </conditionalFormatting>
  <conditionalFormatting sqref="T7:T27">
    <cfRule type="cellIs" dxfId="1319" priority="17" operator="lessThan">
      <formula>0</formula>
    </cfRule>
    <cfRule type="cellIs" dxfId="1318" priority="18" operator="lessThan">
      <formula>0</formula>
    </cfRule>
    <cfRule type="cellIs" dxfId="1317" priority="19" operator="lessThan">
      <formula>0</formula>
    </cfRule>
  </conditionalFormatting>
  <conditionalFormatting sqref="T7:T28">
    <cfRule type="cellIs" dxfId="1316" priority="14" operator="lessThan">
      <formula>0</formula>
    </cfRule>
    <cfRule type="cellIs" dxfId="1315" priority="15" operator="lessThan">
      <formula>0</formula>
    </cfRule>
    <cfRule type="cellIs" dxfId="1314" priority="16" operator="lessThan">
      <formula>0</formula>
    </cfRule>
  </conditionalFormatting>
  <conditionalFormatting sqref="D5:K5">
    <cfRule type="cellIs" dxfId="1313" priority="13" operator="greaterThan">
      <formula>0</formula>
    </cfRule>
  </conditionalFormatting>
  <conditionalFormatting sqref="L4 L6 L28:L29">
    <cfRule type="cellIs" dxfId="1312" priority="12" operator="equal">
      <formula>$L$4</formula>
    </cfRule>
  </conditionalFormatting>
  <conditionalFormatting sqref="D7:S7">
    <cfRule type="cellIs" dxfId="1311" priority="11" operator="greaterThan">
      <formula>0</formula>
    </cfRule>
  </conditionalFormatting>
  <conditionalFormatting sqref="D9:S9">
    <cfRule type="cellIs" dxfId="1310" priority="10" operator="greaterThan">
      <formula>0</formula>
    </cfRule>
  </conditionalFormatting>
  <conditionalFormatting sqref="D11:S11">
    <cfRule type="cellIs" dxfId="1309" priority="9" operator="greaterThan">
      <formula>0</formula>
    </cfRule>
  </conditionalFormatting>
  <conditionalFormatting sqref="D13:S13">
    <cfRule type="cellIs" dxfId="1308" priority="8" operator="greaterThan">
      <formula>0</formula>
    </cfRule>
  </conditionalFormatting>
  <conditionalFormatting sqref="D15:S15">
    <cfRule type="cellIs" dxfId="1307" priority="7" operator="greaterThan">
      <formula>0</formula>
    </cfRule>
  </conditionalFormatting>
  <conditionalFormatting sqref="D17:S17">
    <cfRule type="cellIs" dxfId="1306" priority="6" operator="greaterThan">
      <formula>0</formula>
    </cfRule>
  </conditionalFormatting>
  <conditionalFormatting sqref="D19:S19">
    <cfRule type="cellIs" dxfId="1305" priority="5" operator="greaterThan">
      <formula>0</formula>
    </cfRule>
  </conditionalFormatting>
  <conditionalFormatting sqref="D21:S21">
    <cfRule type="cellIs" dxfId="1304" priority="4" operator="greaterThan">
      <formula>0</formula>
    </cfRule>
  </conditionalFormatting>
  <conditionalFormatting sqref="D23:S23">
    <cfRule type="cellIs" dxfId="1303" priority="3" operator="greaterThan">
      <formula>0</formula>
    </cfRule>
  </conditionalFormatting>
  <conditionalFormatting sqref="D25:S25">
    <cfRule type="cellIs" dxfId="1302" priority="2" operator="greaterThan">
      <formula>0</formula>
    </cfRule>
  </conditionalFormatting>
  <conditionalFormatting sqref="D27:S27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'19'!D29</f>
        <v>486353</v>
      </c>
      <c r="E4" s="2">
        <f>'19'!E29</f>
        <v>3440</v>
      </c>
      <c r="F4" s="2">
        <f>'19'!F29</f>
        <v>11940</v>
      </c>
      <c r="G4" s="2">
        <f>'19'!G29</f>
        <v>0</v>
      </c>
      <c r="H4" s="2">
        <f>'19'!H29</f>
        <v>32250</v>
      </c>
      <c r="I4" s="2">
        <f>'19'!I29</f>
        <v>756</v>
      </c>
      <c r="J4" s="2">
        <f>'19'!J29</f>
        <v>620</v>
      </c>
      <c r="K4" s="2">
        <f>'19'!K29</f>
        <v>299</v>
      </c>
      <c r="L4" s="2">
        <f>'19'!L29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'20'!D29</f>
        <v>486353</v>
      </c>
      <c r="E4" s="2">
        <f>'20'!E29</f>
        <v>3440</v>
      </c>
      <c r="F4" s="2">
        <f>'20'!F29</f>
        <v>11940</v>
      </c>
      <c r="G4" s="2">
        <f>'20'!G29</f>
        <v>0</v>
      </c>
      <c r="H4" s="2">
        <f>'20'!H29</f>
        <v>32250</v>
      </c>
      <c r="I4" s="2">
        <f>'20'!I29</f>
        <v>756</v>
      </c>
      <c r="J4" s="2">
        <f>'20'!J29</f>
        <v>620</v>
      </c>
      <c r="K4" s="2">
        <f>'20'!K29</f>
        <v>299</v>
      </c>
      <c r="L4" s="2">
        <f>'20'!L29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47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'21'!D29</f>
        <v>486353</v>
      </c>
      <c r="E4" s="2">
        <f>'21'!E29</f>
        <v>3440</v>
      </c>
      <c r="F4" s="2">
        <f>'21'!F29</f>
        <v>11940</v>
      </c>
      <c r="G4" s="2">
        <f>'21'!G29</f>
        <v>0</v>
      </c>
      <c r="H4" s="2">
        <f>'21'!H29</f>
        <v>32250</v>
      </c>
      <c r="I4" s="2">
        <f>'21'!I29</f>
        <v>756</v>
      </c>
      <c r="J4" s="2">
        <f>'21'!J29</f>
        <v>620</v>
      </c>
      <c r="K4" s="2">
        <f>'21'!K29</f>
        <v>299</v>
      </c>
      <c r="L4" s="2">
        <f>'21'!L29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'22'!D29</f>
        <v>486353</v>
      </c>
      <c r="E4" s="2">
        <f>'22'!E29</f>
        <v>3440</v>
      </c>
      <c r="F4" s="2">
        <f>'22'!F29</f>
        <v>11940</v>
      </c>
      <c r="G4" s="2">
        <f>'22'!G29</f>
        <v>0</v>
      </c>
      <c r="H4" s="2">
        <f>'22'!H29</f>
        <v>32250</v>
      </c>
      <c r="I4" s="2">
        <f>'22'!I29</f>
        <v>756</v>
      </c>
      <c r="J4" s="2">
        <f>'22'!J29</f>
        <v>620</v>
      </c>
      <c r="K4" s="2">
        <f>'22'!K29</f>
        <v>299</v>
      </c>
      <c r="L4" s="2">
        <f>'22'!L29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47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'23'!D29</f>
        <v>486353</v>
      </c>
      <c r="E4" s="2">
        <f>'23'!E29</f>
        <v>3440</v>
      </c>
      <c r="F4" s="2">
        <f>'23'!F29</f>
        <v>11940</v>
      </c>
      <c r="G4" s="2">
        <f>'23'!G29</f>
        <v>0</v>
      </c>
      <c r="H4" s="2">
        <f>'23'!H29</f>
        <v>32250</v>
      </c>
      <c r="I4" s="2">
        <f>'23'!I29</f>
        <v>756</v>
      </c>
      <c r="J4" s="2">
        <f>'23'!J29</f>
        <v>620</v>
      </c>
      <c r="K4" s="2">
        <f>'23'!K29</f>
        <v>299</v>
      </c>
      <c r="L4" s="2">
        <f>'23'!L29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47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'24'!D29</f>
        <v>486353</v>
      </c>
      <c r="E4" s="2">
        <f>'24'!E29</f>
        <v>3440</v>
      </c>
      <c r="F4" s="2">
        <f>'24'!F29</f>
        <v>11940</v>
      </c>
      <c r="G4" s="2">
        <f>'24'!G29</f>
        <v>0</v>
      </c>
      <c r="H4" s="2">
        <f>'24'!H29</f>
        <v>32250</v>
      </c>
      <c r="I4" s="2">
        <f>'24'!I29</f>
        <v>756</v>
      </c>
      <c r="J4" s="2">
        <f>'24'!J29</f>
        <v>620</v>
      </c>
      <c r="K4" s="2">
        <f>'24'!K29</f>
        <v>299</v>
      </c>
      <c r="L4" s="2">
        <f>'24'!L29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'25'!D29</f>
        <v>486353</v>
      </c>
      <c r="E4" s="2">
        <f>'25'!E29</f>
        <v>3440</v>
      </c>
      <c r="F4" s="2">
        <f>'25'!F29</f>
        <v>11940</v>
      </c>
      <c r="G4" s="2">
        <f>'25'!G29</f>
        <v>0</v>
      </c>
      <c r="H4" s="2">
        <f>'25'!H29</f>
        <v>32250</v>
      </c>
      <c r="I4" s="2">
        <f>'25'!I29</f>
        <v>756</v>
      </c>
      <c r="J4" s="2">
        <f>'25'!J29</f>
        <v>620</v>
      </c>
      <c r="K4" s="2">
        <f>'25'!K29</f>
        <v>299</v>
      </c>
      <c r="L4" s="2">
        <f>'25'!L29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'26'!D29</f>
        <v>486353</v>
      </c>
      <c r="E4" s="2">
        <f>'26'!E29</f>
        <v>3440</v>
      </c>
      <c r="F4" s="2">
        <f>'26'!F29</f>
        <v>11940</v>
      </c>
      <c r="G4" s="2">
        <f>'26'!G29</f>
        <v>0</v>
      </c>
      <c r="H4" s="2">
        <f>'26'!H29</f>
        <v>32250</v>
      </c>
      <c r="I4" s="2">
        <f>'26'!I29</f>
        <v>756</v>
      </c>
      <c r="J4" s="2">
        <f>'26'!J29</f>
        <v>620</v>
      </c>
      <c r="K4" s="2">
        <f>'26'!K29</f>
        <v>299</v>
      </c>
      <c r="L4" s="2">
        <f>'26'!L29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'27'!D29</f>
        <v>486353</v>
      </c>
      <c r="E4" s="2">
        <f>'27'!E29</f>
        <v>3440</v>
      </c>
      <c r="F4" s="2">
        <f>'27'!F29</f>
        <v>11940</v>
      </c>
      <c r="G4" s="2">
        <f>'27'!G29</f>
        <v>0</v>
      </c>
      <c r="H4" s="2">
        <f>'27'!H29</f>
        <v>32250</v>
      </c>
      <c r="I4" s="2">
        <f>'27'!I29</f>
        <v>756</v>
      </c>
      <c r="J4" s="2">
        <f>'27'!J29</f>
        <v>620</v>
      </c>
      <c r="K4" s="2">
        <f>'27'!K29</f>
        <v>299</v>
      </c>
      <c r="L4" s="2">
        <f>'27'!L29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'28'!D29</f>
        <v>486353</v>
      </c>
      <c r="E4" s="2">
        <f>'28'!E29</f>
        <v>3440</v>
      </c>
      <c r="F4" s="2">
        <f>'28'!F29</f>
        <v>11940</v>
      </c>
      <c r="G4" s="2">
        <f>'28'!G29</f>
        <v>0</v>
      </c>
      <c r="H4" s="2">
        <f>'28'!H29</f>
        <v>32250</v>
      </c>
      <c r="I4" s="2">
        <f>'28'!I29</f>
        <v>756</v>
      </c>
      <c r="J4" s="2">
        <f>'28'!J29</f>
        <v>620</v>
      </c>
      <c r="K4" s="2">
        <f>'28'!K29</f>
        <v>299</v>
      </c>
      <c r="L4" s="2">
        <f>'28'!L29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51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209759</v>
      </c>
      <c r="E28" s="45">
        <f t="shared" si="6"/>
        <v>290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1160</v>
      </c>
      <c r="I28" s="45">
        <f t="shared" si="7"/>
        <v>147</v>
      </c>
      <c r="J28" s="45">
        <f t="shared" si="7"/>
        <v>12</v>
      </c>
      <c r="K28" s="45">
        <f t="shared" si="7"/>
        <v>35</v>
      </c>
      <c r="L28" s="45">
        <f t="shared" si="7"/>
        <v>0</v>
      </c>
      <c r="M28" s="45">
        <f t="shared" si="7"/>
        <v>229799</v>
      </c>
      <c r="N28" s="45">
        <f t="shared" si="7"/>
        <v>266538</v>
      </c>
      <c r="O28" s="46">
        <f t="shared" si="7"/>
        <v>6319.4724999999999</v>
      </c>
      <c r="P28" s="45">
        <f t="shared" si="7"/>
        <v>0</v>
      </c>
      <c r="Q28" s="45">
        <f t="shared" si="7"/>
        <v>1925</v>
      </c>
      <c r="R28" s="45">
        <f t="shared" si="7"/>
        <v>258293.52750000003</v>
      </c>
      <c r="S28" s="45">
        <f t="shared" si="7"/>
        <v>2183.0905000000002</v>
      </c>
      <c r="T28" s="47">
        <f t="shared" si="7"/>
        <v>258.09050000000002</v>
      </c>
    </row>
    <row r="29" spans="1:20" ht="15.75" thickBot="1" x14ac:dyDescent="0.3">
      <c r="A29" s="72" t="s">
        <v>45</v>
      </c>
      <c r="B29" s="73"/>
      <c r="C29" s="74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47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'29'!D29</f>
        <v>486353</v>
      </c>
      <c r="E4" s="2">
        <f>'29'!E29</f>
        <v>3440</v>
      </c>
      <c r="F4" s="2">
        <f>'29'!F29</f>
        <v>11940</v>
      </c>
      <c r="G4" s="2">
        <f>'29'!G29</f>
        <v>0</v>
      </c>
      <c r="H4" s="2">
        <f>'29'!H29</f>
        <v>32250</v>
      </c>
      <c r="I4" s="2">
        <f>'29'!I29</f>
        <v>756</v>
      </c>
      <c r="J4" s="2">
        <f>'29'!J29</f>
        <v>620</v>
      </c>
      <c r="K4" s="2">
        <f>'29'!K29</f>
        <v>299</v>
      </c>
      <c r="L4" s="2">
        <f>'29'!L29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47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'30'!D29</f>
        <v>486353</v>
      </c>
      <c r="E4" s="2">
        <f>'30'!E29</f>
        <v>3440</v>
      </c>
      <c r="F4" s="2">
        <f>'30'!F29</f>
        <v>11940</v>
      </c>
      <c r="G4" s="2">
        <f>'30'!G29</f>
        <v>0</v>
      </c>
      <c r="H4" s="2">
        <f>'30'!H29</f>
        <v>32250</v>
      </c>
      <c r="I4" s="2">
        <f>'30'!I29</f>
        <v>756</v>
      </c>
      <c r="J4" s="2">
        <f>'30'!J29</f>
        <v>620</v>
      </c>
      <c r="K4" s="2">
        <f>'30'!K29</f>
        <v>299</v>
      </c>
      <c r="L4" s="2">
        <f>'30'!L29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50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2634222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142960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630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750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29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170800</v>
      </c>
      <c r="N7" s="24">
        <f>D7+E7*20+F7*10+G7*9+H7*9+I7*191+J7*191+K7*182+L7*100</f>
        <v>180469</v>
      </c>
      <c r="O7" s="25">
        <f>M7*2.75%</f>
        <v>4697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1204</v>
      </c>
      <c r="R7" s="24">
        <f>M7-(M7*2.75%)+I7*191+J7*191+K7*182+L7*100-Q7</f>
        <v>174568</v>
      </c>
      <c r="S7" s="25">
        <f>M7*0.95%</f>
        <v>1622.6</v>
      </c>
      <c r="T7" s="27">
        <f>S7-Q7</f>
        <v>418.59999999999991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75603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83743</v>
      </c>
      <c r="N8" s="24">
        <f t="shared" ref="N8:N27" si="1">D8+E8*20+F8*10+G8*9+H8*9+I8*191+J8*191+K8*182+L8*100</f>
        <v>90574</v>
      </c>
      <c r="O8" s="25">
        <f t="shared" ref="O8:O27" si="2">M8*2.75%</f>
        <v>2302.9324999999999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849</v>
      </c>
      <c r="R8" s="24">
        <f t="shared" ref="R8:R27" si="3">M8-(M8*2.75%)+I8*191+J8*191+K8*182+L8*100-Q8</f>
        <v>87422.067500000005</v>
      </c>
      <c r="S8" s="25">
        <f t="shared" ref="S8:S27" si="4">M8*0.95%</f>
        <v>795.55849999999998</v>
      </c>
      <c r="T8" s="27">
        <f t="shared" ref="T8:T27" si="5">S8-Q8</f>
        <v>-53.441500000000019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189388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1930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35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211958</v>
      </c>
      <c r="N9" s="24">
        <f t="shared" si="1"/>
        <v>219553</v>
      </c>
      <c r="O9" s="25">
        <f t="shared" si="2"/>
        <v>5828.8450000000003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1677</v>
      </c>
      <c r="R9" s="24">
        <f t="shared" si="3"/>
        <v>212047.155</v>
      </c>
      <c r="S9" s="25">
        <f t="shared" si="4"/>
        <v>2013.6009999999999</v>
      </c>
      <c r="T9" s="27">
        <f t="shared" si="5"/>
        <v>336.60099999999989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65881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68751</v>
      </c>
      <c r="N10" s="24">
        <f t="shared" si="1"/>
        <v>75036</v>
      </c>
      <c r="O10" s="25">
        <f t="shared" si="2"/>
        <v>1890.6524999999999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320</v>
      </c>
      <c r="R10" s="24">
        <f t="shared" si="3"/>
        <v>72825.347500000003</v>
      </c>
      <c r="S10" s="25">
        <f t="shared" si="4"/>
        <v>653.1345</v>
      </c>
      <c r="T10" s="27">
        <f t="shared" si="5"/>
        <v>333.1345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74986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750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45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85736</v>
      </c>
      <c r="N11" s="24">
        <f t="shared" si="1"/>
        <v>95250</v>
      </c>
      <c r="O11" s="25">
        <f t="shared" si="2"/>
        <v>2357.7400000000002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473</v>
      </c>
      <c r="R11" s="24">
        <f t="shared" si="3"/>
        <v>92419.26</v>
      </c>
      <c r="S11" s="25">
        <f t="shared" si="4"/>
        <v>814.49199999999996</v>
      </c>
      <c r="T11" s="27">
        <f t="shared" si="5"/>
        <v>341.49199999999996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65163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67063</v>
      </c>
      <c r="N12" s="24">
        <f t="shared" si="1"/>
        <v>68883</v>
      </c>
      <c r="O12" s="25">
        <f t="shared" si="2"/>
        <v>1844.2325000000001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327</v>
      </c>
      <c r="R12" s="24">
        <f t="shared" si="3"/>
        <v>66711.767500000002</v>
      </c>
      <c r="S12" s="25">
        <f t="shared" si="4"/>
        <v>637.09849999999994</v>
      </c>
      <c r="T12" s="27">
        <f t="shared" si="5"/>
        <v>310.09849999999994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64980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110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67570</v>
      </c>
      <c r="N13" s="24">
        <f t="shared" si="1"/>
        <v>67570</v>
      </c>
      <c r="O13" s="25">
        <f t="shared" si="2"/>
        <v>1858.175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590</v>
      </c>
      <c r="R13" s="24">
        <f t="shared" si="3"/>
        <v>65121.824999999997</v>
      </c>
      <c r="S13" s="25">
        <f t="shared" si="4"/>
        <v>641.91499999999996</v>
      </c>
      <c r="T13" s="27">
        <f t="shared" si="5"/>
        <v>51.914999999999964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210444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217944</v>
      </c>
      <c r="N14" s="24">
        <f t="shared" si="1"/>
        <v>220618</v>
      </c>
      <c r="O14" s="25">
        <f t="shared" si="2"/>
        <v>5993.46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1693</v>
      </c>
      <c r="R14" s="24">
        <f t="shared" si="3"/>
        <v>212931.54</v>
      </c>
      <c r="S14" s="25">
        <f t="shared" si="4"/>
        <v>2070.4679999999998</v>
      </c>
      <c r="T14" s="27">
        <f t="shared" si="5"/>
        <v>377.46799999999985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231541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600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8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244241</v>
      </c>
      <c r="N15" s="24">
        <f t="shared" si="1"/>
        <v>249899</v>
      </c>
      <c r="O15" s="25">
        <f t="shared" si="2"/>
        <v>6716.6274999999996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1880</v>
      </c>
      <c r="R15" s="24">
        <f t="shared" si="3"/>
        <v>241302.3725</v>
      </c>
      <c r="S15" s="25">
        <f t="shared" si="4"/>
        <v>2320.2894999999999</v>
      </c>
      <c r="T15" s="27">
        <f t="shared" si="5"/>
        <v>440.28949999999986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196574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1770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216104</v>
      </c>
      <c r="N16" s="24">
        <f t="shared" si="1"/>
        <v>225209</v>
      </c>
      <c r="O16" s="25">
        <f t="shared" si="2"/>
        <v>5942.86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1796</v>
      </c>
      <c r="R16" s="24">
        <f t="shared" si="3"/>
        <v>217470.14</v>
      </c>
      <c r="S16" s="25">
        <f t="shared" si="4"/>
        <v>2052.9879999999998</v>
      </c>
      <c r="T16" s="27">
        <f t="shared" si="5"/>
        <v>256.98799999999983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116835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60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450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124085</v>
      </c>
      <c r="N17" s="24">
        <f t="shared" si="1"/>
        <v>132918</v>
      </c>
      <c r="O17" s="25">
        <f t="shared" si="2"/>
        <v>3412.3375000000001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1134</v>
      </c>
      <c r="R17" s="24">
        <f t="shared" si="3"/>
        <v>128371.66250000001</v>
      </c>
      <c r="S17" s="25">
        <f t="shared" si="4"/>
        <v>1178.8074999999999</v>
      </c>
      <c r="T17" s="27">
        <f t="shared" si="5"/>
        <v>44.807499999999891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146936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156576</v>
      </c>
      <c r="N18" s="24">
        <f t="shared" si="1"/>
        <v>166800</v>
      </c>
      <c r="O18" s="25">
        <f t="shared" si="2"/>
        <v>4305.84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1740</v>
      </c>
      <c r="R18" s="24">
        <f t="shared" si="3"/>
        <v>160754.16</v>
      </c>
      <c r="S18" s="25">
        <f t="shared" si="4"/>
        <v>1487.472</v>
      </c>
      <c r="T18" s="27">
        <f t="shared" si="5"/>
        <v>-252.52800000000002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144362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1550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65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161112</v>
      </c>
      <c r="N19" s="24">
        <f t="shared" si="1"/>
        <v>177030</v>
      </c>
      <c r="O19" s="25">
        <f t="shared" si="2"/>
        <v>4430.58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3240</v>
      </c>
      <c r="R19" s="24">
        <f t="shared" si="3"/>
        <v>169359.42</v>
      </c>
      <c r="S19" s="25">
        <f t="shared" si="4"/>
        <v>1530.5639999999999</v>
      </c>
      <c r="T19" s="27">
        <f t="shared" si="5"/>
        <v>-1709.4360000000001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60708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34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63888</v>
      </c>
      <c r="N20" s="24">
        <f t="shared" si="1"/>
        <v>70382</v>
      </c>
      <c r="O20" s="25">
        <f t="shared" si="2"/>
        <v>1756.92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1230</v>
      </c>
      <c r="R20" s="24">
        <f t="shared" si="3"/>
        <v>67395.08</v>
      </c>
      <c r="S20" s="25">
        <f t="shared" si="4"/>
        <v>606.93600000000004</v>
      </c>
      <c r="T20" s="27">
        <f t="shared" si="5"/>
        <v>-623.06399999999996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65609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66079</v>
      </c>
      <c r="N21" s="24">
        <f t="shared" si="1"/>
        <v>67034</v>
      </c>
      <c r="O21" s="25">
        <f t="shared" si="2"/>
        <v>1817.1724999999999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418</v>
      </c>
      <c r="R21" s="24">
        <f t="shared" si="3"/>
        <v>64798.827499999999</v>
      </c>
      <c r="S21" s="25">
        <f t="shared" si="4"/>
        <v>627.75049999999999</v>
      </c>
      <c r="T21" s="27">
        <f t="shared" si="5"/>
        <v>209.75049999999999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224134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228934</v>
      </c>
      <c r="N22" s="24">
        <f t="shared" si="1"/>
        <v>235619</v>
      </c>
      <c r="O22" s="25">
        <f t="shared" si="2"/>
        <v>6295.6850000000004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1500</v>
      </c>
      <c r="R22" s="24">
        <f t="shared" si="3"/>
        <v>227823.315</v>
      </c>
      <c r="S22" s="25">
        <f t="shared" si="4"/>
        <v>2174.873</v>
      </c>
      <c r="T22" s="27">
        <f t="shared" si="5"/>
        <v>674.87300000000005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100595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100595</v>
      </c>
      <c r="N23" s="24">
        <f t="shared" si="1"/>
        <v>103460</v>
      </c>
      <c r="O23" s="25">
        <f t="shared" si="2"/>
        <v>2766.3625000000002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930</v>
      </c>
      <c r="R23" s="24">
        <f t="shared" si="3"/>
        <v>99763.637499999997</v>
      </c>
      <c r="S23" s="25">
        <f t="shared" si="4"/>
        <v>955.65250000000003</v>
      </c>
      <c r="T23" s="27">
        <f t="shared" si="5"/>
        <v>25.652500000000032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198789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620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1260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230529</v>
      </c>
      <c r="N24" s="24">
        <f t="shared" si="1"/>
        <v>243292</v>
      </c>
      <c r="O24" s="25">
        <f t="shared" si="2"/>
        <v>6339.5474999999997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1784</v>
      </c>
      <c r="R24" s="24">
        <f t="shared" si="3"/>
        <v>235168.45250000001</v>
      </c>
      <c r="S24" s="25">
        <f t="shared" si="4"/>
        <v>2190.0254999999997</v>
      </c>
      <c r="T24" s="27">
        <f t="shared" si="5"/>
        <v>406.02549999999974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126687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133437</v>
      </c>
      <c r="N25" s="24">
        <f t="shared" si="1"/>
        <v>148290</v>
      </c>
      <c r="O25" s="25">
        <f t="shared" si="2"/>
        <v>3669.5174999999999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1108</v>
      </c>
      <c r="R25" s="24">
        <f t="shared" si="3"/>
        <v>143512.48249999998</v>
      </c>
      <c r="S25" s="25">
        <f t="shared" si="4"/>
        <v>1267.6514999999999</v>
      </c>
      <c r="T25" s="27">
        <f t="shared" si="5"/>
        <v>159.65149999999994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97920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98460</v>
      </c>
      <c r="N26" s="24">
        <f t="shared" si="1"/>
        <v>107055</v>
      </c>
      <c r="O26" s="25">
        <f t="shared" si="2"/>
        <v>2707.65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763</v>
      </c>
      <c r="R26" s="24">
        <f t="shared" si="3"/>
        <v>103584.35</v>
      </c>
      <c r="S26" s="25">
        <f t="shared" si="4"/>
        <v>935.37</v>
      </c>
      <c r="T26" s="27">
        <f t="shared" si="5"/>
        <v>172.37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121947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121947</v>
      </c>
      <c r="N27" s="40">
        <f t="shared" si="1"/>
        <v>128632</v>
      </c>
      <c r="O27" s="25">
        <f t="shared" si="2"/>
        <v>3353.5425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1500</v>
      </c>
      <c r="R27" s="24">
        <f t="shared" si="3"/>
        <v>123778.4575</v>
      </c>
      <c r="S27" s="42">
        <f t="shared" si="4"/>
        <v>1158.4965</v>
      </c>
      <c r="T27" s="43">
        <f t="shared" si="5"/>
        <v>-341.50350000000003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2722042</v>
      </c>
      <c r="E28" s="45">
        <f t="shared" si="6"/>
        <v>2660</v>
      </c>
      <c r="F28" s="45">
        <f t="shared" ref="F28:T28" si="7">SUM(F7:F27)</f>
        <v>3730</v>
      </c>
      <c r="G28" s="45">
        <f t="shared" si="7"/>
        <v>0</v>
      </c>
      <c r="H28" s="45">
        <f t="shared" si="7"/>
        <v>11890</v>
      </c>
      <c r="I28" s="45">
        <f t="shared" si="7"/>
        <v>659</v>
      </c>
      <c r="J28" s="45">
        <f t="shared" si="7"/>
        <v>34</v>
      </c>
      <c r="K28" s="45">
        <f t="shared" si="7"/>
        <v>119</v>
      </c>
      <c r="L28" s="45">
        <f t="shared" si="7"/>
        <v>0</v>
      </c>
      <c r="M28" s="45">
        <f t="shared" si="7"/>
        <v>2919552</v>
      </c>
      <c r="N28" s="45">
        <f t="shared" si="7"/>
        <v>3073573</v>
      </c>
      <c r="O28" s="46">
        <f t="shared" si="7"/>
        <v>80287.679999999993</v>
      </c>
      <c r="P28" s="45">
        <f t="shared" si="7"/>
        <v>0</v>
      </c>
      <c r="Q28" s="45">
        <f t="shared" si="7"/>
        <v>26156</v>
      </c>
      <c r="R28" s="45">
        <f t="shared" si="7"/>
        <v>2967129.3200000003</v>
      </c>
      <c r="S28" s="45">
        <f t="shared" si="7"/>
        <v>27735.743999999999</v>
      </c>
      <c r="T28" s="47">
        <f t="shared" si="7"/>
        <v>1579.7439999999986</v>
      </c>
    </row>
    <row r="29" spans="1:20" ht="15.75" thickBot="1" x14ac:dyDescent="0.3">
      <c r="A29" s="72" t="s">
        <v>45</v>
      </c>
      <c r="B29" s="73"/>
      <c r="C29" s="74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2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2" ht="18.75" x14ac:dyDescent="0.25">
      <c r="A3" s="79" t="s">
        <v>54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2" x14ac:dyDescent="0.25">
      <c r="A4" s="83" t="s">
        <v>1</v>
      </c>
      <c r="B4" s="83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85"/>
      <c r="O4" s="86"/>
      <c r="P4" s="86"/>
      <c r="Q4" s="86"/>
      <c r="R4" s="86"/>
      <c r="S4" s="86"/>
      <c r="T4" s="86"/>
      <c r="U4" s="86"/>
      <c r="V4" s="87"/>
    </row>
    <row r="5" spans="1:22" x14ac:dyDescent="0.25">
      <c r="A5" s="83" t="s">
        <v>2</v>
      </c>
      <c r="B5" s="83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85"/>
      <c r="O5" s="86"/>
      <c r="P5" s="86"/>
      <c r="Q5" s="86"/>
      <c r="R5" s="86"/>
      <c r="S5" s="86"/>
      <c r="T5" s="86"/>
      <c r="U5" s="86"/>
      <c r="V5" s="8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69" t="s">
        <v>44</v>
      </c>
      <c r="B28" s="70"/>
      <c r="C28" s="71"/>
      <c r="D28" s="44">
        <f t="shared" ref="D28:E28" si="7">SUM(D7:D27)</f>
        <v>306119</v>
      </c>
      <c r="E28" s="45">
        <f t="shared" si="7"/>
        <v>410</v>
      </c>
      <c r="F28" s="45">
        <f t="shared" ref="F28:V28" si="8">SUM(F7:F27)</f>
        <v>680</v>
      </c>
      <c r="G28" s="45">
        <f t="shared" si="8"/>
        <v>0</v>
      </c>
      <c r="H28" s="45">
        <f t="shared" si="8"/>
        <v>1110</v>
      </c>
      <c r="I28" s="45">
        <f t="shared" si="8"/>
        <v>72</v>
      </c>
      <c r="J28" s="45">
        <f t="shared" si="8"/>
        <v>13</v>
      </c>
      <c r="K28" s="45">
        <f t="shared" si="8"/>
        <v>10</v>
      </c>
      <c r="L28" s="45">
        <f t="shared" si="8"/>
        <v>0</v>
      </c>
      <c r="M28" s="56">
        <f t="shared" si="8"/>
        <v>331109</v>
      </c>
      <c r="N28" s="56">
        <f t="shared" si="8"/>
        <v>349164</v>
      </c>
      <c r="O28" s="57">
        <f t="shared" si="8"/>
        <v>9105.4974999999995</v>
      </c>
      <c r="P28" s="56">
        <f t="shared" si="8"/>
        <v>0</v>
      </c>
      <c r="Q28" s="56">
        <f t="shared" si="8"/>
        <v>3195</v>
      </c>
      <c r="R28" s="56">
        <f t="shared" si="8"/>
        <v>336863.50249999994</v>
      </c>
      <c r="S28" s="56">
        <f t="shared" si="8"/>
        <v>3145.5355000000009</v>
      </c>
      <c r="T28" s="56">
        <f t="shared" si="8"/>
        <v>-49.46449999999998</v>
      </c>
      <c r="U28" s="56">
        <f t="shared" si="8"/>
        <v>1299</v>
      </c>
      <c r="V28" s="56">
        <f t="shared" si="8"/>
        <v>335564.50249999994</v>
      </c>
    </row>
    <row r="29" spans="1:22" ht="15.75" thickBot="1" x14ac:dyDescent="0.3">
      <c r="A29" s="72" t="s">
        <v>45</v>
      </c>
      <c r="B29" s="73"/>
      <c r="C29" s="74"/>
      <c r="D29" s="48">
        <f>D4+D5-D28</f>
        <v>414282</v>
      </c>
      <c r="E29" s="48">
        <f t="shared" ref="E29:L29" si="9">E4+E5-E28</f>
        <v>5070</v>
      </c>
      <c r="F29" s="48">
        <f t="shared" si="9"/>
        <v>9390</v>
      </c>
      <c r="G29" s="48">
        <f t="shared" si="9"/>
        <v>0</v>
      </c>
      <c r="H29" s="48">
        <f t="shared" si="9"/>
        <v>26440</v>
      </c>
      <c r="I29" s="48">
        <f t="shared" si="9"/>
        <v>1136</v>
      </c>
      <c r="J29" s="48">
        <f t="shared" si="9"/>
        <v>629</v>
      </c>
      <c r="K29" s="48">
        <f t="shared" si="9"/>
        <v>368</v>
      </c>
      <c r="L29" s="48">
        <f t="shared" si="9"/>
        <v>5</v>
      </c>
      <c r="M29" s="58"/>
      <c r="N29" s="88"/>
      <c r="O29" s="89"/>
      <c r="P29" s="89"/>
      <c r="Q29" s="89"/>
      <c r="R29" s="89"/>
      <c r="S29" s="89"/>
      <c r="T29" s="89"/>
      <c r="U29" s="89"/>
      <c r="V29" s="9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57" priority="47" operator="equal">
      <formula>212030016606640</formula>
    </cfRule>
  </conditionalFormatting>
  <conditionalFormatting sqref="D29 E4:E6 E28:K29">
    <cfRule type="cellIs" dxfId="1256" priority="45" operator="equal">
      <formula>$E$4</formula>
    </cfRule>
    <cfRule type="cellIs" dxfId="1255" priority="46" operator="equal">
      <formula>2120</formula>
    </cfRule>
  </conditionalFormatting>
  <conditionalFormatting sqref="D29:E29 F4:F6 F28:F29">
    <cfRule type="cellIs" dxfId="1254" priority="43" operator="equal">
      <formula>$F$4</formula>
    </cfRule>
    <cfRule type="cellIs" dxfId="1253" priority="44" operator="equal">
      <formula>300</formula>
    </cfRule>
  </conditionalFormatting>
  <conditionalFormatting sqref="G4 G28:G29 G6">
    <cfRule type="cellIs" dxfId="1252" priority="41" operator="equal">
      <formula>$G$4</formula>
    </cfRule>
    <cfRule type="cellIs" dxfId="1251" priority="42" operator="equal">
      <formula>1660</formula>
    </cfRule>
  </conditionalFormatting>
  <conditionalFormatting sqref="H4:H6 H28:H29">
    <cfRule type="cellIs" dxfId="1250" priority="39" operator="equal">
      <formula>$H$4</formula>
    </cfRule>
    <cfRule type="cellIs" dxfId="1249" priority="40" operator="equal">
      <formula>6640</formula>
    </cfRule>
  </conditionalFormatting>
  <conditionalFormatting sqref="T6:T28 U28:V28">
    <cfRule type="cellIs" dxfId="1248" priority="38" operator="lessThan">
      <formula>0</formula>
    </cfRule>
  </conditionalFormatting>
  <conditionalFormatting sqref="T7:T27">
    <cfRule type="cellIs" dxfId="1247" priority="35" operator="lessThan">
      <formula>0</formula>
    </cfRule>
    <cfRule type="cellIs" dxfId="1246" priority="36" operator="lessThan">
      <formula>0</formula>
    </cfRule>
    <cfRule type="cellIs" dxfId="1245" priority="37" operator="lessThan">
      <formula>0</formula>
    </cfRule>
  </conditionalFormatting>
  <conditionalFormatting sqref="E4:E6 E28:K28">
    <cfRule type="cellIs" dxfId="1244" priority="34" operator="equal">
      <formula>$E$4</formula>
    </cfRule>
  </conditionalFormatting>
  <conditionalFormatting sqref="D28:D29 D6 D4:M4">
    <cfRule type="cellIs" dxfId="1243" priority="33" operator="equal">
      <formula>$D$4</formula>
    </cfRule>
  </conditionalFormatting>
  <conditionalFormatting sqref="I4:I6 I28:I29">
    <cfRule type="cellIs" dxfId="1242" priority="32" operator="equal">
      <formula>$I$4</formula>
    </cfRule>
  </conditionalFormatting>
  <conditionalFormatting sqref="J4:J6 J28:J29">
    <cfRule type="cellIs" dxfId="1241" priority="31" operator="equal">
      <formula>$J$4</formula>
    </cfRule>
  </conditionalFormatting>
  <conditionalFormatting sqref="K4:K6 K28:K29">
    <cfRule type="cellIs" dxfId="1240" priority="30" operator="equal">
      <formula>$K$4</formula>
    </cfRule>
  </conditionalFormatting>
  <conditionalFormatting sqref="M4:M6">
    <cfRule type="cellIs" dxfId="1239" priority="29" operator="equal">
      <formula>$L$4</formula>
    </cfRule>
  </conditionalFormatting>
  <conditionalFormatting sqref="T7:T28 U28:V28">
    <cfRule type="cellIs" dxfId="1238" priority="26" operator="lessThan">
      <formula>0</formula>
    </cfRule>
    <cfRule type="cellIs" dxfId="1237" priority="27" operator="lessThan">
      <formula>0</formula>
    </cfRule>
    <cfRule type="cellIs" dxfId="1236" priority="28" operator="lessThan">
      <formula>0</formula>
    </cfRule>
  </conditionalFormatting>
  <conditionalFormatting sqref="D5:F5 H5:K5">
    <cfRule type="cellIs" dxfId="1235" priority="25" operator="greaterThan">
      <formula>0</formula>
    </cfRule>
  </conditionalFormatting>
  <conditionalFormatting sqref="T6:T28 U28:V28">
    <cfRule type="cellIs" dxfId="1234" priority="24" operator="lessThan">
      <formula>0</formula>
    </cfRule>
  </conditionalFormatting>
  <conditionalFormatting sqref="T7:T27">
    <cfRule type="cellIs" dxfId="1233" priority="21" operator="lessThan">
      <formula>0</formula>
    </cfRule>
    <cfRule type="cellIs" dxfId="1232" priority="22" operator="lessThan">
      <formula>0</formula>
    </cfRule>
    <cfRule type="cellIs" dxfId="1231" priority="23" operator="lessThan">
      <formula>0</formula>
    </cfRule>
  </conditionalFormatting>
  <conditionalFormatting sqref="T7:T28 U28:V28">
    <cfRule type="cellIs" dxfId="1230" priority="18" operator="lessThan">
      <formula>0</formula>
    </cfRule>
    <cfRule type="cellIs" dxfId="1229" priority="19" operator="lessThan">
      <formula>0</formula>
    </cfRule>
    <cfRule type="cellIs" dxfId="1228" priority="20" operator="lessThan">
      <formula>0</formula>
    </cfRule>
  </conditionalFormatting>
  <conditionalFormatting sqref="D5:F5 H5:K5">
    <cfRule type="cellIs" dxfId="1227" priority="17" operator="greaterThan">
      <formula>0</formula>
    </cfRule>
  </conditionalFormatting>
  <conditionalFormatting sqref="L4 L6 L28:L29">
    <cfRule type="cellIs" dxfId="1226" priority="16" operator="equal">
      <formula>$L$4</formula>
    </cfRule>
  </conditionalFormatting>
  <conditionalFormatting sqref="D7:S7">
    <cfRule type="cellIs" dxfId="1225" priority="15" operator="greaterThan">
      <formula>0</formula>
    </cfRule>
  </conditionalFormatting>
  <conditionalFormatting sqref="D9:S9">
    <cfRule type="cellIs" dxfId="1224" priority="14" operator="greaterThan">
      <formula>0</formula>
    </cfRule>
  </conditionalFormatting>
  <conditionalFormatting sqref="D11:S11">
    <cfRule type="cellIs" dxfId="1223" priority="13" operator="greaterThan">
      <formula>0</formula>
    </cfRule>
  </conditionalFormatting>
  <conditionalFormatting sqref="D13:S13">
    <cfRule type="cellIs" dxfId="1222" priority="12" operator="greaterThan">
      <formula>0</formula>
    </cfRule>
  </conditionalFormatting>
  <conditionalFormatting sqref="D15:S15">
    <cfRule type="cellIs" dxfId="1221" priority="11" operator="greaterThan">
      <formula>0</formula>
    </cfRule>
  </conditionalFormatting>
  <conditionalFormatting sqref="D17:S17">
    <cfRule type="cellIs" dxfId="1220" priority="10" operator="greaterThan">
      <formula>0</formula>
    </cfRule>
  </conditionalFormatting>
  <conditionalFormatting sqref="D19:S19">
    <cfRule type="cellIs" dxfId="1219" priority="9" operator="greaterThan">
      <formula>0</formula>
    </cfRule>
  </conditionalFormatting>
  <conditionalFormatting sqref="D21:S21">
    <cfRule type="cellIs" dxfId="1218" priority="8" operator="greaterThan">
      <formula>0</formula>
    </cfRule>
  </conditionalFormatting>
  <conditionalFormatting sqref="D23:S23">
    <cfRule type="cellIs" dxfId="1217" priority="7" operator="greaterThan">
      <formula>0</formula>
    </cfRule>
  </conditionalFormatting>
  <conditionalFormatting sqref="D25:S25">
    <cfRule type="cellIs" dxfId="1216" priority="6" operator="greaterThan">
      <formula>0</formula>
    </cfRule>
  </conditionalFormatting>
  <conditionalFormatting sqref="D27:S27">
    <cfRule type="cellIs" dxfId="1215" priority="5" operator="greaterThan">
      <formula>0</formula>
    </cfRule>
  </conditionalFormatting>
  <conditionalFormatting sqref="U6">
    <cfRule type="cellIs" dxfId="1214" priority="4" operator="lessThan">
      <formula>0</formula>
    </cfRule>
  </conditionalFormatting>
  <conditionalFormatting sqref="U6">
    <cfRule type="cellIs" dxfId="1213" priority="3" operator="lessThan">
      <formula>0</formula>
    </cfRule>
  </conditionalFormatting>
  <conditionalFormatting sqref="V6">
    <cfRule type="cellIs" dxfId="1212" priority="2" operator="lessThan">
      <formula>0</formula>
    </cfRule>
  </conditionalFormatting>
  <conditionalFormatting sqref="V6">
    <cfRule type="cellIs" dxfId="121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2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2" ht="18.75" x14ac:dyDescent="0.25">
      <c r="A3" s="79" t="s">
        <v>56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2" x14ac:dyDescent="0.25">
      <c r="A4" s="83" t="s">
        <v>1</v>
      </c>
      <c r="B4" s="83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85"/>
      <c r="O4" s="86"/>
      <c r="P4" s="86"/>
      <c r="Q4" s="86"/>
      <c r="R4" s="86"/>
      <c r="S4" s="86"/>
      <c r="T4" s="86"/>
      <c r="U4" s="86"/>
      <c r="V4" s="87"/>
    </row>
    <row r="5" spans="1:22" x14ac:dyDescent="0.25">
      <c r="A5" s="83" t="s">
        <v>2</v>
      </c>
      <c r="B5" s="8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5"/>
      <c r="O5" s="86"/>
      <c r="P5" s="86"/>
      <c r="Q5" s="86"/>
      <c r="R5" s="86"/>
      <c r="S5" s="86"/>
      <c r="T5" s="86"/>
      <c r="U5" s="86"/>
      <c r="V5" s="8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69" t="s">
        <v>44</v>
      </c>
      <c r="B28" s="70"/>
      <c r="C28" s="71"/>
      <c r="D28" s="44">
        <f t="shared" ref="D28:E28" si="8">SUM(D7:D27)</f>
        <v>180650</v>
      </c>
      <c r="E28" s="45">
        <f t="shared" si="8"/>
        <v>150</v>
      </c>
      <c r="F28" s="45">
        <f t="shared" ref="F28:V28" si="9">SUM(F7:F27)</f>
        <v>200</v>
      </c>
      <c r="G28" s="45">
        <f t="shared" si="9"/>
        <v>0</v>
      </c>
      <c r="H28" s="45">
        <f t="shared" si="9"/>
        <v>890</v>
      </c>
      <c r="I28" s="45">
        <f t="shared" si="9"/>
        <v>14</v>
      </c>
      <c r="J28" s="45">
        <f t="shared" si="9"/>
        <v>3</v>
      </c>
      <c r="K28" s="45">
        <f t="shared" si="9"/>
        <v>2</v>
      </c>
      <c r="L28" s="45">
        <f t="shared" si="9"/>
        <v>0</v>
      </c>
      <c r="M28" s="56">
        <f t="shared" si="9"/>
        <v>193660</v>
      </c>
      <c r="N28" s="56">
        <f t="shared" si="9"/>
        <v>197271</v>
      </c>
      <c r="O28" s="57">
        <f t="shared" si="9"/>
        <v>5325.6500000000005</v>
      </c>
      <c r="P28" s="56">
        <f t="shared" si="9"/>
        <v>0</v>
      </c>
      <c r="Q28" s="56">
        <f t="shared" si="9"/>
        <v>1852</v>
      </c>
      <c r="R28" s="56">
        <f t="shared" si="9"/>
        <v>190093.35</v>
      </c>
      <c r="S28" s="56">
        <f t="shared" si="9"/>
        <v>1839.77</v>
      </c>
      <c r="T28" s="56">
        <f t="shared" si="9"/>
        <v>-12.230000000000068</v>
      </c>
      <c r="U28" s="56">
        <f t="shared" si="9"/>
        <v>589</v>
      </c>
      <c r="V28" s="56">
        <f t="shared" si="9"/>
        <v>189504.35</v>
      </c>
    </row>
    <row r="29" spans="1:22" ht="15.75" thickBot="1" x14ac:dyDescent="0.3">
      <c r="A29" s="72" t="s">
        <v>45</v>
      </c>
      <c r="B29" s="73"/>
      <c r="C29" s="74"/>
      <c r="D29" s="48">
        <f>D4+D5-D28</f>
        <v>545320</v>
      </c>
      <c r="E29" s="48">
        <f t="shared" ref="E29:L29" si="10">E4+E5-E28</f>
        <v>4920</v>
      </c>
      <c r="F29" s="48">
        <f t="shared" si="10"/>
        <v>9190</v>
      </c>
      <c r="G29" s="48">
        <f t="shared" si="10"/>
        <v>0</v>
      </c>
      <c r="H29" s="48">
        <f t="shared" si="10"/>
        <v>25550</v>
      </c>
      <c r="I29" s="48">
        <f t="shared" si="10"/>
        <v>1122</v>
      </c>
      <c r="J29" s="48">
        <f t="shared" si="10"/>
        <v>626</v>
      </c>
      <c r="K29" s="48">
        <f t="shared" si="10"/>
        <v>366</v>
      </c>
      <c r="L29" s="48">
        <f t="shared" si="10"/>
        <v>5</v>
      </c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10" priority="63" operator="equal">
      <formula>212030016606640</formula>
    </cfRule>
  </conditionalFormatting>
  <conditionalFormatting sqref="D29 E4:E6 E28:K29">
    <cfRule type="cellIs" dxfId="1209" priority="61" operator="equal">
      <formula>$E$4</formula>
    </cfRule>
    <cfRule type="cellIs" dxfId="1208" priority="62" operator="equal">
      <formula>2120</formula>
    </cfRule>
  </conditionalFormatting>
  <conditionalFormatting sqref="D29:E29 F4:F6 F28:F29">
    <cfRule type="cellIs" dxfId="1207" priority="59" operator="equal">
      <formula>$F$4</formula>
    </cfRule>
    <cfRule type="cellIs" dxfId="1206" priority="60" operator="equal">
      <formula>300</formula>
    </cfRule>
  </conditionalFormatting>
  <conditionalFormatting sqref="G4:G6 G28:G29">
    <cfRule type="cellIs" dxfId="1205" priority="57" operator="equal">
      <formula>$G$4</formula>
    </cfRule>
    <cfRule type="cellIs" dxfId="1204" priority="58" operator="equal">
      <formula>1660</formula>
    </cfRule>
  </conditionalFormatting>
  <conditionalFormatting sqref="H4:H6 H28:H29">
    <cfRule type="cellIs" dxfId="1203" priority="55" operator="equal">
      <formula>$H$4</formula>
    </cfRule>
    <cfRule type="cellIs" dxfId="1202" priority="56" operator="equal">
      <formula>6640</formula>
    </cfRule>
  </conditionalFormatting>
  <conditionalFormatting sqref="T6:T28 U28:V28">
    <cfRule type="cellIs" dxfId="1201" priority="54" operator="lessThan">
      <formula>0</formula>
    </cfRule>
  </conditionalFormatting>
  <conditionalFormatting sqref="T7:T27">
    <cfRule type="cellIs" dxfId="1200" priority="51" operator="lessThan">
      <formula>0</formula>
    </cfRule>
    <cfRule type="cellIs" dxfId="1199" priority="52" operator="lessThan">
      <formula>0</formula>
    </cfRule>
    <cfRule type="cellIs" dxfId="1198" priority="53" operator="lessThan">
      <formula>0</formula>
    </cfRule>
  </conditionalFormatting>
  <conditionalFormatting sqref="E4:E6 E28:K28">
    <cfRule type="cellIs" dxfId="1197" priority="50" operator="equal">
      <formula>$E$4</formula>
    </cfRule>
  </conditionalFormatting>
  <conditionalFormatting sqref="D28:D29 D6 D4:M4">
    <cfRule type="cellIs" dxfId="1196" priority="49" operator="equal">
      <formula>$D$4</formula>
    </cfRule>
  </conditionalFormatting>
  <conditionalFormatting sqref="I4:I6 I28:I29">
    <cfRule type="cellIs" dxfId="1195" priority="48" operator="equal">
      <formula>$I$4</formula>
    </cfRule>
  </conditionalFormatting>
  <conditionalFormatting sqref="J4:J6 J28:J29">
    <cfRule type="cellIs" dxfId="1194" priority="47" operator="equal">
      <formula>$J$4</formula>
    </cfRule>
  </conditionalFormatting>
  <conditionalFormatting sqref="K4:K6 K28:K29">
    <cfRule type="cellIs" dxfId="1193" priority="46" operator="equal">
      <formula>$K$4</formula>
    </cfRule>
  </conditionalFormatting>
  <conditionalFormatting sqref="M4:M6">
    <cfRule type="cellIs" dxfId="1192" priority="45" operator="equal">
      <formula>$L$4</formula>
    </cfRule>
  </conditionalFormatting>
  <conditionalFormatting sqref="T7:T28 U28:V28">
    <cfRule type="cellIs" dxfId="1191" priority="42" operator="lessThan">
      <formula>0</formula>
    </cfRule>
    <cfRule type="cellIs" dxfId="1190" priority="43" operator="lessThan">
      <formula>0</formula>
    </cfRule>
    <cfRule type="cellIs" dxfId="1189" priority="44" operator="lessThan">
      <formula>0</formula>
    </cfRule>
  </conditionalFormatting>
  <conditionalFormatting sqref="D5:K5">
    <cfRule type="cellIs" dxfId="1188" priority="41" operator="greaterThan">
      <formula>0</formula>
    </cfRule>
  </conditionalFormatting>
  <conditionalFormatting sqref="T6:T28 U28:V28">
    <cfRule type="cellIs" dxfId="1187" priority="40" operator="lessThan">
      <formula>0</formula>
    </cfRule>
  </conditionalFormatting>
  <conditionalFormatting sqref="T7:T27">
    <cfRule type="cellIs" dxfId="1186" priority="37" operator="lessThan">
      <formula>0</formula>
    </cfRule>
    <cfRule type="cellIs" dxfId="1185" priority="38" operator="lessThan">
      <formula>0</formula>
    </cfRule>
    <cfRule type="cellIs" dxfId="1184" priority="39" operator="lessThan">
      <formula>0</formula>
    </cfRule>
  </conditionalFormatting>
  <conditionalFormatting sqref="T7:T28 U28:V28">
    <cfRule type="cellIs" dxfId="1183" priority="34" operator="lessThan">
      <formula>0</formula>
    </cfRule>
    <cfRule type="cellIs" dxfId="1182" priority="35" operator="lessThan">
      <formula>0</formula>
    </cfRule>
    <cfRule type="cellIs" dxfId="1181" priority="36" operator="lessThan">
      <formula>0</formula>
    </cfRule>
  </conditionalFormatting>
  <conditionalFormatting sqref="D5:K5">
    <cfRule type="cellIs" dxfId="1180" priority="33" operator="greaterThan">
      <formula>0</formula>
    </cfRule>
  </conditionalFormatting>
  <conditionalFormatting sqref="L4 L6 L28:L29">
    <cfRule type="cellIs" dxfId="1179" priority="32" operator="equal">
      <formula>$L$4</formula>
    </cfRule>
  </conditionalFormatting>
  <conditionalFormatting sqref="D7:S7">
    <cfRule type="cellIs" dxfId="1178" priority="31" operator="greaterThan">
      <formula>0</formula>
    </cfRule>
  </conditionalFormatting>
  <conditionalFormatting sqref="D9:S9">
    <cfRule type="cellIs" dxfId="1177" priority="30" operator="greaterThan">
      <formula>0</formula>
    </cfRule>
  </conditionalFormatting>
  <conditionalFormatting sqref="D11:S11">
    <cfRule type="cellIs" dxfId="1176" priority="29" operator="greaterThan">
      <formula>0</formula>
    </cfRule>
  </conditionalFormatting>
  <conditionalFormatting sqref="D13:S13">
    <cfRule type="cellIs" dxfId="1175" priority="28" operator="greaterThan">
      <formula>0</formula>
    </cfRule>
  </conditionalFormatting>
  <conditionalFormatting sqref="D15:S15">
    <cfRule type="cellIs" dxfId="1174" priority="27" operator="greaterThan">
      <formula>0</formula>
    </cfRule>
  </conditionalFormatting>
  <conditionalFormatting sqref="D17:S17">
    <cfRule type="cellIs" dxfId="1173" priority="26" operator="greaterThan">
      <formula>0</formula>
    </cfRule>
  </conditionalFormatting>
  <conditionalFormatting sqref="D19:S19">
    <cfRule type="cellIs" dxfId="1172" priority="25" operator="greaterThan">
      <formula>0</formula>
    </cfRule>
  </conditionalFormatting>
  <conditionalFormatting sqref="D21:S21">
    <cfRule type="cellIs" dxfId="1171" priority="24" operator="greaterThan">
      <formula>0</formula>
    </cfRule>
  </conditionalFormatting>
  <conditionalFormatting sqref="D23:S23">
    <cfRule type="cellIs" dxfId="1170" priority="23" operator="greaterThan">
      <formula>0</formula>
    </cfRule>
  </conditionalFormatting>
  <conditionalFormatting sqref="D25:S25">
    <cfRule type="cellIs" dxfId="1169" priority="22" operator="greaterThan">
      <formula>0</formula>
    </cfRule>
  </conditionalFormatting>
  <conditionalFormatting sqref="D27:S27">
    <cfRule type="cellIs" dxfId="1168" priority="21" operator="greaterThan">
      <formula>0</formula>
    </cfRule>
  </conditionalFormatting>
  <conditionalFormatting sqref="U6">
    <cfRule type="cellIs" dxfId="1167" priority="20" operator="lessThan">
      <formula>0</formula>
    </cfRule>
  </conditionalFormatting>
  <conditionalFormatting sqref="U6">
    <cfRule type="cellIs" dxfId="1166" priority="19" operator="lessThan">
      <formula>0</formula>
    </cfRule>
  </conditionalFormatting>
  <conditionalFormatting sqref="V6">
    <cfRule type="cellIs" dxfId="1165" priority="18" operator="lessThan">
      <formula>0</formula>
    </cfRule>
  </conditionalFormatting>
  <conditionalFormatting sqref="V6">
    <cfRule type="cellIs" dxfId="1164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3" sqref="K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57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166706</v>
      </c>
      <c r="E28" s="45">
        <f t="shared" si="6"/>
        <v>230</v>
      </c>
      <c r="F28" s="45">
        <f t="shared" ref="F28:T28" si="7">SUM(F7:F27)</f>
        <v>250</v>
      </c>
      <c r="G28" s="45">
        <f t="shared" si="7"/>
        <v>0</v>
      </c>
      <c r="H28" s="45">
        <f t="shared" si="7"/>
        <v>870</v>
      </c>
      <c r="I28" s="45">
        <f t="shared" si="7"/>
        <v>29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181636</v>
      </c>
      <c r="N28" s="45">
        <f t="shared" si="7"/>
        <v>189541</v>
      </c>
      <c r="O28" s="46">
        <f t="shared" si="7"/>
        <v>4994.99</v>
      </c>
      <c r="P28" s="45">
        <f t="shared" si="7"/>
        <v>0</v>
      </c>
      <c r="Q28" s="45">
        <f t="shared" si="7"/>
        <v>2308</v>
      </c>
      <c r="R28" s="45">
        <f t="shared" si="7"/>
        <v>182238.00999999995</v>
      </c>
      <c r="S28" s="45">
        <f t="shared" si="7"/>
        <v>1725.5420000000001</v>
      </c>
      <c r="T28" s="47">
        <f t="shared" si="7"/>
        <v>-582.4580000000002</v>
      </c>
    </row>
    <row r="29" spans="1:20" ht="15.75" thickBot="1" x14ac:dyDescent="0.3">
      <c r="A29" s="72" t="s">
        <v>45</v>
      </c>
      <c r="B29" s="73"/>
      <c r="C29" s="74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3" priority="43" operator="equal">
      <formula>212030016606640</formula>
    </cfRule>
  </conditionalFormatting>
  <conditionalFormatting sqref="D29 E4:E6 E28:K29">
    <cfRule type="cellIs" dxfId="1162" priority="41" operator="equal">
      <formula>$E$4</formula>
    </cfRule>
    <cfRule type="cellIs" dxfId="1161" priority="42" operator="equal">
      <formula>2120</formula>
    </cfRule>
  </conditionalFormatting>
  <conditionalFormatting sqref="D29:E29 F4:F6 F28:F29">
    <cfRule type="cellIs" dxfId="1160" priority="39" operator="equal">
      <formula>$F$4</formula>
    </cfRule>
    <cfRule type="cellIs" dxfId="1159" priority="40" operator="equal">
      <formula>300</formula>
    </cfRule>
  </conditionalFormatting>
  <conditionalFormatting sqref="G4:G6 G28:G29">
    <cfRule type="cellIs" dxfId="1158" priority="37" operator="equal">
      <formula>$G$4</formula>
    </cfRule>
    <cfRule type="cellIs" dxfId="1157" priority="38" operator="equal">
      <formula>1660</formula>
    </cfRule>
  </conditionalFormatting>
  <conditionalFormatting sqref="H4:H6 H28:H29">
    <cfRule type="cellIs" dxfId="1156" priority="35" operator="equal">
      <formula>$H$4</formula>
    </cfRule>
    <cfRule type="cellIs" dxfId="1155" priority="36" operator="equal">
      <formula>6640</formula>
    </cfRule>
  </conditionalFormatting>
  <conditionalFormatting sqref="T6:T28">
    <cfRule type="cellIs" dxfId="1154" priority="34" operator="lessThan">
      <formula>0</formula>
    </cfRule>
  </conditionalFormatting>
  <conditionalFormatting sqref="T7:T27">
    <cfRule type="cellIs" dxfId="1153" priority="31" operator="lessThan">
      <formula>0</formula>
    </cfRule>
    <cfRule type="cellIs" dxfId="1152" priority="32" operator="lessThan">
      <formula>0</formula>
    </cfRule>
    <cfRule type="cellIs" dxfId="1151" priority="33" operator="lessThan">
      <formula>0</formula>
    </cfRule>
  </conditionalFormatting>
  <conditionalFormatting sqref="E4:E6 E28:K28">
    <cfRule type="cellIs" dxfId="1150" priority="30" operator="equal">
      <formula>$E$4</formula>
    </cfRule>
  </conditionalFormatting>
  <conditionalFormatting sqref="D28:D29 D6 D4:M4">
    <cfRule type="cellIs" dxfId="1149" priority="29" operator="equal">
      <formula>$D$4</formula>
    </cfRule>
  </conditionalFormatting>
  <conditionalFormatting sqref="I4:I6 I28:I29">
    <cfRule type="cellIs" dxfId="1148" priority="28" operator="equal">
      <formula>$I$4</formula>
    </cfRule>
  </conditionalFormatting>
  <conditionalFormatting sqref="J4:J6 J28:J29">
    <cfRule type="cellIs" dxfId="1147" priority="27" operator="equal">
      <formula>$J$4</formula>
    </cfRule>
  </conditionalFormatting>
  <conditionalFormatting sqref="K4:K6 K28:K29">
    <cfRule type="cellIs" dxfId="1146" priority="26" operator="equal">
      <formula>$K$4</formula>
    </cfRule>
  </conditionalFormatting>
  <conditionalFormatting sqref="M4:M6">
    <cfRule type="cellIs" dxfId="1145" priority="25" operator="equal">
      <formula>$L$4</formula>
    </cfRule>
  </conditionalFormatting>
  <conditionalFormatting sqref="T7:T28">
    <cfRule type="cellIs" dxfId="1144" priority="22" operator="lessThan">
      <formula>0</formula>
    </cfRule>
    <cfRule type="cellIs" dxfId="1143" priority="23" operator="lessThan">
      <formula>0</formula>
    </cfRule>
    <cfRule type="cellIs" dxfId="1142" priority="24" operator="lessThan">
      <formula>0</formula>
    </cfRule>
  </conditionalFormatting>
  <conditionalFormatting sqref="D5:K5">
    <cfRule type="cellIs" dxfId="1141" priority="21" operator="greaterThan">
      <formula>0</formula>
    </cfRule>
  </conditionalFormatting>
  <conditionalFormatting sqref="T6:T28">
    <cfRule type="cellIs" dxfId="1140" priority="20" operator="lessThan">
      <formula>0</formula>
    </cfRule>
  </conditionalFormatting>
  <conditionalFormatting sqref="T7:T27">
    <cfRule type="cellIs" dxfId="1139" priority="17" operator="lessThan">
      <formula>0</formula>
    </cfRule>
    <cfRule type="cellIs" dxfId="1138" priority="18" operator="lessThan">
      <formula>0</formula>
    </cfRule>
    <cfRule type="cellIs" dxfId="1137" priority="19" operator="lessThan">
      <formula>0</formula>
    </cfRule>
  </conditionalFormatting>
  <conditionalFormatting sqref="T7:T28">
    <cfRule type="cellIs" dxfId="1136" priority="14" operator="lessThan">
      <formula>0</formula>
    </cfRule>
    <cfRule type="cellIs" dxfId="1135" priority="15" operator="lessThan">
      <formula>0</formula>
    </cfRule>
    <cfRule type="cellIs" dxfId="1134" priority="16" operator="lessThan">
      <formula>0</formula>
    </cfRule>
  </conditionalFormatting>
  <conditionalFormatting sqref="D5:K5">
    <cfRule type="cellIs" dxfId="1133" priority="13" operator="greaterThan">
      <formula>0</formula>
    </cfRule>
  </conditionalFormatting>
  <conditionalFormatting sqref="L4 L6 L28:L29">
    <cfRule type="cellIs" dxfId="1132" priority="12" operator="equal">
      <formula>$L$4</formula>
    </cfRule>
  </conditionalFormatting>
  <conditionalFormatting sqref="D7:S7">
    <cfRule type="cellIs" dxfId="1131" priority="11" operator="greaterThan">
      <formula>0</formula>
    </cfRule>
  </conditionalFormatting>
  <conditionalFormatting sqref="D9:S9">
    <cfRule type="cellIs" dxfId="1130" priority="10" operator="greaterThan">
      <formula>0</formula>
    </cfRule>
  </conditionalFormatting>
  <conditionalFormatting sqref="D11:S11">
    <cfRule type="cellIs" dxfId="1129" priority="9" operator="greaterThan">
      <formula>0</formula>
    </cfRule>
  </conditionalFormatting>
  <conditionalFormatting sqref="D13:S13">
    <cfRule type="cellIs" dxfId="1128" priority="8" operator="greaterThan">
      <formula>0</formula>
    </cfRule>
  </conditionalFormatting>
  <conditionalFormatting sqref="D15:S15">
    <cfRule type="cellIs" dxfId="1127" priority="7" operator="greaterThan">
      <formula>0</formula>
    </cfRule>
  </conditionalFormatting>
  <conditionalFormatting sqref="D17:S17">
    <cfRule type="cellIs" dxfId="1126" priority="6" operator="greaterThan">
      <formula>0</formula>
    </cfRule>
  </conditionalFormatting>
  <conditionalFormatting sqref="D19:S19">
    <cfRule type="cellIs" dxfId="1125" priority="5" operator="greaterThan">
      <formula>0</formula>
    </cfRule>
  </conditionalFormatting>
  <conditionalFormatting sqref="D21:S21">
    <cfRule type="cellIs" dxfId="1124" priority="4" operator="greaterThan">
      <formula>0</formula>
    </cfRule>
  </conditionalFormatting>
  <conditionalFormatting sqref="D23:S23">
    <cfRule type="cellIs" dxfId="1123" priority="3" operator="greaterThan">
      <formula>0</formula>
    </cfRule>
  </conditionalFormatting>
  <conditionalFormatting sqref="D25:S25">
    <cfRule type="cellIs" dxfId="1122" priority="2" operator="greaterThan">
      <formula>0</formula>
    </cfRule>
  </conditionalFormatting>
  <conditionalFormatting sqref="D27:S27">
    <cfRule type="cellIs" dxfId="112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58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198297</v>
      </c>
      <c r="E28" s="45">
        <f t="shared" si="6"/>
        <v>30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240</v>
      </c>
      <c r="I28" s="45">
        <f t="shared" si="7"/>
        <v>65</v>
      </c>
      <c r="J28" s="45">
        <f t="shared" si="7"/>
        <v>1</v>
      </c>
      <c r="K28" s="45">
        <f t="shared" si="7"/>
        <v>3</v>
      </c>
      <c r="L28" s="45">
        <f t="shared" si="7"/>
        <v>0</v>
      </c>
      <c r="M28" s="45">
        <f t="shared" si="7"/>
        <v>202057</v>
      </c>
      <c r="N28" s="45">
        <f t="shared" si="7"/>
        <v>215209</v>
      </c>
      <c r="O28" s="46">
        <f t="shared" si="7"/>
        <v>5556.5674999999992</v>
      </c>
      <c r="P28" s="45">
        <f t="shared" si="7"/>
        <v>0</v>
      </c>
      <c r="Q28" s="45">
        <f t="shared" si="7"/>
        <v>2082</v>
      </c>
      <c r="R28" s="45">
        <f t="shared" si="7"/>
        <v>207570.4325</v>
      </c>
      <c r="S28" s="45">
        <f t="shared" si="7"/>
        <v>1919.5415</v>
      </c>
      <c r="T28" s="47">
        <f t="shared" si="7"/>
        <v>-162.45850000000002</v>
      </c>
    </row>
    <row r="29" spans="1:20" ht="15.75" thickBot="1" x14ac:dyDescent="0.3">
      <c r="A29" s="72" t="s">
        <v>45</v>
      </c>
      <c r="B29" s="73"/>
      <c r="C29" s="74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0" priority="43" operator="equal">
      <formula>212030016606640</formula>
    </cfRule>
  </conditionalFormatting>
  <conditionalFormatting sqref="D29 E4:E6 E28:K29">
    <cfRule type="cellIs" dxfId="1119" priority="41" operator="equal">
      <formula>$E$4</formula>
    </cfRule>
    <cfRule type="cellIs" dxfId="1118" priority="42" operator="equal">
      <formula>2120</formula>
    </cfRule>
  </conditionalFormatting>
  <conditionalFormatting sqref="D29:E29 F4:F6 F28:F29">
    <cfRule type="cellIs" dxfId="1117" priority="39" operator="equal">
      <formula>$F$4</formula>
    </cfRule>
    <cfRule type="cellIs" dxfId="1116" priority="40" operator="equal">
      <formula>300</formula>
    </cfRule>
  </conditionalFormatting>
  <conditionalFormatting sqref="G4:G6 G28:G29">
    <cfRule type="cellIs" dxfId="1115" priority="37" operator="equal">
      <formula>$G$4</formula>
    </cfRule>
    <cfRule type="cellIs" dxfId="1114" priority="38" operator="equal">
      <formula>1660</formula>
    </cfRule>
  </conditionalFormatting>
  <conditionalFormatting sqref="H4:H6 H28:H29">
    <cfRule type="cellIs" dxfId="1113" priority="35" operator="equal">
      <formula>$H$4</formula>
    </cfRule>
    <cfRule type="cellIs" dxfId="1112" priority="36" operator="equal">
      <formula>6640</formula>
    </cfRule>
  </conditionalFormatting>
  <conditionalFormatting sqref="T6:T28">
    <cfRule type="cellIs" dxfId="1111" priority="34" operator="lessThan">
      <formula>0</formula>
    </cfRule>
  </conditionalFormatting>
  <conditionalFormatting sqref="T7:T27">
    <cfRule type="cellIs" dxfId="1110" priority="31" operator="lessThan">
      <formula>0</formula>
    </cfRule>
    <cfRule type="cellIs" dxfId="1109" priority="32" operator="lessThan">
      <formula>0</formula>
    </cfRule>
    <cfRule type="cellIs" dxfId="1108" priority="33" operator="lessThan">
      <formula>0</formula>
    </cfRule>
  </conditionalFormatting>
  <conditionalFormatting sqref="E4:E6 E28:K28">
    <cfRule type="cellIs" dxfId="1107" priority="30" operator="equal">
      <formula>$E$4</formula>
    </cfRule>
  </conditionalFormatting>
  <conditionalFormatting sqref="D28:D29 D6 D4:M4">
    <cfRule type="cellIs" dxfId="1106" priority="29" operator="equal">
      <formula>$D$4</formula>
    </cfRule>
  </conditionalFormatting>
  <conditionalFormatting sqref="I4:I6 I28:I29">
    <cfRule type="cellIs" dxfId="1105" priority="28" operator="equal">
      <formula>$I$4</formula>
    </cfRule>
  </conditionalFormatting>
  <conditionalFormatting sqref="J4:J6 J28:J29">
    <cfRule type="cellIs" dxfId="1104" priority="27" operator="equal">
      <formula>$J$4</formula>
    </cfRule>
  </conditionalFormatting>
  <conditionalFormatting sqref="K4:K6 K28:K29">
    <cfRule type="cellIs" dxfId="1103" priority="26" operator="equal">
      <formula>$K$4</formula>
    </cfRule>
  </conditionalFormatting>
  <conditionalFormatting sqref="M4:M6">
    <cfRule type="cellIs" dxfId="1102" priority="25" operator="equal">
      <formula>$L$4</formula>
    </cfRule>
  </conditionalFormatting>
  <conditionalFormatting sqref="T7:T28">
    <cfRule type="cellIs" dxfId="1101" priority="22" operator="lessThan">
      <formula>0</formula>
    </cfRule>
    <cfRule type="cellIs" dxfId="1100" priority="23" operator="lessThan">
      <formula>0</formula>
    </cfRule>
    <cfRule type="cellIs" dxfId="1099" priority="24" operator="lessThan">
      <formula>0</formula>
    </cfRule>
  </conditionalFormatting>
  <conditionalFormatting sqref="D5:K5">
    <cfRule type="cellIs" dxfId="1098" priority="21" operator="greaterThan">
      <formula>0</formula>
    </cfRule>
  </conditionalFormatting>
  <conditionalFormatting sqref="T6:T28">
    <cfRule type="cellIs" dxfId="1097" priority="20" operator="lessThan">
      <formula>0</formula>
    </cfRule>
  </conditionalFormatting>
  <conditionalFormatting sqref="T7:T27">
    <cfRule type="cellIs" dxfId="1096" priority="17" operator="lessThan">
      <formula>0</formula>
    </cfRule>
    <cfRule type="cellIs" dxfId="1095" priority="18" operator="lessThan">
      <formula>0</formula>
    </cfRule>
    <cfRule type="cellIs" dxfId="1094" priority="19" operator="lessThan">
      <formula>0</formula>
    </cfRule>
  </conditionalFormatting>
  <conditionalFormatting sqref="T7:T28">
    <cfRule type="cellIs" dxfId="1093" priority="14" operator="lessThan">
      <formula>0</formula>
    </cfRule>
    <cfRule type="cellIs" dxfId="1092" priority="15" operator="lessThan">
      <formula>0</formula>
    </cfRule>
    <cfRule type="cellIs" dxfId="1091" priority="16" operator="lessThan">
      <formula>0</formula>
    </cfRule>
  </conditionalFormatting>
  <conditionalFormatting sqref="D5:K5">
    <cfRule type="cellIs" dxfId="1090" priority="13" operator="greaterThan">
      <formula>0</formula>
    </cfRule>
  </conditionalFormatting>
  <conditionalFormatting sqref="L4 L6 L28:L29">
    <cfRule type="cellIs" dxfId="1089" priority="12" operator="equal">
      <formula>$L$4</formula>
    </cfRule>
  </conditionalFormatting>
  <conditionalFormatting sqref="D7:S7">
    <cfRule type="cellIs" dxfId="1088" priority="11" operator="greaterThan">
      <formula>0</formula>
    </cfRule>
  </conditionalFormatting>
  <conditionalFormatting sqref="D9:S9">
    <cfRule type="cellIs" dxfId="1087" priority="10" operator="greaterThan">
      <formula>0</formula>
    </cfRule>
  </conditionalFormatting>
  <conditionalFormatting sqref="D11:S11">
    <cfRule type="cellIs" dxfId="1086" priority="9" operator="greaterThan">
      <formula>0</formula>
    </cfRule>
  </conditionalFormatting>
  <conditionalFormatting sqref="D13:S13">
    <cfRule type="cellIs" dxfId="1085" priority="8" operator="greaterThan">
      <formula>0</formula>
    </cfRule>
  </conditionalFormatting>
  <conditionalFormatting sqref="D15:S15">
    <cfRule type="cellIs" dxfId="1084" priority="7" operator="greaterThan">
      <formula>0</formula>
    </cfRule>
  </conditionalFormatting>
  <conditionalFormatting sqref="D17:S17">
    <cfRule type="cellIs" dxfId="1083" priority="6" operator="greaterThan">
      <formula>0</formula>
    </cfRule>
  </conditionalFormatting>
  <conditionalFormatting sqref="D19:S19">
    <cfRule type="cellIs" dxfId="1082" priority="5" operator="greaterThan">
      <formula>0</formula>
    </cfRule>
  </conditionalFormatting>
  <conditionalFormatting sqref="D21:S21">
    <cfRule type="cellIs" dxfId="1081" priority="4" operator="greaterThan">
      <formula>0</formula>
    </cfRule>
  </conditionalFormatting>
  <conditionalFormatting sqref="D23:S23">
    <cfRule type="cellIs" dxfId="1080" priority="3" operator="greaterThan">
      <formula>0</formula>
    </cfRule>
  </conditionalFormatting>
  <conditionalFormatting sqref="D25:S25">
    <cfRule type="cellIs" dxfId="1079" priority="2" operator="greaterThan">
      <formula>0</formula>
    </cfRule>
  </conditionalFormatting>
  <conditionalFormatting sqref="D27:S27">
    <cfRule type="cellIs" dxfId="107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60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287803</v>
      </c>
      <c r="E28" s="45">
        <f t="shared" si="6"/>
        <v>100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820</v>
      </c>
      <c r="I28" s="45">
        <f t="shared" si="7"/>
        <v>27</v>
      </c>
      <c r="J28" s="45">
        <f t="shared" si="7"/>
        <v>1</v>
      </c>
      <c r="K28" s="45">
        <f t="shared" si="7"/>
        <v>6</v>
      </c>
      <c r="L28" s="45">
        <f t="shared" si="7"/>
        <v>0</v>
      </c>
      <c r="M28" s="45">
        <f t="shared" si="7"/>
        <v>299883</v>
      </c>
      <c r="N28" s="45">
        <f t="shared" si="7"/>
        <v>306323</v>
      </c>
      <c r="O28" s="46">
        <f t="shared" si="7"/>
        <v>8246.7824999999993</v>
      </c>
      <c r="P28" s="45">
        <f t="shared" si="7"/>
        <v>0</v>
      </c>
      <c r="Q28" s="45">
        <f t="shared" si="7"/>
        <v>2248</v>
      </c>
      <c r="R28" s="45">
        <f t="shared" si="7"/>
        <v>295828.21749999997</v>
      </c>
      <c r="S28" s="45">
        <f t="shared" si="7"/>
        <v>2848.8885</v>
      </c>
      <c r="T28" s="47">
        <f t="shared" si="7"/>
        <v>600.88849999999991</v>
      </c>
    </row>
    <row r="29" spans="1:20" ht="15.75" thickBot="1" x14ac:dyDescent="0.3">
      <c r="A29" s="72" t="s">
        <v>45</v>
      </c>
      <c r="B29" s="73"/>
      <c r="C29" s="74"/>
      <c r="D29" s="48">
        <f>D4+D5-D28</f>
        <v>538683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1001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7" priority="43" operator="equal">
      <formula>212030016606640</formula>
    </cfRule>
  </conditionalFormatting>
  <conditionalFormatting sqref="D29 E4:E6 E28:K29">
    <cfRule type="cellIs" dxfId="1076" priority="41" operator="equal">
      <formula>$E$4</formula>
    </cfRule>
    <cfRule type="cellIs" dxfId="1075" priority="42" operator="equal">
      <formula>2120</formula>
    </cfRule>
  </conditionalFormatting>
  <conditionalFormatting sqref="D29:E29 F4:F6 F28:F29">
    <cfRule type="cellIs" dxfId="1074" priority="39" operator="equal">
      <formula>$F$4</formula>
    </cfRule>
    <cfRule type="cellIs" dxfId="1073" priority="40" operator="equal">
      <formula>300</formula>
    </cfRule>
  </conditionalFormatting>
  <conditionalFormatting sqref="G4:G6 G28:G29">
    <cfRule type="cellIs" dxfId="1072" priority="37" operator="equal">
      <formula>$G$4</formula>
    </cfRule>
    <cfRule type="cellIs" dxfId="1071" priority="38" operator="equal">
      <formula>1660</formula>
    </cfRule>
  </conditionalFormatting>
  <conditionalFormatting sqref="H4:H6 H28:H29">
    <cfRule type="cellIs" dxfId="1070" priority="35" operator="equal">
      <formula>$H$4</formula>
    </cfRule>
    <cfRule type="cellIs" dxfId="1069" priority="36" operator="equal">
      <formula>6640</formula>
    </cfRule>
  </conditionalFormatting>
  <conditionalFormatting sqref="T6:T28">
    <cfRule type="cellIs" dxfId="1068" priority="34" operator="lessThan">
      <formula>0</formula>
    </cfRule>
  </conditionalFormatting>
  <conditionalFormatting sqref="T7:T27">
    <cfRule type="cellIs" dxfId="1067" priority="31" operator="lessThan">
      <formula>0</formula>
    </cfRule>
    <cfRule type="cellIs" dxfId="1066" priority="32" operator="lessThan">
      <formula>0</formula>
    </cfRule>
    <cfRule type="cellIs" dxfId="1065" priority="33" operator="lessThan">
      <formula>0</formula>
    </cfRule>
  </conditionalFormatting>
  <conditionalFormatting sqref="E4:E6 E28:K28">
    <cfRule type="cellIs" dxfId="1064" priority="30" operator="equal">
      <formula>$E$4</formula>
    </cfRule>
  </conditionalFormatting>
  <conditionalFormatting sqref="D28:D29 D6 D4:M4">
    <cfRule type="cellIs" dxfId="1063" priority="29" operator="equal">
      <formula>$D$4</formula>
    </cfRule>
  </conditionalFormatting>
  <conditionalFormatting sqref="I4:I6 I28:I29">
    <cfRule type="cellIs" dxfId="1062" priority="28" operator="equal">
      <formula>$I$4</formula>
    </cfRule>
  </conditionalFormatting>
  <conditionalFormatting sqref="J4:J6 J28:J29">
    <cfRule type="cellIs" dxfId="1061" priority="27" operator="equal">
      <formula>$J$4</formula>
    </cfRule>
  </conditionalFormatting>
  <conditionalFormatting sqref="K4:K6 K28:K29">
    <cfRule type="cellIs" dxfId="1060" priority="26" operator="equal">
      <formula>$K$4</formula>
    </cfRule>
  </conditionalFormatting>
  <conditionalFormatting sqref="M4:M6">
    <cfRule type="cellIs" dxfId="1059" priority="25" operator="equal">
      <formula>$L$4</formula>
    </cfRule>
  </conditionalFormatting>
  <conditionalFormatting sqref="T7:T28">
    <cfRule type="cellIs" dxfId="1058" priority="22" operator="lessThan">
      <formula>0</formula>
    </cfRule>
    <cfRule type="cellIs" dxfId="1057" priority="23" operator="lessThan">
      <formula>0</formula>
    </cfRule>
    <cfRule type="cellIs" dxfId="1056" priority="24" operator="lessThan">
      <formula>0</formula>
    </cfRule>
  </conditionalFormatting>
  <conditionalFormatting sqref="D5:K5">
    <cfRule type="cellIs" dxfId="1055" priority="21" operator="greaterThan">
      <formula>0</formula>
    </cfRule>
  </conditionalFormatting>
  <conditionalFormatting sqref="T6:T28">
    <cfRule type="cellIs" dxfId="1054" priority="20" operator="lessThan">
      <formula>0</formula>
    </cfRule>
  </conditionalFormatting>
  <conditionalFormatting sqref="T7:T27">
    <cfRule type="cellIs" dxfId="1053" priority="17" operator="lessThan">
      <formula>0</formula>
    </cfRule>
    <cfRule type="cellIs" dxfId="1052" priority="18" operator="lessThan">
      <formula>0</formula>
    </cfRule>
    <cfRule type="cellIs" dxfId="1051" priority="19" operator="lessThan">
      <formula>0</formula>
    </cfRule>
  </conditionalFormatting>
  <conditionalFormatting sqref="T7:T28">
    <cfRule type="cellIs" dxfId="1050" priority="14" operator="lessThan">
      <formula>0</formula>
    </cfRule>
    <cfRule type="cellIs" dxfId="1049" priority="15" operator="lessThan">
      <formula>0</formula>
    </cfRule>
    <cfRule type="cellIs" dxfId="1048" priority="16" operator="lessThan">
      <formula>0</formula>
    </cfRule>
  </conditionalFormatting>
  <conditionalFormatting sqref="D5:K5">
    <cfRule type="cellIs" dxfId="1047" priority="13" operator="greaterThan">
      <formula>0</formula>
    </cfRule>
  </conditionalFormatting>
  <conditionalFormatting sqref="L4 L6 L28:L29">
    <cfRule type="cellIs" dxfId="1046" priority="12" operator="equal">
      <formula>$L$4</formula>
    </cfRule>
  </conditionalFormatting>
  <conditionalFormatting sqref="D7:S7">
    <cfRule type="cellIs" dxfId="1045" priority="11" operator="greaterThan">
      <formula>0</formula>
    </cfRule>
  </conditionalFormatting>
  <conditionalFormatting sqref="D9:S9">
    <cfRule type="cellIs" dxfId="1044" priority="10" operator="greaterThan">
      <formula>0</formula>
    </cfRule>
  </conditionalFormatting>
  <conditionalFormatting sqref="D11:S11">
    <cfRule type="cellIs" dxfId="1043" priority="9" operator="greaterThan">
      <formula>0</formula>
    </cfRule>
  </conditionalFormatting>
  <conditionalFormatting sqref="D13:S13">
    <cfRule type="cellIs" dxfId="1042" priority="8" operator="greaterThan">
      <formula>0</formula>
    </cfRule>
  </conditionalFormatting>
  <conditionalFormatting sqref="D15:S15">
    <cfRule type="cellIs" dxfId="1041" priority="7" operator="greaterThan">
      <formula>0</formula>
    </cfRule>
  </conditionalFormatting>
  <conditionalFormatting sqref="D17:S17">
    <cfRule type="cellIs" dxfId="1040" priority="6" operator="greaterThan">
      <formula>0</formula>
    </cfRule>
  </conditionalFormatting>
  <conditionalFormatting sqref="D19:S19">
    <cfRule type="cellIs" dxfId="1039" priority="5" operator="greaterThan">
      <formula>0</formula>
    </cfRule>
  </conditionalFormatting>
  <conditionalFormatting sqref="D21:S21">
    <cfRule type="cellIs" dxfId="1038" priority="4" operator="greaterThan">
      <formula>0</formula>
    </cfRule>
  </conditionalFormatting>
  <conditionalFormatting sqref="D23:S23">
    <cfRule type="cellIs" dxfId="1037" priority="3" operator="greaterThan">
      <formula>0</formula>
    </cfRule>
  </conditionalFormatting>
  <conditionalFormatting sqref="D25:S25">
    <cfRule type="cellIs" dxfId="1036" priority="2" operator="greaterThan">
      <formula>0</formula>
    </cfRule>
  </conditionalFormatting>
  <conditionalFormatting sqref="D27:S27">
    <cfRule type="cellIs" dxfId="103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47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538683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1001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4" priority="43" operator="equal">
      <formula>212030016606640</formula>
    </cfRule>
  </conditionalFormatting>
  <conditionalFormatting sqref="D29 E4:E6 E28:K29">
    <cfRule type="cellIs" dxfId="1033" priority="41" operator="equal">
      <formula>$E$4</formula>
    </cfRule>
    <cfRule type="cellIs" dxfId="1032" priority="42" operator="equal">
      <formula>2120</formula>
    </cfRule>
  </conditionalFormatting>
  <conditionalFormatting sqref="D29:E29 F4:F6 F28:F29">
    <cfRule type="cellIs" dxfId="1031" priority="39" operator="equal">
      <formula>$F$4</formula>
    </cfRule>
    <cfRule type="cellIs" dxfId="1030" priority="40" operator="equal">
      <formula>300</formula>
    </cfRule>
  </conditionalFormatting>
  <conditionalFormatting sqref="G4:G6 G28:G29">
    <cfRule type="cellIs" dxfId="1029" priority="37" operator="equal">
      <formula>$G$4</formula>
    </cfRule>
    <cfRule type="cellIs" dxfId="1028" priority="38" operator="equal">
      <formula>1660</formula>
    </cfRule>
  </conditionalFormatting>
  <conditionalFormatting sqref="H4:H6 H28:H29">
    <cfRule type="cellIs" dxfId="1027" priority="35" operator="equal">
      <formula>$H$4</formula>
    </cfRule>
    <cfRule type="cellIs" dxfId="1026" priority="36" operator="equal">
      <formula>6640</formula>
    </cfRule>
  </conditionalFormatting>
  <conditionalFormatting sqref="T6:T28">
    <cfRule type="cellIs" dxfId="1025" priority="34" operator="lessThan">
      <formula>0</formula>
    </cfRule>
  </conditionalFormatting>
  <conditionalFormatting sqref="T7:T27">
    <cfRule type="cellIs" dxfId="1024" priority="31" operator="lessThan">
      <formula>0</formula>
    </cfRule>
    <cfRule type="cellIs" dxfId="1023" priority="32" operator="lessThan">
      <formula>0</formula>
    </cfRule>
    <cfRule type="cellIs" dxfId="1022" priority="33" operator="lessThan">
      <formula>0</formula>
    </cfRule>
  </conditionalFormatting>
  <conditionalFormatting sqref="E4:E6 E28:K28">
    <cfRule type="cellIs" dxfId="1021" priority="30" operator="equal">
      <formula>$E$4</formula>
    </cfRule>
  </conditionalFormatting>
  <conditionalFormatting sqref="D28:D29 D6 D4:M4">
    <cfRule type="cellIs" dxfId="1020" priority="29" operator="equal">
      <formula>$D$4</formula>
    </cfRule>
  </conditionalFormatting>
  <conditionalFormatting sqref="I4:I6 I28:I29">
    <cfRule type="cellIs" dxfId="1019" priority="28" operator="equal">
      <formula>$I$4</formula>
    </cfRule>
  </conditionalFormatting>
  <conditionalFormatting sqref="J4:J6 J28:J29">
    <cfRule type="cellIs" dxfId="1018" priority="27" operator="equal">
      <formula>$J$4</formula>
    </cfRule>
  </conditionalFormatting>
  <conditionalFormatting sqref="K4:K6 K28:K29">
    <cfRule type="cellIs" dxfId="1017" priority="26" operator="equal">
      <formula>$K$4</formula>
    </cfRule>
  </conditionalFormatting>
  <conditionalFormatting sqref="M4:M6">
    <cfRule type="cellIs" dxfId="1016" priority="25" operator="equal">
      <formula>$L$4</formula>
    </cfRule>
  </conditionalFormatting>
  <conditionalFormatting sqref="T7:T28">
    <cfRule type="cellIs" dxfId="1015" priority="22" operator="lessThan">
      <formula>0</formula>
    </cfRule>
    <cfRule type="cellIs" dxfId="1014" priority="23" operator="lessThan">
      <formula>0</formula>
    </cfRule>
    <cfRule type="cellIs" dxfId="1013" priority="24" operator="lessThan">
      <formula>0</formula>
    </cfRule>
  </conditionalFormatting>
  <conditionalFormatting sqref="D5:K5">
    <cfRule type="cellIs" dxfId="1012" priority="21" operator="greaterThan">
      <formula>0</formula>
    </cfRule>
  </conditionalFormatting>
  <conditionalFormatting sqref="T6:T28">
    <cfRule type="cellIs" dxfId="1011" priority="20" operator="lessThan">
      <formula>0</formula>
    </cfRule>
  </conditionalFormatting>
  <conditionalFormatting sqref="T7:T27">
    <cfRule type="cellIs" dxfId="1010" priority="17" operator="lessThan">
      <formula>0</formula>
    </cfRule>
    <cfRule type="cellIs" dxfId="1009" priority="18" operator="lessThan">
      <formula>0</formula>
    </cfRule>
    <cfRule type="cellIs" dxfId="1008" priority="19" operator="lessThan">
      <formula>0</formula>
    </cfRule>
  </conditionalFormatting>
  <conditionalFormatting sqref="T7:T28">
    <cfRule type="cellIs" dxfId="1007" priority="14" operator="lessThan">
      <formula>0</formula>
    </cfRule>
    <cfRule type="cellIs" dxfId="1006" priority="15" operator="lessThan">
      <formula>0</formula>
    </cfRule>
    <cfRule type="cellIs" dxfId="1005" priority="16" operator="lessThan">
      <formula>0</formula>
    </cfRule>
  </conditionalFormatting>
  <conditionalFormatting sqref="D5:K5">
    <cfRule type="cellIs" dxfId="1004" priority="13" operator="greaterThan">
      <formula>0</formula>
    </cfRule>
  </conditionalFormatting>
  <conditionalFormatting sqref="L4 L6 L28:L29">
    <cfRule type="cellIs" dxfId="1003" priority="12" operator="equal">
      <formula>$L$4</formula>
    </cfRule>
  </conditionalFormatting>
  <conditionalFormatting sqref="D7:S7">
    <cfRule type="cellIs" dxfId="1002" priority="11" operator="greaterThan">
      <formula>0</formula>
    </cfRule>
  </conditionalFormatting>
  <conditionalFormatting sqref="D9:S9">
    <cfRule type="cellIs" dxfId="1001" priority="10" operator="greaterThan">
      <formula>0</formula>
    </cfRule>
  </conditionalFormatting>
  <conditionalFormatting sqref="D11:S11">
    <cfRule type="cellIs" dxfId="1000" priority="9" operator="greaterThan">
      <formula>0</formula>
    </cfRule>
  </conditionalFormatting>
  <conditionalFormatting sqref="D13:S13">
    <cfRule type="cellIs" dxfId="999" priority="8" operator="greaterThan">
      <formula>0</formula>
    </cfRule>
  </conditionalFormatting>
  <conditionalFormatting sqref="D15:S15">
    <cfRule type="cellIs" dxfId="998" priority="7" operator="greaterThan">
      <formula>0</formula>
    </cfRule>
  </conditionalFormatting>
  <conditionalFormatting sqref="D17:S17">
    <cfRule type="cellIs" dxfId="997" priority="6" operator="greaterThan">
      <formula>0</formula>
    </cfRule>
  </conditionalFormatting>
  <conditionalFormatting sqref="D19:S19">
    <cfRule type="cellIs" dxfId="996" priority="5" operator="greaterThan">
      <formula>0</formula>
    </cfRule>
  </conditionalFormatting>
  <conditionalFormatting sqref="D21:S21">
    <cfRule type="cellIs" dxfId="995" priority="4" operator="greaterThan">
      <formula>0</formula>
    </cfRule>
  </conditionalFormatting>
  <conditionalFormatting sqref="D23:S23">
    <cfRule type="cellIs" dxfId="994" priority="3" operator="greaterThan">
      <formula>0</formula>
    </cfRule>
  </conditionalFormatting>
  <conditionalFormatting sqref="D25:S25">
    <cfRule type="cellIs" dxfId="993" priority="2" operator="greaterThan">
      <formula>0</formula>
    </cfRule>
  </conditionalFormatting>
  <conditionalFormatting sqref="D27:S27">
    <cfRule type="cellIs" dxfId="99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2021-04-13T15:24:25Z</dcterms:modified>
</cp:coreProperties>
</file>