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24" i="58" l="1"/>
  <c r="C22" i="57" l="1"/>
  <c r="C15" i="55" l="1"/>
  <c r="M38" i="55"/>
  <c r="H31" i="57"/>
  <c r="C12" i="55" l="1"/>
  <c r="K24" i="54" l="1"/>
  <c r="K21" i="54" l="1"/>
  <c r="K22" i="54"/>
  <c r="K23" i="54"/>
  <c r="F18" i="55" l="1"/>
  <c r="C18" i="55" l="1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<sst xmlns="http://schemas.openxmlformats.org/spreadsheetml/2006/main" count="435" uniqueCount="245">
  <si>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</si>
  <si>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</si>
  <si>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</si>
  <si>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</si>
  <si>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</si>
  <si>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</si>
  <si>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</si>
  <si>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</si>
  <si>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</si>
  <si>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</si>
  <si>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</si>
  <si>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</si>
  <si>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</si>
  <si>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</si>
  <si>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</si>
  <si>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</si>
  <si>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</si>
  <si>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</si>
  <si>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</si>
  <si>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</si>
  <si>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</si>
  <si>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</si>
  <si>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</si>
  <si>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</si>
  <si>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</si>
  <si>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</si>
  <si>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</si>
  <si>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</si>
  <si>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</si>
  <si>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</si>
  <si>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</si>
  <si>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</si>
  <si>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</si>
  <si>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</si>
  <si>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</si>
  <si>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</si>
  <si>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</si>
  <si>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</si>
  <si>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</si>
  <si>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</si>
  <si>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</si>
  <si>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</si>
  <si>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</si>
  <si>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</si>
  <si>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</si>
  <si>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</si>
  <si>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</si>
  <si>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</si>
  <si>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</si>
  <si>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</si>
  <si>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</si>
  <si>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</si>
  <si>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</si>
  <si>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</si>
  <si>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</si>
  <si>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</si>
  <si>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</si>
  <si>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</si>
  <si>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</si>
  <si>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</si>
  <si>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</si>
  <si>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</si>
  <si>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</si>
  <si>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</si>
  <si>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</si>
  <si>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</si>
  <si>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</si>
  <si>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</si>
  <si>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</si>
  <si>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</si>
  <si>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</si>
  <si>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</si>
  <si>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</si>
  <si>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</si>
  <si>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</si>
  <si>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</si>
  <si>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</si>
  <si>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</si>
  <si>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</si>
  <si>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</si>
  <si>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</si>
  <si>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</si>
  <si>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</si>
  <si>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</si>
  <si>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</si>
  <si>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</si>
  <si>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</si>
  <si>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</si>
  <si>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</si>
  <si>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</si>
  <si>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</si>
  <si>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</si>
  <si>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</si>
  <si>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</si>
  <si>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</si>
  <si>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</si>
  <si>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</si>
  <si>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</si>
  <si>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</si>
  <si>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</si>
  <si>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</si>
  <si>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</si>
  <si>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</si>
  <si>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</si>
  <si>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</si>
  <si>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</si>
  <si>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</si>
  <si>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</si>
  <si>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</si>
  <si>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</si>
  <si>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</si>
  <si>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</si>
  <si>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</si>
  <si>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</si>
  <si>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</si>
  <si>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</si>
  <si>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</si>
  <si>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</si>
  <si>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</si>
  <si>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</si>
  <si>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</si>
  <si>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</si>
  <si>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</si>
  <si>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</si>
  <si>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</si>
  <si>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</si>
  <si>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</si>
  <si>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</si>
  <si>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</si>
  <si>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</si>
  <si>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</si>
  <si>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</si>
  <si>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</si>
  <si>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</si>
  <si>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</si>
  <si>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</si>
  <si>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</si>
  <si>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</si>
  <si>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</si>
  <si>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</si>
  <si>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</si>
  <si>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</si>
  <si>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</si>
  <si>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</si>
  <si>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</si>
  <si>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</si>
  <si>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</si>
  <si>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</si>
  <si>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</si>
  <si>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</si>
  <si>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</si>
  <si>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</si>
  <si>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</si>
  <si>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</si>
  <si>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</si>
  <si>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</si>
  <si>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</si>
  <si>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</si>
  <si>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</si>
  <si>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</si>
  <si>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</si>
  <si>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</si>
  <si>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</si>
  <si>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</si>
  <si>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</si>
  <si>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</si>
  <si>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</si>
  <si>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</si>
  <si>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</si>
  <si>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</si>
  <si>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</si>
  <si>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</si>
  <si>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</si>
  <si>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</si>
  <si>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</si>
  <si>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</si>
  <si>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</si>
  <si>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</si>
  <si>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</si>
  <si>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</si>
  <si>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</si>
  <si>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</si>
  <si>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</si>
  <si>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</si>
  <si>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</si>
  <si>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</si>
  <si>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Tuhin Mobile</t>
  </si>
  <si>
    <t>Desh Mobile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</si>
  <si>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</si>
  <si>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</si>
  <si>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</si>
  <si>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</si>
  <si>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</si>
  <si>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</si>
  <si>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</si>
  <si>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</si>
  <si>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</si>
  <si>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</si>
  <si>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</si>
  <si>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</si>
  <si>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</si>
  <si>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</si>
  <si>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</si>
  <si>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</si>
  <si>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</si>
  <si>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</si>
  <si>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21.10.20211</t>
  </si>
  <si>
    <t>RSO Training</t>
  </si>
  <si>
    <t>Sim+DD(261+269)</t>
  </si>
  <si>
    <t>Sim+DD(232+145)</t>
  </si>
  <si>
    <t>Rakib BP</t>
  </si>
  <si>
    <t>Sim+DD(316+156)</t>
  </si>
  <si>
    <t>Harun</t>
  </si>
  <si>
    <t>Date :28.10.2021</t>
  </si>
  <si>
    <t>BL COMPANY Adjustment DUE Till- 28.10.2021</t>
  </si>
  <si>
    <t>31.10.2021</t>
  </si>
  <si>
    <t>01.11.2021</t>
  </si>
  <si>
    <t>Brant Shop Due</t>
  </si>
  <si>
    <t>Aug+Sep+Oct'21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</si>
  <si>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</si>
  <si>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</si>
  <si>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</si>
  <si>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</si>
  <si>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</si>
  <si>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</si>
  <si>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</si>
  <si>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</si>
  <si>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</si>
  <si>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</si>
  <si>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</si>
  <si>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</si>
  <si>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</si>
  <si>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</si>
  <si>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</si>
  <si>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</si>
  <si>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</si>
  <si>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</si>
  <si>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</si>
  <si>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</si>
  <si>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</si>
  <si>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</si>
  <si>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</si>
  <si>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</si>
  <si>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Date:10.11.2021</t>
  </si>
  <si>
    <t>N.B: Today Received Commission:00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</si>
</sst>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4" fillId="0" borderId="0" applyNumberFormat="0" applyFill="0" applyBorder="0" applyAlignment="0" applyProtection="0"/>
  </cellStyleXfs>
  <cellXfs count="45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50" fillId="14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50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4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5" fillId="0" borderId="0" xfId="3" applyFont="1" applyBorder="1" applyAlignment="1">
      <alignment horizontal="center"/>
    </xf>
    <xf numFmtId="0" fontId="54" fillId="0" borderId="0" xfId="3" applyBorder="1" applyAlignment="1">
      <alignment horizontal="center"/>
    </xf>
    <xf numFmtId="0" fontId="57" fillId="2" borderId="22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6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2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8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 vertical="center"/>
    </xf>
    <xf numFmtId="0" fontId="56" fillId="0" borderId="0" xfId="0" applyFont="1"/>
    <xf numFmtId="0" fontId="56" fillId="0" borderId="1" xfId="0" applyFont="1" applyBorder="1"/>
    <xf numFmtId="0" fontId="22" fillId="0" borderId="1" xfId="0" applyFont="1" applyBorder="1"/>
    <xf numFmtId="0" fontId="22" fillId="9" borderId="1" xfId="0" applyFont="1" applyFill="1" applyBorder="1"/>
    <xf numFmtId="0" fontId="56" fillId="0" borderId="1" xfId="0" applyFont="1" applyFill="1" applyBorder="1" applyAlignment="1">
      <alignment horizontal="center" wrapText="1"/>
    </xf>
    <xf numFmtId="0" fontId="0" fillId="0" borderId="1" xfId="0" applyFill="1" applyBorder="1" applyAlignment="1"/>
    <xf numFmtId="2" fontId="7" fillId="0" borderId="23" xfId="0" applyNumberFormat="1" applyFont="1" applyFill="1" applyBorder="1" applyAlignment="1">
      <alignment horizontal="center" vertical="center"/>
    </xf>
    <xf numFmtId="0" fontId="57" fillId="11" borderId="22" xfId="0" applyFont="1" applyFill="1" applyBorder="1" applyAlignment="1">
      <alignment horizontal="center" vertical="center"/>
    </xf>
    <xf numFmtId="0" fontId="61" fillId="10" borderId="2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6" fillId="0" borderId="1" xfId="0" applyFont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0" fontId="56" fillId="0" borderId="1" xfId="0" applyFont="1" applyFill="1" applyBorder="1" applyAlignment="1">
      <alignment vertical="center" wrapText="1"/>
    </xf>
    <xf numFmtId="0" fontId="56" fillId="0" borderId="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8" fillId="10" borderId="4" xfId="0" applyFont="1" applyFill="1" applyBorder="1" applyAlignment="1">
      <alignment horizontal="center" vertical="center"/>
    </xf>
    <xf numFmtId="0" fontId="48" fillId="10" borderId="14" xfId="0" applyFont="1" applyFill="1" applyBorder="1" applyAlignment="1">
      <alignment horizontal="center" vertical="center"/>
    </xf>
    <xf numFmtId="0" fontId="48" fillId="10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9" fillId="3" borderId="1" xfId="0" applyFont="1" applyFill="1" applyBorder="1" applyAlignment="1">
      <alignment horizontal="center" vertical="center"/>
    </xf>
    <xf numFmtId="0" fontId="56" fillId="9" borderId="1" xfId="0" applyFont="1" applyFill="1" applyBorder="1" applyAlignment="1">
      <alignment horizontal="center"/>
    </xf>
    <xf numFmtId="0" fontId="60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58" t="s">
        <v>9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</row>
    <row r="2" spans="1:25" ht="18" x14ac:dyDescent="0.25">
      <c r="A2" s="359" t="s">
        <v>14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</row>
    <row r="3" spans="1:25" s="68" customFormat="1" ht="16.5" thickBot="1" x14ac:dyDescent="0.3">
      <c r="A3" s="368" t="s">
        <v>194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70"/>
      <c r="T3" s="69"/>
      <c r="U3" s="70"/>
      <c r="V3" s="70"/>
      <c r="W3" s="70"/>
      <c r="X3" s="70"/>
      <c r="Y3" s="71"/>
    </row>
    <row r="4" spans="1:25" s="71" customFormat="1" x14ac:dyDescent="0.25">
      <c r="A4" s="360" t="s">
        <v>15</v>
      </c>
      <c r="B4" s="362" t="s">
        <v>16</v>
      </c>
      <c r="C4" s="362" t="s">
        <v>17</v>
      </c>
      <c r="D4" s="356" t="s">
        <v>18</v>
      </c>
      <c r="E4" s="356" t="s">
        <v>108</v>
      </c>
      <c r="F4" s="356" t="s">
        <v>19</v>
      </c>
      <c r="G4" s="356" t="s">
        <v>20</v>
      </c>
      <c r="H4" s="356" t="s">
        <v>21</v>
      </c>
      <c r="I4" s="356" t="s">
        <v>22</v>
      </c>
      <c r="J4" s="356" t="s">
        <v>23</v>
      </c>
      <c r="K4" s="371" t="s">
        <v>24</v>
      </c>
      <c r="L4" s="364" t="s">
        <v>25</v>
      </c>
      <c r="M4" s="373" t="s">
        <v>26</v>
      </c>
      <c r="N4" s="375" t="s">
        <v>8</v>
      </c>
      <c r="O4" s="377" t="s">
        <v>27</v>
      </c>
      <c r="P4" s="364" t="s">
        <v>126</v>
      </c>
      <c r="Q4" s="366" t="s">
        <v>189</v>
      </c>
      <c r="R4" s="193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61"/>
      <c r="B5" s="363"/>
      <c r="C5" s="363"/>
      <c r="D5" s="357"/>
      <c r="E5" s="357"/>
      <c r="F5" s="357"/>
      <c r="G5" s="357"/>
      <c r="H5" s="357"/>
      <c r="I5" s="357"/>
      <c r="J5" s="357"/>
      <c r="K5" s="372"/>
      <c r="L5" s="365"/>
      <c r="M5" s="374"/>
      <c r="N5" s="376"/>
      <c r="O5" s="378"/>
      <c r="P5" s="365"/>
      <c r="Q5" s="367"/>
      <c r="R5" s="194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2" t="s">
        <v>232</v>
      </c>
      <c r="B6" s="203"/>
      <c r="C6" s="204"/>
      <c r="D6" s="204"/>
      <c r="E6" s="204"/>
      <c r="F6" s="204"/>
      <c r="G6" s="310">
        <v>813</v>
      </c>
      <c r="H6" s="204"/>
      <c r="I6" s="204"/>
      <c r="J6" s="204"/>
      <c r="K6" s="204"/>
      <c r="L6" s="204"/>
      <c r="M6" s="204"/>
      <c r="N6" s="204"/>
      <c r="O6" s="204"/>
      <c r="P6" s="204"/>
      <c r="Q6" s="205"/>
      <c r="R6" s="195">
        <f>SUM(B6:Q6)</f>
        <v>813</v>
      </c>
      <c r="S6" s="76"/>
      <c r="T6" s="73"/>
      <c r="U6" s="74"/>
      <c r="V6" s="70"/>
      <c r="W6" s="74"/>
      <c r="X6" s="70"/>
    </row>
    <row r="7" spans="1:25" s="75" customFormat="1" x14ac:dyDescent="0.25">
      <c r="A7" s="202" t="s">
        <v>233</v>
      </c>
      <c r="B7" s="203"/>
      <c r="C7" s="204"/>
      <c r="D7" s="204"/>
      <c r="E7" s="204"/>
      <c r="F7" s="204"/>
      <c r="G7" s="310">
        <v>908</v>
      </c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95">
        <f>SUM(B7:Q7)</f>
        <v>908</v>
      </c>
      <c r="S7" s="76"/>
      <c r="T7" s="74"/>
      <c r="U7" s="74"/>
      <c r="V7" s="74"/>
      <c r="W7" s="74"/>
      <c r="X7" s="74"/>
    </row>
    <row r="8" spans="1:25" s="75" customFormat="1" x14ac:dyDescent="0.25">
      <c r="A8" s="202" t="s">
        <v>235</v>
      </c>
      <c r="B8" s="206"/>
      <c r="C8" s="207"/>
      <c r="D8" s="207"/>
      <c r="E8" s="207"/>
      <c r="F8" s="207"/>
      <c r="G8" s="311">
        <v>660</v>
      </c>
      <c r="H8" s="207"/>
      <c r="I8" s="207"/>
      <c r="J8" s="207"/>
      <c r="K8" s="207"/>
      <c r="L8" s="208"/>
      <c r="M8" s="207"/>
      <c r="N8" s="207"/>
      <c r="O8" s="207"/>
      <c r="P8" s="207"/>
      <c r="Q8" s="209"/>
      <c r="R8" s="195">
        <f t="shared" ref="R8:R36" si="0">SUM(B8:Q8)</f>
        <v>660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2" t="s">
        <v>238</v>
      </c>
      <c r="B9" s="206"/>
      <c r="C9" s="207">
        <v>400</v>
      </c>
      <c r="D9" s="207"/>
      <c r="E9" s="207"/>
      <c r="F9" s="207"/>
      <c r="G9" s="311">
        <v>1057</v>
      </c>
      <c r="H9" s="207"/>
      <c r="I9" s="207"/>
      <c r="J9" s="207"/>
      <c r="K9" s="207"/>
      <c r="L9" s="207"/>
      <c r="M9" s="207"/>
      <c r="N9" s="207"/>
      <c r="O9" s="207"/>
      <c r="P9" s="207"/>
      <c r="Q9" s="209"/>
      <c r="R9" s="195">
        <f t="shared" si="0"/>
        <v>1457</v>
      </c>
      <c r="S9" s="76"/>
      <c r="T9" s="78"/>
      <c r="U9" s="78"/>
      <c r="V9" s="74"/>
      <c r="W9" s="74"/>
      <c r="X9" s="74"/>
    </row>
    <row r="10" spans="1:25" s="75" customFormat="1" x14ac:dyDescent="0.25">
      <c r="A10" s="202" t="s">
        <v>239</v>
      </c>
      <c r="B10" s="206"/>
      <c r="C10" s="207">
        <v>400</v>
      </c>
      <c r="D10" s="207"/>
      <c r="E10" s="207"/>
      <c r="F10" s="207"/>
      <c r="G10" s="311">
        <v>1609</v>
      </c>
      <c r="H10" s="207"/>
      <c r="I10" s="207"/>
      <c r="J10" s="207"/>
      <c r="K10" s="207"/>
      <c r="L10" s="207"/>
      <c r="M10" s="207"/>
      <c r="N10" s="207"/>
      <c r="O10" s="207"/>
      <c r="P10" s="207"/>
      <c r="Q10" s="209"/>
      <c r="R10" s="195">
        <f>SUM(B10:Q10)</f>
        <v>2009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2" t="s">
        <v>240</v>
      </c>
      <c r="B11" s="206"/>
      <c r="C11" s="207"/>
      <c r="D11" s="207"/>
      <c r="E11" s="207"/>
      <c r="F11" s="207"/>
      <c r="G11" s="311">
        <v>1141</v>
      </c>
      <c r="H11" s="207"/>
      <c r="I11" s="207"/>
      <c r="J11" s="207"/>
      <c r="K11" s="207"/>
      <c r="L11" s="207"/>
      <c r="M11" s="207"/>
      <c r="N11" s="207"/>
      <c r="O11" s="207"/>
      <c r="P11" s="207"/>
      <c r="Q11" s="209"/>
      <c r="R11" s="195">
        <f t="shared" si="0"/>
        <v>1141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2" t="s">
        <v>241</v>
      </c>
      <c r="B12" s="206"/>
      <c r="C12" s="207"/>
      <c r="D12" s="207"/>
      <c r="E12" s="207"/>
      <c r="F12" s="207"/>
      <c r="G12" s="311">
        <v>325</v>
      </c>
      <c r="H12" s="207"/>
      <c r="I12" s="207"/>
      <c r="J12" s="207"/>
      <c r="K12" s="207"/>
      <c r="L12" s="207"/>
      <c r="M12" s="207"/>
      <c r="N12" s="207"/>
      <c r="O12" s="207"/>
      <c r="P12" s="207"/>
      <c r="Q12" s="209"/>
      <c r="R12" s="195">
        <f t="shared" si="0"/>
        <v>325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2" t="s">
        <v>242</v>
      </c>
      <c r="B13" s="206"/>
      <c r="C13" s="207"/>
      <c r="D13" s="207"/>
      <c r="E13" s="207"/>
      <c r="F13" s="207"/>
      <c r="G13" s="311">
        <v>1040</v>
      </c>
      <c r="H13" s="207"/>
      <c r="I13" s="207"/>
      <c r="J13" s="207"/>
      <c r="K13" s="207"/>
      <c r="L13" s="207"/>
      <c r="M13" s="207"/>
      <c r="N13" s="207"/>
      <c r="O13" s="207"/>
      <c r="P13" s="207"/>
      <c r="Q13" s="209"/>
      <c r="R13" s="195">
        <f t="shared" si="0"/>
        <v>1040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2"/>
      <c r="B14" s="206"/>
      <c r="C14" s="207"/>
      <c r="D14" s="207"/>
      <c r="E14" s="207"/>
      <c r="F14" s="207"/>
      <c r="G14" s="311"/>
      <c r="H14" s="207"/>
      <c r="I14" s="207"/>
      <c r="J14" s="207"/>
      <c r="K14" s="207"/>
      <c r="L14" s="207"/>
      <c r="M14" s="207"/>
      <c r="N14" s="207"/>
      <c r="O14" s="207"/>
      <c r="P14" s="207"/>
      <c r="Q14" s="209"/>
      <c r="R14" s="195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2"/>
      <c r="B15" s="206"/>
      <c r="C15" s="207"/>
      <c r="D15" s="207"/>
      <c r="E15" s="207"/>
      <c r="F15" s="207"/>
      <c r="G15" s="311"/>
      <c r="H15" s="207"/>
      <c r="I15" s="207"/>
      <c r="J15" s="207"/>
      <c r="K15" s="207"/>
      <c r="L15" s="207"/>
      <c r="M15" s="207"/>
      <c r="N15" s="207"/>
      <c r="O15" s="207"/>
      <c r="P15" s="207"/>
      <c r="Q15" s="209"/>
      <c r="R15" s="195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2"/>
      <c r="B16" s="206"/>
      <c r="C16" s="207"/>
      <c r="D16" s="207"/>
      <c r="E16" s="207"/>
      <c r="F16" s="207"/>
      <c r="G16" s="311"/>
      <c r="H16" s="207"/>
      <c r="I16" s="207"/>
      <c r="J16" s="207"/>
      <c r="K16" s="207"/>
      <c r="L16" s="207"/>
      <c r="M16" s="207"/>
      <c r="N16" s="207"/>
      <c r="O16" s="207"/>
      <c r="P16" s="207"/>
      <c r="Q16" s="209"/>
      <c r="R16" s="195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2"/>
      <c r="B17" s="206"/>
      <c r="C17" s="207"/>
      <c r="D17" s="207"/>
      <c r="E17" s="207"/>
      <c r="F17" s="207"/>
      <c r="G17" s="311"/>
      <c r="H17" s="207"/>
      <c r="I17" s="207"/>
      <c r="J17" s="207"/>
      <c r="K17" s="207"/>
      <c r="L17" s="207"/>
      <c r="M17" s="209"/>
      <c r="N17" s="207"/>
      <c r="O17" s="209"/>
      <c r="P17" s="209"/>
      <c r="Q17" s="209"/>
      <c r="R17" s="195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2"/>
      <c r="B18" s="206"/>
      <c r="C18" s="207"/>
      <c r="D18" s="207"/>
      <c r="E18" s="207"/>
      <c r="F18" s="207"/>
      <c r="G18" s="311"/>
      <c r="H18" s="207"/>
      <c r="I18" s="207"/>
      <c r="J18" s="207"/>
      <c r="K18" s="207"/>
      <c r="L18" s="207"/>
      <c r="M18" s="209"/>
      <c r="N18" s="207"/>
      <c r="O18" s="209"/>
      <c r="P18" s="209"/>
      <c r="Q18" s="209"/>
      <c r="R18" s="195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2"/>
      <c r="B19" s="206"/>
      <c r="C19" s="207"/>
      <c r="D19" s="207"/>
      <c r="E19" s="207"/>
      <c r="F19" s="207"/>
      <c r="G19" s="311"/>
      <c r="H19" s="207"/>
      <c r="I19" s="207"/>
      <c r="J19" s="207"/>
      <c r="K19" s="207"/>
      <c r="L19" s="207"/>
      <c r="M19" s="209"/>
      <c r="N19" s="207"/>
      <c r="O19" s="209"/>
      <c r="P19" s="209"/>
      <c r="Q19" s="209"/>
      <c r="R19" s="195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2"/>
      <c r="B20" s="206"/>
      <c r="C20" s="207"/>
      <c r="D20" s="207"/>
      <c r="E20" s="207"/>
      <c r="F20" s="207"/>
      <c r="G20" s="311"/>
      <c r="H20" s="207"/>
      <c r="I20" s="207"/>
      <c r="J20" s="207"/>
      <c r="K20" s="207"/>
      <c r="L20" s="207"/>
      <c r="M20" s="207"/>
      <c r="N20" s="207"/>
      <c r="O20" s="207"/>
      <c r="P20" s="207"/>
      <c r="Q20" s="209"/>
      <c r="R20" s="195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2"/>
      <c r="B21" s="206"/>
      <c r="C21" s="207"/>
      <c r="D21" s="207"/>
      <c r="E21" s="207"/>
      <c r="F21" s="207"/>
      <c r="G21" s="311"/>
      <c r="H21" s="207"/>
      <c r="I21" s="207"/>
      <c r="J21" s="207"/>
      <c r="K21" s="207"/>
      <c r="L21" s="207"/>
      <c r="M21" s="207"/>
      <c r="N21" s="207"/>
      <c r="O21" s="207"/>
      <c r="P21" s="207"/>
      <c r="Q21" s="209"/>
      <c r="R21" s="195">
        <f t="shared" si="0"/>
        <v>0</v>
      </c>
      <c r="S21" s="76"/>
      <c r="T21" s="53"/>
    </row>
    <row r="22" spans="1:24" s="75" customFormat="1" x14ac:dyDescent="0.25">
      <c r="A22" s="202"/>
      <c r="B22" s="206"/>
      <c r="C22" s="207"/>
      <c r="D22" s="207"/>
      <c r="E22" s="207"/>
      <c r="F22" s="207"/>
      <c r="G22" s="311"/>
      <c r="H22" s="207"/>
      <c r="I22" s="207"/>
      <c r="J22" s="207"/>
      <c r="K22" s="207"/>
      <c r="L22" s="207"/>
      <c r="M22" s="207"/>
      <c r="N22" s="207"/>
      <c r="O22" s="207"/>
      <c r="P22" s="207"/>
      <c r="Q22" s="209"/>
      <c r="R22" s="195">
        <f>SUM(B22:Q22)</f>
        <v>0</v>
      </c>
      <c r="S22" s="76"/>
      <c r="T22" s="53"/>
    </row>
    <row r="23" spans="1:24" s="77" customFormat="1" x14ac:dyDescent="0.25">
      <c r="A23" s="202"/>
      <c r="B23" s="206"/>
      <c r="C23" s="207"/>
      <c r="D23" s="207"/>
      <c r="E23" s="207"/>
      <c r="F23" s="207"/>
      <c r="G23" s="311"/>
      <c r="H23" s="207"/>
      <c r="I23" s="207"/>
      <c r="J23" s="207"/>
      <c r="K23" s="207"/>
      <c r="L23" s="207"/>
      <c r="M23" s="207"/>
      <c r="N23" s="207"/>
      <c r="O23" s="207"/>
      <c r="P23" s="207"/>
      <c r="Q23" s="209"/>
      <c r="R23" s="195">
        <f>SUM(B23:Q23)</f>
        <v>0</v>
      </c>
      <c r="S23" s="80"/>
      <c r="T23" s="53"/>
    </row>
    <row r="24" spans="1:24" s="75" customFormat="1" x14ac:dyDescent="0.25">
      <c r="A24" s="202"/>
      <c r="B24" s="206"/>
      <c r="C24" s="207"/>
      <c r="D24" s="207"/>
      <c r="E24" s="207"/>
      <c r="F24" s="207"/>
      <c r="G24" s="311"/>
      <c r="H24" s="207"/>
      <c r="I24" s="207"/>
      <c r="J24" s="207"/>
      <c r="K24" s="207"/>
      <c r="L24" s="207"/>
      <c r="M24" s="207"/>
      <c r="N24" s="207"/>
      <c r="O24" s="207"/>
      <c r="P24" s="207"/>
      <c r="Q24" s="209"/>
      <c r="R24" s="195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2"/>
      <c r="B25" s="206"/>
      <c r="C25" s="207"/>
      <c r="D25" s="207"/>
      <c r="E25" s="207"/>
      <c r="F25" s="207"/>
      <c r="G25" s="311"/>
      <c r="H25" s="207"/>
      <c r="I25" s="207"/>
      <c r="J25" s="207"/>
      <c r="K25" s="207"/>
      <c r="L25" s="207"/>
      <c r="M25" s="207"/>
      <c r="N25" s="207"/>
      <c r="O25" s="207"/>
      <c r="P25" s="207"/>
      <c r="Q25" s="209"/>
      <c r="R25" s="195">
        <f>SUM(B25:Q25)</f>
        <v>0</v>
      </c>
      <c r="S25" s="80"/>
      <c r="T25" s="53"/>
    </row>
    <row r="26" spans="1:24" s="75" customFormat="1" x14ac:dyDescent="0.25">
      <c r="A26" s="202"/>
      <c r="B26" s="206"/>
      <c r="C26" s="207"/>
      <c r="D26" s="207"/>
      <c r="E26" s="207"/>
      <c r="F26" s="207"/>
      <c r="G26" s="311"/>
      <c r="H26" s="207"/>
      <c r="I26" s="207"/>
      <c r="J26" s="207"/>
      <c r="K26" s="207"/>
      <c r="L26" s="207"/>
      <c r="M26" s="207"/>
      <c r="N26" s="207"/>
      <c r="O26" s="207"/>
      <c r="P26" s="207"/>
      <c r="Q26" s="209"/>
      <c r="R26" s="195">
        <f>SUM(B26:Q26)</f>
        <v>0</v>
      </c>
      <c r="S26" s="76"/>
      <c r="T26" s="53"/>
    </row>
    <row r="27" spans="1:24" s="75" customFormat="1" x14ac:dyDescent="0.25">
      <c r="A27" s="202"/>
      <c r="B27" s="206"/>
      <c r="C27" s="207"/>
      <c r="D27" s="207"/>
      <c r="E27" s="207"/>
      <c r="F27" s="207"/>
      <c r="G27" s="311"/>
      <c r="H27" s="207"/>
      <c r="I27" s="207"/>
      <c r="J27" s="207"/>
      <c r="K27" s="207"/>
      <c r="L27" s="207"/>
      <c r="M27" s="207"/>
      <c r="N27" s="207"/>
      <c r="O27" s="207"/>
      <c r="P27" s="207"/>
      <c r="Q27" s="209"/>
      <c r="R27" s="195">
        <f t="shared" si="0"/>
        <v>0</v>
      </c>
      <c r="S27" s="76"/>
      <c r="T27" s="53"/>
    </row>
    <row r="28" spans="1:24" s="75" customFormat="1" x14ac:dyDescent="0.25">
      <c r="A28" s="207"/>
      <c r="B28" s="206"/>
      <c r="C28" s="207"/>
      <c r="D28" s="207"/>
      <c r="E28" s="207"/>
      <c r="F28" s="207"/>
      <c r="G28" s="311"/>
      <c r="H28" s="207"/>
      <c r="I28" s="207"/>
      <c r="J28" s="207"/>
      <c r="K28" s="207"/>
      <c r="L28" s="207"/>
      <c r="M28" s="207"/>
      <c r="N28" s="207"/>
      <c r="O28" s="207"/>
      <c r="P28" s="207"/>
      <c r="Q28" s="209"/>
      <c r="R28" s="195">
        <f>SUM(B28:Q28)</f>
        <v>0</v>
      </c>
      <c r="S28" s="76"/>
      <c r="T28" s="53"/>
      <c r="U28" s="82"/>
      <c r="V28" s="82"/>
    </row>
    <row r="29" spans="1:24" s="75" customFormat="1" x14ac:dyDescent="0.25">
      <c r="A29" s="207"/>
      <c r="B29" s="206"/>
      <c r="C29" s="207"/>
      <c r="D29" s="207"/>
      <c r="E29" s="207"/>
      <c r="F29" s="207"/>
      <c r="G29" s="311"/>
      <c r="H29" s="207"/>
      <c r="I29" s="207"/>
      <c r="J29" s="207"/>
      <c r="K29" s="207"/>
      <c r="L29" s="207"/>
      <c r="M29" s="207"/>
      <c r="N29" s="207"/>
      <c r="O29" s="207"/>
      <c r="P29" s="207"/>
      <c r="Q29" s="209"/>
      <c r="R29" s="195">
        <f>SUM(B29:Q29)</f>
        <v>0</v>
      </c>
      <c r="S29" s="76"/>
      <c r="T29" s="82"/>
      <c r="U29" s="83"/>
      <c r="V29" s="83"/>
    </row>
    <row r="30" spans="1:24" s="75" customFormat="1" x14ac:dyDescent="0.25">
      <c r="A30" s="207"/>
      <c r="B30" s="206"/>
      <c r="C30" s="207"/>
      <c r="D30" s="207"/>
      <c r="E30" s="207"/>
      <c r="F30" s="207"/>
      <c r="G30" s="311"/>
      <c r="H30" s="207"/>
      <c r="I30" s="207"/>
      <c r="J30" s="207"/>
      <c r="K30" s="207"/>
      <c r="L30" s="207"/>
      <c r="M30" s="207"/>
      <c r="N30" s="207"/>
      <c r="O30" s="207"/>
      <c r="P30" s="207"/>
      <c r="Q30" s="209"/>
      <c r="R30" s="195">
        <f t="shared" si="0"/>
        <v>0</v>
      </c>
      <c r="S30" s="76"/>
      <c r="T30" s="82"/>
      <c r="U30" s="82"/>
      <c r="V30" s="82"/>
    </row>
    <row r="31" spans="1:24" s="75" customFormat="1" x14ac:dyDescent="0.25">
      <c r="A31" s="207"/>
      <c r="B31" s="206"/>
      <c r="C31" s="207"/>
      <c r="D31" s="207"/>
      <c r="E31" s="207"/>
      <c r="F31" s="207"/>
      <c r="G31" s="311"/>
      <c r="H31" s="210"/>
      <c r="I31" s="207"/>
      <c r="J31" s="207"/>
      <c r="K31" s="207"/>
      <c r="L31" s="207"/>
      <c r="M31" s="207"/>
      <c r="N31" s="207"/>
      <c r="O31" s="207"/>
      <c r="P31" s="207"/>
      <c r="Q31" s="209"/>
      <c r="R31" s="195">
        <f t="shared" si="0"/>
        <v>0</v>
      </c>
      <c r="S31" s="76"/>
    </row>
    <row r="32" spans="1:24" s="77" customFormat="1" x14ac:dyDescent="0.25">
      <c r="A32" s="207"/>
      <c r="B32" s="206"/>
      <c r="C32" s="207"/>
      <c r="D32" s="207"/>
      <c r="E32" s="207"/>
      <c r="F32" s="207"/>
      <c r="G32" s="311"/>
      <c r="H32" s="207"/>
      <c r="I32" s="207"/>
      <c r="J32" s="207"/>
      <c r="K32" s="207"/>
      <c r="L32" s="207"/>
      <c r="M32" s="207"/>
      <c r="N32" s="207"/>
      <c r="O32" s="207"/>
      <c r="P32" s="207"/>
      <c r="Q32" s="209"/>
      <c r="R32" s="195">
        <f t="shared" si="0"/>
        <v>0</v>
      </c>
      <c r="S32" s="80"/>
    </row>
    <row r="33" spans="1:19" s="75" customFormat="1" x14ac:dyDescent="0.25">
      <c r="A33" s="207"/>
      <c r="B33" s="206"/>
      <c r="C33" s="207"/>
      <c r="D33" s="207"/>
      <c r="E33" s="207"/>
      <c r="F33" s="207"/>
      <c r="G33" s="311"/>
      <c r="H33" s="207"/>
      <c r="I33" s="207"/>
      <c r="J33" s="207"/>
      <c r="K33" s="207"/>
      <c r="L33" s="207"/>
      <c r="M33" s="207"/>
      <c r="N33" s="207"/>
      <c r="O33" s="207"/>
      <c r="P33" s="207"/>
      <c r="Q33" s="209"/>
      <c r="R33" s="195">
        <f t="shared" si="0"/>
        <v>0</v>
      </c>
      <c r="S33" s="76"/>
    </row>
    <row r="34" spans="1:19" s="75" customFormat="1" x14ac:dyDescent="0.25">
      <c r="A34" s="207"/>
      <c r="B34" s="206"/>
      <c r="C34" s="207"/>
      <c r="D34" s="207"/>
      <c r="E34" s="207"/>
      <c r="F34" s="207"/>
      <c r="G34" s="311"/>
      <c r="H34" s="207"/>
      <c r="I34" s="207"/>
      <c r="J34" s="207"/>
      <c r="K34" s="207"/>
      <c r="L34" s="207"/>
      <c r="M34" s="207"/>
      <c r="N34" s="207"/>
      <c r="O34" s="207"/>
      <c r="P34" s="207"/>
      <c r="Q34" s="209"/>
      <c r="R34" s="195">
        <f t="shared" si="0"/>
        <v>0</v>
      </c>
      <c r="S34" s="76"/>
    </row>
    <row r="35" spans="1:19" s="75" customFormat="1" x14ac:dyDescent="0.25">
      <c r="A35" s="207"/>
      <c r="B35" s="206"/>
      <c r="C35" s="207"/>
      <c r="D35" s="207"/>
      <c r="E35" s="207"/>
      <c r="F35" s="207"/>
      <c r="G35" s="311"/>
      <c r="H35" s="207"/>
      <c r="I35" s="207"/>
      <c r="J35" s="207"/>
      <c r="K35" s="207"/>
      <c r="L35" s="207"/>
      <c r="M35" s="207"/>
      <c r="N35" s="207"/>
      <c r="O35" s="207"/>
      <c r="P35" s="207"/>
      <c r="Q35" s="209"/>
      <c r="R35" s="195">
        <f>SUM(B35:Q35)</f>
        <v>0</v>
      </c>
      <c r="S35" s="76"/>
    </row>
    <row r="36" spans="1:19" s="75" customFormat="1" ht="15.75" thickBot="1" x14ac:dyDescent="0.3">
      <c r="A36" s="207"/>
      <c r="B36" s="211"/>
      <c r="C36" s="212"/>
      <c r="D36" s="212"/>
      <c r="E36" s="212"/>
      <c r="F36" s="212"/>
      <c r="G36" s="312"/>
      <c r="H36" s="212"/>
      <c r="I36" s="212"/>
      <c r="J36" s="212"/>
      <c r="K36" s="212"/>
      <c r="L36" s="212"/>
      <c r="M36" s="212"/>
      <c r="N36" s="212"/>
      <c r="O36" s="212"/>
      <c r="P36" s="212"/>
      <c r="Q36" s="213"/>
      <c r="R36" s="196">
        <f t="shared" si="0"/>
        <v>0</v>
      </c>
      <c r="S36" s="76"/>
    </row>
    <row r="37" spans="1:19" s="84" customFormat="1" ht="15.75" thickBot="1" x14ac:dyDescent="0.3">
      <c r="A37" s="197" t="s">
        <v>31</v>
      </c>
      <c r="B37" s="198">
        <f>SUM(B6:B36)</f>
        <v>0</v>
      </c>
      <c r="C37" s="199">
        <f t="shared" ref="C37:Q37" si="1">SUM(C6:C36)</f>
        <v>800</v>
      </c>
      <c r="D37" s="199">
        <f t="shared" si="1"/>
        <v>0</v>
      </c>
      <c r="E37" s="199">
        <f t="shared" si="1"/>
        <v>0</v>
      </c>
      <c r="F37" s="199">
        <f t="shared" si="1"/>
        <v>0</v>
      </c>
      <c r="G37" s="199">
        <f t="shared" si="1"/>
        <v>7553</v>
      </c>
      <c r="H37" s="199">
        <f t="shared" si="1"/>
        <v>0</v>
      </c>
      <c r="I37" s="199">
        <f t="shared" si="1"/>
        <v>0</v>
      </c>
      <c r="J37" s="199">
        <f t="shared" si="1"/>
        <v>0</v>
      </c>
      <c r="K37" s="199">
        <f t="shared" si="1"/>
        <v>0</v>
      </c>
      <c r="L37" s="199">
        <f t="shared" si="1"/>
        <v>0</v>
      </c>
      <c r="M37" s="199">
        <f t="shared" si="1"/>
        <v>0</v>
      </c>
      <c r="N37" s="199">
        <f t="shared" si="1"/>
        <v>0</v>
      </c>
      <c r="O37" s="199">
        <f t="shared" si="1"/>
        <v>0</v>
      </c>
      <c r="P37" s="199">
        <f>SUM(P6:P36)</f>
        <v>0</v>
      </c>
      <c r="Q37" s="200">
        <f t="shared" si="1"/>
        <v>0</v>
      </c>
      <c r="R37" s="201">
        <f>SUM(R6:R36)</f>
        <v>8353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5" sqref="D15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9" t="s">
        <v>9</v>
      </c>
      <c r="B1" s="380"/>
      <c r="C1" s="380"/>
      <c r="D1" s="381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82" t="s">
        <v>195</v>
      </c>
      <c r="B2" s="382"/>
      <c r="C2" s="382"/>
      <c r="D2" s="382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707731</v>
      </c>
      <c r="C4" s="34"/>
      <c r="D4" s="29">
        <f>B4-C4</f>
        <v>707731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 t="s">
        <v>216</v>
      </c>
      <c r="B5" s="34">
        <v>0</v>
      </c>
      <c r="C5" s="34">
        <v>300000</v>
      </c>
      <c r="D5" s="29">
        <f t="shared" ref="D5:D31" si="0">D4+B5-C5</f>
        <v>407731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232</v>
      </c>
      <c r="B6" s="34">
        <v>702000</v>
      </c>
      <c r="C6" s="30">
        <v>0</v>
      </c>
      <c r="D6" s="29">
        <f t="shared" si="0"/>
        <v>1109731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234</v>
      </c>
      <c r="B7" s="34">
        <v>185000</v>
      </c>
      <c r="C7" s="30">
        <v>0</v>
      </c>
      <c r="D7" s="29">
        <f>D6+B7-C7</f>
        <v>1294731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235</v>
      </c>
      <c r="B8" s="42">
        <v>306000</v>
      </c>
      <c r="C8" s="43">
        <v>300000</v>
      </c>
      <c r="D8" s="29">
        <f t="shared" si="0"/>
        <v>1300731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235</v>
      </c>
      <c r="B9" s="42">
        <v>0</v>
      </c>
      <c r="C9" s="43">
        <v>1000000</v>
      </c>
      <c r="D9" s="29">
        <f t="shared" si="0"/>
        <v>300731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238</v>
      </c>
      <c r="B10" s="42">
        <v>0</v>
      </c>
      <c r="C10" s="49">
        <v>0</v>
      </c>
      <c r="D10" s="29">
        <f>D9+B10-C10</f>
        <v>300731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239</v>
      </c>
      <c r="B11" s="46">
        <v>480000</v>
      </c>
      <c r="C11" s="49">
        <v>500000</v>
      </c>
      <c r="D11" s="29">
        <f t="shared" si="0"/>
        <v>280731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240</v>
      </c>
      <c r="B12" s="46">
        <v>440000</v>
      </c>
      <c r="C12" s="43">
        <v>300000</v>
      </c>
      <c r="D12" s="29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241</v>
      </c>
      <c r="B13" s="48">
        <v>293000</v>
      </c>
      <c r="C13" s="49">
        <v>300000</v>
      </c>
      <c r="D13" s="34">
        <f t="shared" si="0"/>
        <v>413731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242</v>
      </c>
      <c r="B14" s="49">
        <v>300600</v>
      </c>
      <c r="C14" s="49">
        <v>300000</v>
      </c>
      <c r="D14" s="29">
        <f>D13+B14-C14</f>
        <v>414331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242</v>
      </c>
      <c r="B15" s="30"/>
      <c r="C15" s="49">
        <v>400000</v>
      </c>
      <c r="D15" s="29">
        <f>D14+B15-C15</f>
        <v>14331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14331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14331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14331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14331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14331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14331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14331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14331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14331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14331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14331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14331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14331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14331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14331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14331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14331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14331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14331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14331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14331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14331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14331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14331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14331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14331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14331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14331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14331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14331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14331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14331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14331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14331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14331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14331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14331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14331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14331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14331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14331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14331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14331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14331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14331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14331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14331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14331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14331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14331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14331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14331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14331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14331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14331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14331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14331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14331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14331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14331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14331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14331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14331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14331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14331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14331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14331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1"/>
      <c r="B83" s="34">
        <f>SUM(B4:B72)</f>
        <v>3414331</v>
      </c>
      <c r="C83" s="30">
        <f>SUM(C4:C77)</f>
        <v>3400000</v>
      </c>
      <c r="D83" s="34">
        <f>D82</f>
        <v>14331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4" zoomScaleNormal="100" workbookViewId="0">
      <selection activeCell="I7" sqref="I7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.5703125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3"/>
    </row>
    <row r="2" spans="2:13" ht="26.25" customHeight="1" thickBot="1" x14ac:dyDescent="0.3">
      <c r="B2" s="383" t="s">
        <v>6</v>
      </c>
      <c r="C2" s="384"/>
      <c r="D2" s="384"/>
      <c r="E2" s="384"/>
      <c r="F2" s="385"/>
      <c r="H2" s="91"/>
      <c r="I2" s="91"/>
      <c r="J2" s="91"/>
      <c r="K2" s="333"/>
      <c r="L2" s="333"/>
      <c r="M2" s="333"/>
    </row>
    <row r="3" spans="2:13" ht="16.5" customHeight="1" x14ac:dyDescent="0.25">
      <c r="B3" s="386" t="s">
        <v>107</v>
      </c>
      <c r="C3" s="387"/>
      <c r="D3" s="387"/>
      <c r="E3" s="387"/>
      <c r="F3" s="388"/>
      <c r="H3" s="91"/>
      <c r="I3" s="91"/>
      <c r="J3" s="91"/>
      <c r="K3" s="133"/>
      <c r="L3" s="335"/>
      <c r="M3" s="335"/>
    </row>
    <row r="4" spans="2:13" ht="21.75" x14ac:dyDescent="0.25">
      <c r="B4" s="389" t="s">
        <v>243</v>
      </c>
      <c r="C4" s="390"/>
      <c r="D4" s="390"/>
      <c r="E4" s="390"/>
      <c r="F4" s="391"/>
      <c r="K4" s="393" t="s">
        <v>69</v>
      </c>
      <c r="L4" s="394"/>
      <c r="M4" s="395"/>
    </row>
    <row r="5" spans="2:13" ht="23.25" hidden="1" customHeight="1" x14ac:dyDescent="0.25">
      <c r="B5" s="253" t="s">
        <v>0</v>
      </c>
      <c r="C5" s="254">
        <v>300000</v>
      </c>
      <c r="D5" s="255"/>
      <c r="E5" s="256" t="s">
        <v>0</v>
      </c>
      <c r="F5" s="257">
        <v>300000</v>
      </c>
      <c r="G5" s="17"/>
      <c r="K5" s="95" t="s">
        <v>10</v>
      </c>
      <c r="L5" s="125" t="s">
        <v>70</v>
      </c>
      <c r="M5" s="125" t="s">
        <v>33</v>
      </c>
    </row>
    <row r="6" spans="2:13" ht="21.75" thickBot="1" x14ac:dyDescent="0.3">
      <c r="B6" s="300" t="s">
        <v>0</v>
      </c>
      <c r="C6" s="280">
        <v>300000</v>
      </c>
      <c r="D6" s="403"/>
      <c r="E6" s="282" t="s">
        <v>0</v>
      </c>
      <c r="F6" s="303">
        <v>300000</v>
      </c>
      <c r="G6" s="22"/>
      <c r="K6" s="95" t="s">
        <v>71</v>
      </c>
      <c r="L6" s="125" t="s">
        <v>72</v>
      </c>
      <c r="M6" s="126">
        <v>2050</v>
      </c>
    </row>
    <row r="7" spans="2:13" ht="21" x14ac:dyDescent="0.25">
      <c r="B7" s="301" t="s">
        <v>132</v>
      </c>
      <c r="C7" s="281">
        <v>25000</v>
      </c>
      <c r="D7" s="403"/>
      <c r="E7" s="282" t="s">
        <v>132</v>
      </c>
      <c r="F7" s="303">
        <v>25000</v>
      </c>
      <c r="G7" s="22"/>
      <c r="K7" s="95" t="s">
        <v>120</v>
      </c>
      <c r="L7" s="125" t="s">
        <v>121</v>
      </c>
      <c r="M7" s="126">
        <v>4250</v>
      </c>
    </row>
    <row r="8" spans="2:13" ht="43.5" customHeight="1" x14ac:dyDescent="0.25">
      <c r="B8" s="304" t="s">
        <v>226</v>
      </c>
      <c r="C8" s="302">
        <v>600000</v>
      </c>
      <c r="D8" s="403"/>
      <c r="E8" s="284" t="s">
        <v>1</v>
      </c>
      <c r="F8" s="347">
        <v>280632.65000000002</v>
      </c>
      <c r="G8" s="22"/>
      <c r="K8" s="101" t="s">
        <v>122</v>
      </c>
      <c r="L8" s="126" t="s">
        <v>124</v>
      </c>
      <c r="M8" s="126">
        <v>1900</v>
      </c>
    </row>
    <row r="9" spans="2:13" ht="44.25" customHeight="1" x14ac:dyDescent="0.25">
      <c r="B9" s="277" t="s">
        <v>225</v>
      </c>
      <c r="C9" s="289">
        <v>600000</v>
      </c>
      <c r="D9" s="403"/>
      <c r="E9" s="285" t="s">
        <v>4</v>
      </c>
      <c r="F9" s="296">
        <v>14331</v>
      </c>
      <c r="G9" s="4"/>
      <c r="K9" s="355" t="s">
        <v>115</v>
      </c>
      <c r="L9" s="355" t="s">
        <v>116</v>
      </c>
      <c r="M9" s="355">
        <v>8000</v>
      </c>
    </row>
    <row r="10" spans="2:13" ht="28.5" customHeight="1" x14ac:dyDescent="0.25">
      <c r="B10" s="277" t="s">
        <v>32</v>
      </c>
      <c r="C10" s="290">
        <v>8353</v>
      </c>
      <c r="D10" s="403"/>
      <c r="E10" s="285" t="s">
        <v>2</v>
      </c>
      <c r="F10" s="296">
        <v>172149</v>
      </c>
      <c r="G10" s="3"/>
      <c r="K10" s="355" t="s">
        <v>172</v>
      </c>
      <c r="L10" s="355" t="s">
        <v>176</v>
      </c>
      <c r="M10" s="355">
        <v>1500</v>
      </c>
    </row>
    <row r="11" spans="2:13" ht="27.75" customHeight="1" x14ac:dyDescent="0.25">
      <c r="B11" s="348" t="s">
        <v>228</v>
      </c>
      <c r="C11" s="290"/>
      <c r="D11" s="403"/>
      <c r="E11" s="287" t="s">
        <v>173</v>
      </c>
      <c r="F11" s="297">
        <v>156366</v>
      </c>
      <c r="G11" s="3"/>
      <c r="K11" s="95" t="s">
        <v>200</v>
      </c>
      <c r="L11" s="125" t="s">
        <v>75</v>
      </c>
      <c r="M11" s="126">
        <v>5706</v>
      </c>
    </row>
    <row r="12" spans="2:13" ht="40.5" x14ac:dyDescent="0.25">
      <c r="B12" s="283" t="s">
        <v>236</v>
      </c>
      <c r="C12" s="291">
        <f>C10+C11</f>
        <v>8353</v>
      </c>
      <c r="D12" s="403"/>
      <c r="E12" s="286" t="s">
        <v>7</v>
      </c>
      <c r="F12" s="298">
        <v>2975.375</v>
      </c>
      <c r="G12" s="3"/>
      <c r="K12" s="317" t="s">
        <v>125</v>
      </c>
      <c r="L12" s="317" t="s">
        <v>127</v>
      </c>
      <c r="M12" s="317">
        <v>750</v>
      </c>
    </row>
    <row r="13" spans="2:13" ht="43.5" customHeight="1" x14ac:dyDescent="0.25">
      <c r="B13" s="277" t="s">
        <v>237</v>
      </c>
      <c r="C13" s="290">
        <v>21068.025000000001</v>
      </c>
      <c r="D13" s="403"/>
      <c r="E13" s="286" t="s">
        <v>174</v>
      </c>
      <c r="F13" s="305">
        <v>13739</v>
      </c>
      <c r="G13" s="19"/>
      <c r="K13" s="317" t="s">
        <v>182</v>
      </c>
      <c r="L13" s="317" t="s">
        <v>176</v>
      </c>
      <c r="M13" s="317">
        <v>750</v>
      </c>
    </row>
    <row r="14" spans="2:13" ht="36.75" thickBot="1" x14ac:dyDescent="0.3">
      <c r="B14" s="316" t="s">
        <v>198</v>
      </c>
      <c r="C14" s="292"/>
      <c r="D14" s="403"/>
      <c r="E14" s="285" t="s">
        <v>5</v>
      </c>
      <c r="F14" s="298"/>
      <c r="G14" s="19"/>
      <c r="K14" s="219" t="s">
        <v>224</v>
      </c>
      <c r="L14" s="220" t="s">
        <v>118</v>
      </c>
      <c r="M14" s="221">
        <v>24185</v>
      </c>
    </row>
    <row r="15" spans="2:13" ht="37.5" customHeight="1" thickBot="1" x14ac:dyDescent="0.3">
      <c r="B15" s="278" t="s">
        <v>227</v>
      </c>
      <c r="C15" s="293">
        <f>C13+C14</f>
        <v>21068.025000000001</v>
      </c>
      <c r="D15" s="403"/>
      <c r="E15" s="285" t="s">
        <v>175</v>
      </c>
      <c r="F15" s="297"/>
      <c r="G15" s="92"/>
      <c r="H15" s="93"/>
      <c r="I15" s="252">
        <f>C18-F18</f>
        <v>0</v>
      </c>
      <c r="J15" s="93"/>
      <c r="K15" s="95" t="s">
        <v>117</v>
      </c>
      <c r="L15" s="126" t="s">
        <v>74</v>
      </c>
      <c r="M15" s="125">
        <v>2000</v>
      </c>
    </row>
    <row r="16" spans="2:13" ht="36" x14ac:dyDescent="0.25">
      <c r="B16" s="349" t="s">
        <v>229</v>
      </c>
      <c r="C16" s="294">
        <f>C15-C12</f>
        <v>12715.025000000001</v>
      </c>
      <c r="D16" s="403"/>
      <c r="E16" s="287" t="s">
        <v>181</v>
      </c>
      <c r="F16" s="297"/>
      <c r="G16" s="19"/>
      <c r="K16" s="101" t="s">
        <v>129</v>
      </c>
      <c r="L16" s="101" t="s">
        <v>75</v>
      </c>
      <c r="M16" s="127">
        <v>3152</v>
      </c>
    </row>
    <row r="17" spans="2:13" ht="40.5" x14ac:dyDescent="0.3">
      <c r="B17" s="279" t="s">
        <v>230</v>
      </c>
      <c r="C17" s="295">
        <v>0</v>
      </c>
      <c r="D17" s="403"/>
      <c r="E17" s="288"/>
      <c r="F17" s="299"/>
      <c r="G17" s="19"/>
      <c r="K17" s="352" t="s">
        <v>130</v>
      </c>
      <c r="L17" s="352" t="s">
        <v>75</v>
      </c>
      <c r="M17" s="352">
        <v>5023</v>
      </c>
    </row>
    <row r="18" spans="2:13" ht="41.25" thickBot="1" x14ac:dyDescent="0.3">
      <c r="B18" s="306" t="s">
        <v>231</v>
      </c>
      <c r="C18" s="307">
        <f>C9+C13-C12+C17</f>
        <v>612715.02500000002</v>
      </c>
      <c r="D18" s="404"/>
      <c r="E18" s="308" t="s">
        <v>3</v>
      </c>
      <c r="F18" s="309">
        <f>F8+F9+F10+F11+F12-F15+F16-F13</f>
        <v>612715.02500000002</v>
      </c>
      <c r="G18" s="19"/>
      <c r="K18" s="353" t="s">
        <v>203</v>
      </c>
      <c r="L18" s="353" t="s">
        <v>204</v>
      </c>
      <c r="M18" s="353">
        <v>2437</v>
      </c>
    </row>
    <row r="19" spans="2:13" ht="21.75" customHeight="1" thickBot="1" x14ac:dyDescent="0.3">
      <c r="B19" s="400" t="s">
        <v>244</v>
      </c>
      <c r="C19" s="401"/>
      <c r="D19" s="401"/>
      <c r="E19" s="401"/>
      <c r="F19" s="402"/>
      <c r="G19" s="19"/>
      <c r="K19" s="353" t="s">
        <v>188</v>
      </c>
      <c r="L19" s="353" t="s">
        <v>75</v>
      </c>
      <c r="M19" s="353">
        <v>2295</v>
      </c>
    </row>
    <row r="20" spans="2:13" ht="23.25" hidden="1" customHeight="1" x14ac:dyDescent="0.25">
      <c r="B20" s="397"/>
      <c r="C20" s="398"/>
      <c r="D20" s="398"/>
      <c r="E20" s="398"/>
      <c r="F20" s="399"/>
      <c r="G20" s="20"/>
      <c r="K20" s="353" t="s">
        <v>205</v>
      </c>
      <c r="L20" s="353" t="s">
        <v>204</v>
      </c>
      <c r="M20" s="353">
        <v>1167</v>
      </c>
    </row>
    <row r="21" spans="2:13" ht="15.75" x14ac:dyDescent="0.25">
      <c r="C21" s="8"/>
      <c r="D21" s="21"/>
      <c r="E21" s="13"/>
      <c r="G21" s="20"/>
      <c r="K21" s="350" t="s">
        <v>190</v>
      </c>
      <c r="L21" s="351" t="s">
        <v>75</v>
      </c>
      <c r="M21" s="351">
        <v>2546</v>
      </c>
    </row>
    <row r="22" spans="2:13" ht="15.75" x14ac:dyDescent="0.25">
      <c r="C22" s="8"/>
      <c r="D22" s="21"/>
      <c r="E22" s="13"/>
      <c r="G22" s="20"/>
      <c r="K22" s="353" t="s">
        <v>193</v>
      </c>
      <c r="L22" s="353" t="s">
        <v>75</v>
      </c>
      <c r="M22" s="353">
        <v>2673</v>
      </c>
    </row>
    <row r="23" spans="2:13" ht="15.75" x14ac:dyDescent="0.25">
      <c r="C23" s="8"/>
      <c r="D23" s="21"/>
      <c r="E23" s="13"/>
      <c r="G23" s="20"/>
      <c r="K23" s="353" t="s">
        <v>215</v>
      </c>
      <c r="L23" s="353" t="s">
        <v>75</v>
      </c>
      <c r="M23" s="353">
        <v>252</v>
      </c>
    </row>
    <row r="24" spans="2:13" ht="15.75" x14ac:dyDescent="0.25">
      <c r="C24" s="8"/>
      <c r="D24" s="21"/>
      <c r="E24" s="13"/>
      <c r="G24" s="20"/>
      <c r="K24" s="353" t="s">
        <v>221</v>
      </c>
      <c r="L24" s="353" t="s">
        <v>220</v>
      </c>
      <c r="M24" s="353">
        <v>82130</v>
      </c>
    </row>
    <row r="25" spans="2:13" ht="15.75" x14ac:dyDescent="0.25">
      <c r="C25" s="8"/>
      <c r="D25" s="21"/>
      <c r="G25" s="20"/>
      <c r="K25" s="354" t="s">
        <v>201</v>
      </c>
      <c r="L25" s="353" t="s">
        <v>202</v>
      </c>
      <c r="M25" s="353">
        <v>3600</v>
      </c>
    </row>
    <row r="26" spans="2:13" x14ac:dyDescent="0.25">
      <c r="C26" s="8"/>
      <c r="D26" s="21"/>
      <c r="G26" s="20"/>
      <c r="K26" s="346"/>
      <c r="L26" s="346"/>
      <c r="M26" s="346"/>
    </row>
    <row r="27" spans="2:13" ht="15.75" x14ac:dyDescent="0.25">
      <c r="C27" s="8"/>
      <c r="D27" s="21"/>
      <c r="G27" s="20"/>
      <c r="K27" s="101"/>
      <c r="L27" s="126"/>
      <c r="M27" s="126"/>
    </row>
    <row r="28" spans="2:13" ht="15.75" x14ac:dyDescent="0.25">
      <c r="D28" s="21"/>
      <c r="E28" s="5"/>
      <c r="F28" s="6"/>
      <c r="G28" s="20"/>
      <c r="K28" s="101"/>
      <c r="L28" s="126"/>
      <c r="M28" s="126"/>
    </row>
    <row r="29" spans="2:13" ht="15.75" x14ac:dyDescent="0.25">
      <c r="D29" s="14"/>
      <c r="E29" s="15"/>
      <c r="F29" s="16" t="s">
        <v>109</v>
      </c>
      <c r="G29" s="2"/>
      <c r="K29" s="320"/>
      <c r="L29" s="320"/>
      <c r="M29" s="320"/>
    </row>
    <row r="30" spans="2:13" ht="15.75" x14ac:dyDescent="0.25">
      <c r="D30" s="14"/>
      <c r="E30" s="15"/>
      <c r="F30" s="16"/>
      <c r="K30" s="345"/>
      <c r="L30" s="320"/>
      <c r="M30" s="320"/>
    </row>
    <row r="31" spans="2:13" ht="15.75" x14ac:dyDescent="0.25">
      <c r="D31" s="14"/>
      <c r="E31" s="15"/>
      <c r="F31" s="16"/>
      <c r="K31" s="345"/>
      <c r="L31" s="320"/>
      <c r="M31" s="320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20"/>
      <c r="L32" s="320"/>
      <c r="M32" s="320"/>
    </row>
    <row r="33" spans="2:13" ht="15.75" x14ac:dyDescent="0.25">
      <c r="B33" s="94"/>
      <c r="C33" s="8"/>
      <c r="D33" s="21"/>
      <c r="E33" s="7"/>
      <c r="F33" s="10"/>
      <c r="K33" s="317"/>
      <c r="L33" s="317"/>
      <c r="M33" s="317"/>
    </row>
    <row r="34" spans="2:13" ht="15.75" x14ac:dyDescent="0.25">
      <c r="C34" s="8"/>
      <c r="D34" s="21"/>
      <c r="E34" s="12"/>
      <c r="F34" s="8"/>
      <c r="K34" s="317"/>
      <c r="L34" s="317"/>
      <c r="M34" s="317"/>
    </row>
    <row r="35" spans="2:13" ht="15.75" x14ac:dyDescent="0.25">
      <c r="C35" s="8"/>
      <c r="D35" s="21"/>
      <c r="E35" s="7"/>
      <c r="F35" s="10"/>
      <c r="K35" s="317"/>
      <c r="L35" s="317"/>
      <c r="M35" s="317"/>
    </row>
    <row r="36" spans="2:13" ht="15.75" x14ac:dyDescent="0.25">
      <c r="C36" s="8"/>
      <c r="D36" s="21"/>
      <c r="E36" s="8"/>
      <c r="F36" s="8"/>
      <c r="K36" s="317"/>
      <c r="L36" s="317"/>
      <c r="M36" s="317"/>
    </row>
    <row r="37" spans="2:13" ht="15.75" x14ac:dyDescent="0.25">
      <c r="C37" s="8"/>
      <c r="D37" s="21"/>
      <c r="E37" s="7"/>
      <c r="F37" s="10"/>
      <c r="K37" s="317"/>
      <c r="L37" s="317"/>
      <c r="M37" s="317"/>
    </row>
    <row r="38" spans="2:13" ht="15.75" x14ac:dyDescent="0.25">
      <c r="K38" s="396" t="s">
        <v>28</v>
      </c>
      <c r="L38" s="396"/>
      <c r="M38" s="339">
        <f>SUM(M6:M37)</f>
        <v>156366</v>
      </c>
    </row>
    <row r="39" spans="2:13" ht="15.75" x14ac:dyDescent="0.25">
      <c r="K39" s="337"/>
      <c r="L39" s="338"/>
      <c r="M39" s="337"/>
    </row>
    <row r="40" spans="2:13" ht="15.75" x14ac:dyDescent="0.25">
      <c r="K40" s="336"/>
      <c r="L40" s="336"/>
      <c r="M40" s="336"/>
    </row>
    <row r="41" spans="2:13" ht="15.75" x14ac:dyDescent="0.25">
      <c r="K41" s="336"/>
      <c r="L41" s="336"/>
      <c r="M41" s="336"/>
    </row>
    <row r="42" spans="2:13" ht="15.75" x14ac:dyDescent="0.25">
      <c r="K42" s="336"/>
      <c r="L42" s="336"/>
      <c r="M42" s="336"/>
    </row>
    <row r="43" spans="2:13" ht="15.75" x14ac:dyDescent="0.25">
      <c r="K43" s="336"/>
      <c r="L43" s="336"/>
      <c r="M43" s="336"/>
    </row>
    <row r="44" spans="2:13" ht="15.75" x14ac:dyDescent="0.25">
      <c r="K44" s="336"/>
      <c r="L44" s="336"/>
      <c r="M44" s="336"/>
    </row>
    <row r="45" spans="2:13" ht="15.75" x14ac:dyDescent="0.25">
      <c r="K45" s="336"/>
      <c r="L45" s="336"/>
      <c r="M45" s="336"/>
    </row>
    <row r="46" spans="2:13" ht="15.75" x14ac:dyDescent="0.25">
      <c r="K46" s="336"/>
      <c r="L46" s="336"/>
      <c r="M46" s="336"/>
    </row>
    <row r="47" spans="2:13" ht="15.75" x14ac:dyDescent="0.25">
      <c r="K47" s="336"/>
      <c r="L47" s="336"/>
      <c r="M47" s="336"/>
    </row>
    <row r="48" spans="2:13" ht="15.75" x14ac:dyDescent="0.25">
      <c r="K48" s="392"/>
      <c r="L48" s="392"/>
      <c r="M48" s="336"/>
    </row>
    <row r="49" spans="2:13" x14ac:dyDescent="0.25">
      <c r="B49" s="18"/>
      <c r="C49" s="18"/>
      <c r="E49" s="18"/>
      <c r="F49" s="18"/>
      <c r="K49" s="21"/>
      <c r="L49" s="21"/>
      <c r="M49" s="21"/>
    </row>
    <row r="50" spans="2:13" x14ac:dyDescent="0.25">
      <c r="B50" s="18"/>
      <c r="C50" s="18"/>
      <c r="E50" s="18"/>
      <c r="F50" s="18"/>
      <c r="K50" s="21"/>
      <c r="L50" s="21"/>
      <c r="M50" s="21"/>
    </row>
    <row r="51" spans="2:13" x14ac:dyDescent="0.25">
      <c r="B51" s="18"/>
      <c r="C51" s="18"/>
      <c r="E51" s="18"/>
      <c r="F51" s="18"/>
      <c r="K51" s="21"/>
      <c r="L51" s="21"/>
      <c r="M51" s="21"/>
    </row>
    <row r="52" spans="2:13" x14ac:dyDescent="0.25">
      <c r="B52" s="18"/>
      <c r="C52" s="18"/>
      <c r="E52" s="18"/>
      <c r="F52" s="18"/>
      <c r="K52" s="21"/>
      <c r="L52" s="21"/>
      <c r="M52" s="21"/>
    </row>
    <row r="53" spans="2:13" x14ac:dyDescent="0.25">
      <c r="B53" s="18"/>
      <c r="C53" s="18"/>
      <c r="E53" s="18"/>
      <c r="F53" s="18"/>
      <c r="K53" s="21"/>
      <c r="L53" s="21"/>
      <c r="M53" s="21"/>
    </row>
    <row r="54" spans="2:13" x14ac:dyDescent="0.25">
      <c r="B54" s="18"/>
      <c r="C54" s="18"/>
      <c r="E54" s="18"/>
      <c r="F54" s="18"/>
      <c r="K54" s="21"/>
      <c r="L54" s="21"/>
      <c r="M54" s="21"/>
    </row>
    <row r="55" spans="2:13" x14ac:dyDescent="0.25">
      <c r="B55" s="18"/>
      <c r="C55" s="18"/>
      <c r="E55" s="18"/>
      <c r="F55" s="18"/>
      <c r="K55" s="21"/>
      <c r="L55" s="21"/>
      <c r="M55" s="21"/>
    </row>
    <row r="56" spans="2:13" x14ac:dyDescent="0.25">
      <c r="K56" s="21"/>
      <c r="L56" s="21"/>
      <c r="M56" s="21"/>
    </row>
    <row r="57" spans="2:13" x14ac:dyDescent="0.25">
      <c r="K57" s="21"/>
      <c r="L57" s="21"/>
      <c r="M57" s="21"/>
    </row>
    <row r="58" spans="2:13" x14ac:dyDescent="0.25">
      <c r="K58" s="21"/>
      <c r="L58" s="21"/>
      <c r="M58" s="21"/>
    </row>
    <row r="59" spans="2:13" x14ac:dyDescent="0.25">
      <c r="K59" s="21"/>
      <c r="L59" s="21"/>
      <c r="M59" s="21"/>
    </row>
    <row r="60" spans="2:13" x14ac:dyDescent="0.25">
      <c r="K60" s="21"/>
      <c r="L60" s="21"/>
      <c r="M60" s="21"/>
    </row>
    <row r="61" spans="2:13" x14ac:dyDescent="0.25">
      <c r="K61" s="21"/>
      <c r="L61" s="21"/>
      <c r="M61" s="21"/>
    </row>
    <row r="62" spans="2:13" x14ac:dyDescent="0.25">
      <c r="K62" s="21"/>
      <c r="L62" s="21"/>
      <c r="M62" s="21"/>
    </row>
    <row r="63" spans="2:13" x14ac:dyDescent="0.25">
      <c r="K63" s="21"/>
      <c r="L63" s="21"/>
      <c r="M63" s="21"/>
    </row>
    <row r="64" spans="2:13" x14ac:dyDescent="0.25">
      <c r="B64" s="18"/>
      <c r="C64" s="18"/>
      <c r="E64" s="18"/>
      <c r="F64" s="18"/>
      <c r="K64" s="21"/>
      <c r="L64" s="21"/>
      <c r="M64" s="21"/>
    </row>
    <row r="65" spans="2:13" x14ac:dyDescent="0.25">
      <c r="B65" s="18"/>
      <c r="C65" s="18"/>
      <c r="E65" s="18"/>
      <c r="F65" s="18"/>
      <c r="K65" s="21"/>
      <c r="L65" s="21"/>
      <c r="M65" s="21"/>
    </row>
    <row r="66" spans="2:13" x14ac:dyDescent="0.25">
      <c r="B66" s="18"/>
      <c r="C66" s="18"/>
      <c r="E66" s="18"/>
      <c r="F66" s="18"/>
      <c r="K66" s="21"/>
      <c r="L66" s="21"/>
      <c r="M66" s="21"/>
    </row>
    <row r="67" spans="2:13" x14ac:dyDescent="0.25">
      <c r="B67" s="18"/>
      <c r="C67" s="18"/>
      <c r="E67" s="18"/>
      <c r="F67" s="18"/>
      <c r="K67" s="21"/>
      <c r="L67" s="21"/>
      <c r="M67" s="21"/>
    </row>
    <row r="68" spans="2:13" x14ac:dyDescent="0.25">
      <c r="B68" s="18"/>
      <c r="C68" s="18"/>
      <c r="E68" s="18"/>
      <c r="F68" s="18"/>
      <c r="K68" s="21"/>
      <c r="L68" s="21"/>
      <c r="M68" s="21"/>
    </row>
    <row r="69" spans="2:13" x14ac:dyDescent="0.25">
      <c r="B69" s="18"/>
      <c r="C69" s="18"/>
      <c r="E69" s="18"/>
      <c r="F69" s="18"/>
      <c r="K69" s="21"/>
      <c r="L69" s="21"/>
      <c r="M69" s="21"/>
    </row>
    <row r="70" spans="2:13" x14ac:dyDescent="0.25">
      <c r="B70" s="18"/>
      <c r="C70" s="18"/>
      <c r="E70" s="18"/>
      <c r="F70" s="18"/>
      <c r="K70" s="21"/>
      <c r="L70" s="21"/>
      <c r="M70" s="21"/>
    </row>
    <row r="71" spans="2:13" x14ac:dyDescent="0.25">
      <c r="B71" s="18"/>
      <c r="C71" s="18"/>
      <c r="E71" s="18"/>
      <c r="F71" s="18"/>
      <c r="K71" s="21"/>
      <c r="L71" s="21"/>
      <c r="M71" s="21"/>
    </row>
    <row r="72" spans="2:13" x14ac:dyDescent="0.25">
      <c r="B72" s="18"/>
      <c r="C72" s="18"/>
      <c r="E72" s="18"/>
      <c r="F72" s="18"/>
      <c r="K72" s="21"/>
      <c r="L72" s="21"/>
      <c r="M72" s="21"/>
    </row>
    <row r="73" spans="2:13" x14ac:dyDescent="0.25">
      <c r="B73" s="18"/>
      <c r="C73" s="18"/>
      <c r="E73" s="18"/>
      <c r="F73" s="18"/>
      <c r="K73" s="21"/>
      <c r="L73" s="21"/>
      <c r="M73" s="21"/>
    </row>
    <row r="74" spans="2:13" x14ac:dyDescent="0.25">
      <c r="B74" s="18"/>
      <c r="C74" s="18"/>
      <c r="E74" s="18"/>
      <c r="F74" s="18"/>
      <c r="K74" s="21"/>
      <c r="L74" s="21"/>
      <c r="M74" s="21"/>
    </row>
    <row r="75" spans="2:13" x14ac:dyDescent="0.25">
      <c r="B75" s="18"/>
      <c r="C75" s="18"/>
      <c r="E75" s="18"/>
      <c r="F75" s="18"/>
      <c r="K75" s="21"/>
      <c r="L75" s="21"/>
      <c r="M75" s="21"/>
    </row>
    <row r="76" spans="2:13" x14ac:dyDescent="0.25">
      <c r="B76" s="18"/>
      <c r="C76" s="18"/>
      <c r="E76" s="18"/>
      <c r="F76" s="18"/>
      <c r="K76" s="21"/>
      <c r="L76" s="21"/>
      <c r="M76" s="21"/>
    </row>
    <row r="77" spans="2:13" x14ac:dyDescent="0.25">
      <c r="B77" s="18"/>
      <c r="C77" s="18"/>
      <c r="E77" s="18"/>
      <c r="F77" s="18"/>
      <c r="K77" s="21"/>
      <c r="L77" s="21"/>
      <c r="M77" s="21"/>
    </row>
    <row r="78" spans="2:13" x14ac:dyDescent="0.25">
      <c r="B78" s="18"/>
      <c r="C78" s="18"/>
      <c r="E78" s="18"/>
      <c r="F78" s="18"/>
      <c r="K78" s="21"/>
      <c r="L78" s="21"/>
      <c r="M78" s="21"/>
    </row>
    <row r="79" spans="2:13" x14ac:dyDescent="0.25">
      <c r="B79" s="18"/>
      <c r="C79" s="18"/>
      <c r="E79" s="18"/>
      <c r="F79" s="18"/>
      <c r="K79" s="21"/>
      <c r="L79" s="21"/>
      <c r="M79" s="21"/>
    </row>
    <row r="80" spans="2:13" x14ac:dyDescent="0.25">
      <c r="B80" s="18"/>
      <c r="C80" s="18"/>
      <c r="E80" s="18"/>
      <c r="F80" s="18"/>
      <c r="K80" s="21"/>
      <c r="L80" s="21"/>
      <c r="M80" s="21"/>
    </row>
    <row r="81" spans="2:13" x14ac:dyDescent="0.25">
      <c r="B81" s="18"/>
      <c r="C81" s="18"/>
      <c r="E81" s="18"/>
      <c r="F81" s="18"/>
      <c r="K81" s="21"/>
      <c r="L81" s="21"/>
      <c r="M81" s="21"/>
    </row>
    <row r="82" spans="2:13" x14ac:dyDescent="0.25">
      <c r="B82" s="18"/>
      <c r="C82" s="18"/>
      <c r="E82" s="18"/>
      <c r="F82" s="18"/>
      <c r="K82" s="21"/>
      <c r="L82" s="21"/>
      <c r="M82" s="21"/>
    </row>
    <row r="83" spans="2:13" x14ac:dyDescent="0.25">
      <c r="B83" s="18"/>
      <c r="C83" s="18"/>
      <c r="E83" s="18"/>
      <c r="F83" s="18"/>
      <c r="K83" s="21"/>
      <c r="L83" s="21"/>
      <c r="M83" s="21"/>
    </row>
    <row r="84" spans="2:13" x14ac:dyDescent="0.25">
      <c r="B84" s="18"/>
      <c r="C84" s="18"/>
      <c r="E84" s="18"/>
      <c r="F84" s="18"/>
      <c r="K84" s="21"/>
      <c r="L84" s="21"/>
      <c r="M84" s="21"/>
    </row>
    <row r="85" spans="2:13" x14ac:dyDescent="0.25">
      <c r="B85" s="18"/>
      <c r="C85" s="18"/>
      <c r="E85" s="18"/>
      <c r="F85" s="18"/>
      <c r="K85" s="21"/>
      <c r="L85" s="21"/>
      <c r="M85" s="21"/>
    </row>
    <row r="86" spans="2:13" x14ac:dyDescent="0.25">
      <c r="B86" s="18"/>
      <c r="C86" s="18"/>
      <c r="E86" s="18"/>
      <c r="F86" s="18"/>
      <c r="K86" s="21"/>
      <c r="L86" s="21"/>
      <c r="M86" s="21"/>
    </row>
    <row r="87" spans="2:13" x14ac:dyDescent="0.25">
      <c r="B87" s="18"/>
      <c r="C87" s="18"/>
      <c r="E87" s="18"/>
      <c r="F87" s="18"/>
      <c r="K87" s="21"/>
      <c r="L87" s="21"/>
      <c r="M87" s="21"/>
    </row>
    <row r="88" spans="2:13" x14ac:dyDescent="0.25">
      <c r="B88" s="18"/>
      <c r="C88" s="18"/>
      <c r="E88" s="18"/>
      <c r="F88" s="18"/>
      <c r="K88" s="21"/>
      <c r="L88" s="21"/>
      <c r="M88" s="21"/>
    </row>
    <row r="89" spans="2:13" x14ac:dyDescent="0.25">
      <c r="B89" s="18"/>
      <c r="C89" s="18"/>
      <c r="E89" s="18"/>
      <c r="F89" s="18"/>
      <c r="K89" s="21"/>
      <c r="L89" s="21"/>
      <c r="M89" s="21"/>
    </row>
    <row r="90" spans="2:13" x14ac:dyDescent="0.25">
      <c r="B90" s="18"/>
      <c r="C90" s="18"/>
      <c r="E90" s="18"/>
      <c r="F90" s="18"/>
      <c r="K90" s="21"/>
      <c r="L90" s="21"/>
      <c r="M90" s="21"/>
    </row>
    <row r="91" spans="2:13" x14ac:dyDescent="0.25">
      <c r="B91" s="18"/>
      <c r="C91" s="18"/>
      <c r="E91" s="18"/>
      <c r="F91" s="18"/>
      <c r="K91" s="21"/>
      <c r="L91" s="21"/>
      <c r="M91" s="21"/>
    </row>
    <row r="92" spans="2:13" x14ac:dyDescent="0.25">
      <c r="B92" s="18"/>
      <c r="C92" s="18"/>
      <c r="E92" s="18"/>
      <c r="F92" s="18"/>
      <c r="K92" s="21"/>
      <c r="L92" s="21"/>
      <c r="M92" s="21"/>
    </row>
    <row r="93" spans="2:13" x14ac:dyDescent="0.25">
      <c r="B93" s="18"/>
      <c r="C93" s="18"/>
      <c r="E93" s="18"/>
      <c r="F93" s="18"/>
      <c r="K93" s="21"/>
      <c r="L93" s="21"/>
      <c r="M93" s="21"/>
    </row>
    <row r="94" spans="2:13" x14ac:dyDescent="0.25">
      <c r="B94" s="18"/>
      <c r="C94" s="18"/>
      <c r="E94" s="18"/>
      <c r="F94" s="18"/>
      <c r="K94" s="21"/>
      <c r="L94" s="21"/>
      <c r="M94" s="21"/>
    </row>
    <row r="95" spans="2:13" x14ac:dyDescent="0.25">
      <c r="B95" s="18"/>
      <c r="C95" s="18"/>
      <c r="E95" s="18"/>
      <c r="F95" s="18"/>
      <c r="K95" s="21"/>
      <c r="L95" s="21"/>
      <c r="M95" s="21"/>
    </row>
    <row r="96" spans="2:13" x14ac:dyDescent="0.25">
      <c r="B96" s="18"/>
      <c r="C96" s="18"/>
      <c r="E96" s="18"/>
      <c r="F96" s="18"/>
      <c r="K96" s="21"/>
      <c r="L96" s="21"/>
      <c r="M96" s="21"/>
    </row>
    <row r="97" spans="2:13" x14ac:dyDescent="0.25">
      <c r="B97" s="18"/>
      <c r="C97" s="18"/>
      <c r="E97" s="18"/>
      <c r="F97" s="18"/>
      <c r="K97" s="21"/>
      <c r="L97" s="21"/>
      <c r="M97" s="21"/>
    </row>
    <row r="98" spans="2:13" x14ac:dyDescent="0.25">
      <c r="B98" s="18"/>
      <c r="C98" s="18"/>
      <c r="E98" s="18"/>
      <c r="F98" s="18"/>
      <c r="K98" s="21"/>
      <c r="L98" s="21"/>
      <c r="M98" s="21"/>
    </row>
    <row r="99" spans="2:13" x14ac:dyDescent="0.25">
      <c r="B99" s="18"/>
      <c r="C99" s="18"/>
      <c r="E99" s="18"/>
      <c r="F99" s="18"/>
      <c r="K99" s="21"/>
      <c r="L99" s="21"/>
      <c r="M99" s="21"/>
    </row>
    <row r="100" spans="2:13" x14ac:dyDescent="0.25">
      <c r="B100" s="18"/>
      <c r="C100" s="18"/>
      <c r="E100" s="18"/>
      <c r="F100" s="18"/>
      <c r="K100" s="21"/>
      <c r="L100" s="21"/>
      <c r="M100" s="21"/>
    </row>
    <row r="101" spans="2:13" x14ac:dyDescent="0.25">
      <c r="B101" s="18"/>
      <c r="C101" s="18"/>
      <c r="E101" s="18"/>
      <c r="F101" s="18"/>
      <c r="K101" s="21"/>
      <c r="L101" s="21"/>
      <c r="M101" s="21"/>
    </row>
    <row r="102" spans="2:13" x14ac:dyDescent="0.25">
      <c r="B102" s="18"/>
      <c r="C102" s="18"/>
      <c r="E102" s="18"/>
      <c r="F102" s="18"/>
      <c r="K102" s="21"/>
      <c r="L102" s="21"/>
      <c r="M102" s="21"/>
    </row>
    <row r="103" spans="2:13" x14ac:dyDescent="0.25">
      <c r="B103" s="18"/>
      <c r="C103" s="18"/>
      <c r="E103" s="18"/>
      <c r="F103" s="18"/>
      <c r="K103" s="21"/>
      <c r="L103" s="21"/>
      <c r="M103" s="21"/>
    </row>
    <row r="104" spans="2:13" x14ac:dyDescent="0.25">
      <c r="B104" s="18"/>
      <c r="C104" s="18"/>
      <c r="E104" s="18"/>
      <c r="F104" s="18"/>
      <c r="K104" s="21"/>
      <c r="L104" s="21"/>
      <c r="M104" s="21"/>
    </row>
    <row r="105" spans="2:13" x14ac:dyDescent="0.25">
      <c r="B105" s="18"/>
      <c r="C105" s="18"/>
      <c r="E105" s="18"/>
      <c r="F105" s="18"/>
      <c r="K105" s="21"/>
      <c r="L105" s="21"/>
      <c r="M105" s="21"/>
    </row>
    <row r="106" spans="2:13" x14ac:dyDescent="0.25">
      <c r="B106" s="18"/>
      <c r="C106" s="18"/>
      <c r="E106" s="18"/>
      <c r="F106" s="18"/>
      <c r="K106" s="21"/>
      <c r="L106" s="21"/>
      <c r="M106" s="21"/>
    </row>
    <row r="107" spans="2:13" x14ac:dyDescent="0.25">
      <c r="B107" s="18"/>
      <c r="C107" s="18"/>
      <c r="E107" s="18"/>
      <c r="F107" s="18"/>
      <c r="K107" s="21"/>
      <c r="L107" s="21"/>
      <c r="M107" s="21"/>
    </row>
    <row r="108" spans="2:13" x14ac:dyDescent="0.25">
      <c r="B108" s="18"/>
      <c r="C108" s="18"/>
      <c r="E108" s="18"/>
      <c r="F108" s="18"/>
      <c r="K108" s="21"/>
      <c r="L108" s="21"/>
      <c r="M108" s="21"/>
    </row>
    <row r="109" spans="2:13" x14ac:dyDescent="0.25">
      <c r="B109" s="18"/>
      <c r="C109" s="18"/>
      <c r="E109" s="18"/>
      <c r="F109" s="18"/>
      <c r="K109" s="21"/>
      <c r="L109" s="21"/>
      <c r="M109" s="21"/>
    </row>
    <row r="110" spans="2:13" x14ac:dyDescent="0.25">
      <c r="B110" s="18"/>
      <c r="C110" s="18"/>
      <c r="E110" s="18"/>
      <c r="F110" s="18"/>
      <c r="K110" s="21"/>
      <c r="L110" s="21"/>
      <c r="M110" s="21"/>
    </row>
    <row r="111" spans="2:13" x14ac:dyDescent="0.25">
      <c r="B111" s="18"/>
      <c r="C111" s="18"/>
      <c r="E111" s="18"/>
      <c r="F111" s="18"/>
      <c r="K111" s="21"/>
      <c r="L111" s="21"/>
      <c r="M111" s="21"/>
    </row>
    <row r="112" spans="2:13" x14ac:dyDescent="0.25">
      <c r="B112" s="18"/>
      <c r="C112" s="18"/>
      <c r="E112" s="18"/>
      <c r="F112" s="18"/>
      <c r="K112" s="21"/>
      <c r="L112" s="21"/>
      <c r="M112" s="21"/>
    </row>
    <row r="113" spans="2:13" x14ac:dyDescent="0.25">
      <c r="B113" s="18"/>
      <c r="C113" s="18"/>
      <c r="E113" s="18"/>
      <c r="F113" s="18"/>
      <c r="K113" s="21"/>
      <c r="L113" s="21"/>
      <c r="M113" s="21"/>
    </row>
    <row r="114" spans="2:13" x14ac:dyDescent="0.25">
      <c r="B114" s="18"/>
      <c r="C114" s="18"/>
      <c r="E114" s="18"/>
      <c r="F114" s="18"/>
      <c r="K114" s="21"/>
      <c r="L114" s="21"/>
      <c r="M114" s="21"/>
    </row>
    <row r="115" spans="2:13" x14ac:dyDescent="0.25">
      <c r="B115" s="18"/>
      <c r="C115" s="18"/>
      <c r="E115" s="18"/>
      <c r="F115" s="18"/>
      <c r="K115" s="21"/>
      <c r="L115" s="21"/>
      <c r="M115" s="21"/>
    </row>
    <row r="116" spans="2:13" x14ac:dyDescent="0.25">
      <c r="B116" s="18"/>
      <c r="C116" s="18"/>
      <c r="E116" s="18"/>
      <c r="F116" s="18"/>
      <c r="K116" s="21"/>
      <c r="L116" s="21"/>
      <c r="M116" s="21"/>
    </row>
    <row r="117" spans="2:13" x14ac:dyDescent="0.25">
      <c r="B117" s="18"/>
      <c r="C117" s="18"/>
      <c r="E117" s="18"/>
      <c r="F117" s="18"/>
      <c r="K117" s="21"/>
      <c r="L117" s="21"/>
      <c r="M117" s="21"/>
    </row>
    <row r="118" spans="2:13" x14ac:dyDescent="0.25">
      <c r="B118" s="18"/>
      <c r="C118" s="18"/>
      <c r="E118" s="18"/>
      <c r="F118" s="18"/>
      <c r="K118" s="21"/>
      <c r="L118" s="21"/>
      <c r="M118" s="21"/>
    </row>
    <row r="119" spans="2:13" x14ac:dyDescent="0.25">
      <c r="B119" s="18"/>
      <c r="C119" s="18"/>
      <c r="E119" s="18"/>
      <c r="F119" s="18"/>
      <c r="K119" s="21"/>
      <c r="L119" s="21"/>
      <c r="M119" s="21"/>
    </row>
    <row r="120" spans="2:13" x14ac:dyDescent="0.25">
      <c r="B120" s="18"/>
      <c r="C120" s="18"/>
      <c r="E120" s="18"/>
      <c r="F120" s="18"/>
      <c r="K120" s="21"/>
      <c r="L120" s="21"/>
      <c r="M120" s="21"/>
    </row>
    <row r="121" spans="2:13" x14ac:dyDescent="0.25">
      <c r="B121" s="18"/>
      <c r="C121" s="18"/>
      <c r="E121" s="18"/>
      <c r="F121" s="18"/>
      <c r="K121" s="21"/>
      <c r="L121" s="21"/>
      <c r="M121" s="21"/>
    </row>
    <row r="122" spans="2:13" x14ac:dyDescent="0.25">
      <c r="B122" s="18"/>
      <c r="C122" s="18"/>
      <c r="E122" s="18"/>
      <c r="F122" s="18"/>
      <c r="K122" s="21"/>
      <c r="L122" s="21"/>
      <c r="M122" s="21"/>
    </row>
    <row r="123" spans="2:13" x14ac:dyDescent="0.25">
      <c r="B123" s="18"/>
      <c r="C123" s="18"/>
      <c r="E123" s="18"/>
      <c r="F123" s="18"/>
      <c r="K123" s="21"/>
      <c r="L123" s="21"/>
      <c r="M123" s="21"/>
    </row>
    <row r="124" spans="2:13" x14ac:dyDescent="0.25">
      <c r="B124" s="18"/>
      <c r="C124" s="18"/>
      <c r="E124" s="18"/>
      <c r="F124" s="18"/>
      <c r="K124" s="21"/>
      <c r="L124" s="21"/>
      <c r="M124" s="21"/>
    </row>
    <row r="125" spans="2:13" x14ac:dyDescent="0.25">
      <c r="B125" s="18"/>
      <c r="C125" s="18"/>
      <c r="E125" s="18"/>
      <c r="F125" s="18"/>
      <c r="K125" s="21"/>
      <c r="L125" s="21"/>
      <c r="M125" s="21"/>
    </row>
    <row r="126" spans="2:13" x14ac:dyDescent="0.25">
      <c r="B126" s="18"/>
      <c r="C126" s="18"/>
      <c r="E126" s="18"/>
      <c r="F126" s="18"/>
      <c r="K126" s="21"/>
      <c r="L126" s="21"/>
      <c r="M126" s="21"/>
    </row>
    <row r="127" spans="2:13" x14ac:dyDescent="0.25">
      <c r="B127" s="18"/>
      <c r="C127" s="18"/>
      <c r="E127" s="18"/>
      <c r="F127" s="18"/>
      <c r="K127" s="21"/>
      <c r="L127" s="21"/>
      <c r="M127" s="21"/>
    </row>
    <row r="128" spans="2:13" x14ac:dyDescent="0.25">
      <c r="B128" s="18"/>
      <c r="C128" s="18"/>
      <c r="E128" s="18"/>
      <c r="F128" s="18"/>
      <c r="K128" s="21"/>
      <c r="L128" s="21"/>
      <c r="M128" s="21"/>
    </row>
    <row r="129" spans="2:13" x14ac:dyDescent="0.25">
      <c r="B129" s="18"/>
      <c r="C129" s="18"/>
      <c r="E129" s="18"/>
      <c r="F129" s="18"/>
      <c r="K129" s="21"/>
      <c r="L129" s="21"/>
      <c r="M129" s="21"/>
    </row>
    <row r="130" spans="2:13" x14ac:dyDescent="0.25">
      <c r="B130" s="18"/>
      <c r="C130" s="18"/>
      <c r="E130" s="18"/>
      <c r="F130" s="18"/>
      <c r="K130" s="21"/>
      <c r="L130" s="21"/>
      <c r="M130" s="21"/>
    </row>
    <row r="131" spans="2:13" x14ac:dyDescent="0.25">
      <c r="B131" s="18"/>
      <c r="C131" s="18"/>
      <c r="E131" s="18"/>
      <c r="F131" s="18"/>
      <c r="K131" s="21"/>
      <c r="L131" s="21"/>
      <c r="M131" s="21"/>
    </row>
    <row r="132" spans="2:13" x14ac:dyDescent="0.25">
      <c r="B132" s="18"/>
      <c r="C132" s="18"/>
      <c r="E132" s="18"/>
      <c r="F132" s="18"/>
      <c r="K132" s="21"/>
      <c r="L132" s="21"/>
      <c r="M132" s="21"/>
    </row>
    <row r="133" spans="2:13" x14ac:dyDescent="0.25">
      <c r="B133" s="18"/>
      <c r="C133" s="18"/>
      <c r="E133" s="18"/>
      <c r="F133" s="18"/>
      <c r="K133" s="21"/>
      <c r="L133" s="21"/>
      <c r="M133" s="21"/>
    </row>
    <row r="134" spans="2:13" x14ac:dyDescent="0.25">
      <c r="B134" s="18"/>
      <c r="C134" s="18"/>
      <c r="E134" s="18"/>
      <c r="F134" s="18"/>
      <c r="K134" s="21"/>
      <c r="L134" s="21"/>
      <c r="M134" s="21"/>
    </row>
    <row r="135" spans="2:13" x14ac:dyDescent="0.25">
      <c r="B135" s="18"/>
      <c r="C135" s="18"/>
      <c r="E135" s="18"/>
      <c r="F135" s="18"/>
      <c r="K135" s="21"/>
      <c r="L135" s="21"/>
      <c r="M135" s="21"/>
    </row>
    <row r="136" spans="2:13" x14ac:dyDescent="0.25">
      <c r="B136" s="18"/>
      <c r="C136" s="18"/>
      <c r="E136" s="18"/>
      <c r="F136" s="18"/>
      <c r="K136" s="21"/>
      <c r="L136" s="21"/>
      <c r="M136" s="21"/>
    </row>
    <row r="137" spans="2:13" x14ac:dyDescent="0.25">
      <c r="B137" s="18"/>
      <c r="C137" s="18"/>
      <c r="E137" s="18"/>
      <c r="F137" s="18"/>
      <c r="K137" s="21"/>
      <c r="L137" s="21"/>
      <c r="M137" s="21"/>
    </row>
    <row r="138" spans="2:13" x14ac:dyDescent="0.25">
      <c r="B138" s="18"/>
      <c r="C138" s="18"/>
      <c r="E138" s="18"/>
      <c r="F138" s="18"/>
      <c r="K138" s="21"/>
      <c r="L138" s="21"/>
      <c r="M138" s="21"/>
    </row>
    <row r="139" spans="2:13" x14ac:dyDescent="0.25">
      <c r="B139" s="18"/>
      <c r="C139" s="18"/>
      <c r="E139" s="18"/>
      <c r="F139" s="18"/>
      <c r="K139" s="21"/>
      <c r="L139" s="21"/>
      <c r="M139" s="21"/>
    </row>
    <row r="140" spans="2:13" x14ac:dyDescent="0.25">
      <c r="B140" s="18"/>
      <c r="C140" s="18"/>
      <c r="E140" s="18"/>
      <c r="F140" s="18"/>
      <c r="K140" s="21"/>
      <c r="L140" s="21"/>
      <c r="M140" s="21"/>
    </row>
    <row r="141" spans="2:13" x14ac:dyDescent="0.25">
      <c r="B141" s="18"/>
      <c r="C141" s="18"/>
      <c r="E141" s="18"/>
      <c r="F141" s="18"/>
      <c r="K141" s="21"/>
      <c r="L141" s="21"/>
      <c r="M141" s="21"/>
    </row>
    <row r="142" spans="2:13" x14ac:dyDescent="0.25">
      <c r="B142" s="18"/>
      <c r="C142" s="18"/>
      <c r="E142" s="18"/>
      <c r="F142" s="18"/>
      <c r="K142" s="21"/>
      <c r="L142" s="21"/>
      <c r="M142" s="21"/>
    </row>
    <row r="143" spans="2:13" x14ac:dyDescent="0.25">
      <c r="B143" s="18"/>
      <c r="C143" s="18"/>
      <c r="E143" s="18"/>
      <c r="F143" s="18"/>
      <c r="K143" s="21"/>
      <c r="L143" s="21"/>
      <c r="M143" s="21"/>
    </row>
    <row r="144" spans="2:13" x14ac:dyDescent="0.25">
      <c r="B144" s="18"/>
      <c r="C144" s="18"/>
      <c r="E144" s="18"/>
      <c r="F144" s="18"/>
      <c r="K144" s="21"/>
      <c r="L144" s="21"/>
      <c r="M144" s="21"/>
    </row>
    <row r="145" spans="2:13" x14ac:dyDescent="0.25">
      <c r="B145" s="18"/>
      <c r="C145" s="18"/>
      <c r="E145" s="18"/>
      <c r="F145" s="18"/>
      <c r="K145" s="21"/>
      <c r="L145" s="21"/>
      <c r="M145" s="21"/>
    </row>
    <row r="146" spans="2:13" x14ac:dyDescent="0.25">
      <c r="B146" s="18"/>
      <c r="C146" s="18"/>
      <c r="E146" s="18"/>
      <c r="F146" s="18"/>
      <c r="K146" s="21"/>
      <c r="L146" s="21"/>
      <c r="M146" s="21"/>
    </row>
    <row r="147" spans="2:13" x14ac:dyDescent="0.25">
      <c r="B147" s="18"/>
      <c r="C147" s="18"/>
      <c r="E147" s="18"/>
      <c r="F147" s="18"/>
      <c r="K147" s="21"/>
      <c r="L147" s="21"/>
      <c r="M147" s="21"/>
    </row>
    <row r="148" spans="2:13" x14ac:dyDescent="0.25">
      <c r="B148" s="18"/>
      <c r="C148" s="18"/>
      <c r="E148" s="18"/>
      <c r="F148" s="18"/>
      <c r="K148" s="21"/>
      <c r="L148" s="21"/>
      <c r="M148" s="21"/>
    </row>
    <row r="149" spans="2:13" x14ac:dyDescent="0.25">
      <c r="B149" s="18"/>
      <c r="C149" s="18"/>
      <c r="E149" s="18"/>
      <c r="F149" s="18"/>
      <c r="K149" s="21"/>
      <c r="L149" s="21"/>
      <c r="M149" s="21"/>
    </row>
    <row r="150" spans="2:13" x14ac:dyDescent="0.25">
      <c r="B150" s="18"/>
      <c r="C150" s="18"/>
      <c r="E150" s="18"/>
      <c r="F150" s="18"/>
      <c r="K150" s="21"/>
      <c r="L150" s="21"/>
      <c r="M150" s="21"/>
    </row>
    <row r="151" spans="2:13" x14ac:dyDescent="0.25">
      <c r="B151" s="18"/>
      <c r="C151" s="18"/>
      <c r="E151" s="18"/>
      <c r="F151" s="18"/>
      <c r="K151" s="21"/>
      <c r="L151" s="21"/>
      <c r="M151" s="21"/>
    </row>
    <row r="152" spans="2:13" x14ac:dyDescent="0.25">
      <c r="B152" s="18"/>
      <c r="C152" s="18"/>
      <c r="E152" s="18"/>
      <c r="F152" s="18"/>
      <c r="K152" s="21"/>
      <c r="L152" s="21"/>
      <c r="M152" s="21"/>
    </row>
    <row r="153" spans="2:13" x14ac:dyDescent="0.25">
      <c r="B153" s="18"/>
      <c r="C153" s="18"/>
      <c r="E153" s="18"/>
      <c r="F153" s="18"/>
      <c r="K153" s="21"/>
      <c r="L153" s="21"/>
      <c r="M153" s="21"/>
    </row>
    <row r="154" spans="2:13" x14ac:dyDescent="0.25">
      <c r="B154" s="18"/>
      <c r="C154" s="18"/>
      <c r="E154" s="18"/>
      <c r="F154" s="18"/>
      <c r="K154" s="21"/>
      <c r="L154" s="21"/>
      <c r="M154" s="21"/>
    </row>
    <row r="155" spans="2:13" x14ac:dyDescent="0.25">
      <c r="B155" s="18"/>
      <c r="C155" s="18"/>
      <c r="E155" s="18"/>
      <c r="F155" s="18"/>
      <c r="K155" s="21"/>
      <c r="L155" s="21"/>
      <c r="M155" s="21"/>
    </row>
    <row r="156" spans="2:13" x14ac:dyDescent="0.25">
      <c r="B156" s="18"/>
      <c r="C156" s="18"/>
      <c r="E156" s="18"/>
      <c r="F156" s="18"/>
      <c r="K156" s="21"/>
      <c r="L156" s="21"/>
      <c r="M156" s="21"/>
    </row>
    <row r="157" spans="2:13" x14ac:dyDescent="0.25">
      <c r="B157" s="18"/>
      <c r="C157" s="18"/>
      <c r="E157" s="18"/>
      <c r="F157" s="18"/>
      <c r="K157" s="21"/>
      <c r="L157" s="21"/>
      <c r="M157" s="21"/>
    </row>
    <row r="158" spans="2:13" x14ac:dyDescent="0.25">
      <c r="B158" s="18"/>
      <c r="C158" s="18"/>
      <c r="E158" s="18"/>
      <c r="F158" s="18"/>
      <c r="K158" s="21"/>
      <c r="L158" s="21"/>
      <c r="M158" s="21"/>
    </row>
    <row r="159" spans="2:13" x14ac:dyDescent="0.25">
      <c r="B159" s="18"/>
      <c r="C159" s="18"/>
      <c r="E159" s="18"/>
      <c r="F159" s="18"/>
    </row>
    <row r="160" spans="2:13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sortState ref="K6:M36">
    <sortCondition ref="K6"/>
  </sortState>
  <mergeCells count="9">
    <mergeCell ref="B2:F2"/>
    <mergeCell ref="B3:F3"/>
    <mergeCell ref="B4:F4"/>
    <mergeCell ref="K48:L48"/>
    <mergeCell ref="K4:M4"/>
    <mergeCell ref="K38:L38"/>
    <mergeCell ref="B20:F20"/>
    <mergeCell ref="B19:F19"/>
    <mergeCell ref="D6:D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411" t="s">
        <v>9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</row>
    <row r="2" spans="1:22" ht="15" customHeight="1" x14ac:dyDescent="0.25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</row>
    <row r="3" spans="1:22" s="97" customFormat="1" ht="18" customHeight="1" x14ac:dyDescent="0.25">
      <c r="A3" s="412" t="s">
        <v>35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</row>
    <row r="4" spans="1:22" s="97" customFormat="1" ht="18" customHeight="1" thickBot="1" x14ac:dyDescent="0.3">
      <c r="A4" s="413" t="s">
        <v>14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U4" s="97">
        <v>2455</v>
      </c>
    </row>
    <row r="5" spans="1:22" s="97" customFormat="1" ht="18" customHeight="1" thickBot="1" x14ac:dyDescent="0.3">
      <c r="A5" s="418" t="s">
        <v>213</v>
      </c>
      <c r="B5" s="419"/>
      <c r="C5" s="420"/>
      <c r="D5" s="235" t="s">
        <v>36</v>
      </c>
      <c r="E5" s="235"/>
      <c r="F5" s="414" t="s">
        <v>55</v>
      </c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6"/>
      <c r="T5" s="408" t="s">
        <v>78</v>
      </c>
      <c r="U5" s="409"/>
      <c r="V5" s="410"/>
    </row>
    <row r="6" spans="1:22" s="229" customFormat="1" ht="18" customHeight="1" x14ac:dyDescent="0.25">
      <c r="A6" s="247" t="s">
        <v>37</v>
      </c>
      <c r="B6" s="228" t="s">
        <v>56</v>
      </c>
      <c r="C6" s="248" t="s">
        <v>57</v>
      </c>
      <c r="D6" s="246" t="s">
        <v>38</v>
      </c>
      <c r="E6" s="233" t="s">
        <v>39</v>
      </c>
      <c r="F6" s="240" t="s">
        <v>40</v>
      </c>
      <c r="G6" s="232" t="s">
        <v>41</v>
      </c>
      <c r="H6" s="232" t="s">
        <v>42</v>
      </c>
      <c r="I6" s="232" t="s">
        <v>43</v>
      </c>
      <c r="J6" s="228" t="s">
        <v>44</v>
      </c>
      <c r="K6" s="228" t="s">
        <v>45</v>
      </c>
      <c r="L6" s="228" t="s">
        <v>46</v>
      </c>
      <c r="M6" s="233" t="s">
        <v>47</v>
      </c>
      <c r="N6" s="234" t="s">
        <v>48</v>
      </c>
      <c r="O6" s="234" t="s">
        <v>49</v>
      </c>
      <c r="P6" s="234" t="s">
        <v>50</v>
      </c>
      <c r="Q6" s="241" t="s">
        <v>58</v>
      </c>
      <c r="T6" s="230" t="s">
        <v>10</v>
      </c>
      <c r="U6" s="230" t="s">
        <v>76</v>
      </c>
      <c r="V6" s="230" t="s">
        <v>33</v>
      </c>
    </row>
    <row r="7" spans="1:22" ht="18" customHeight="1" x14ac:dyDescent="0.25">
      <c r="A7" s="121">
        <v>1</v>
      </c>
      <c r="B7" s="112"/>
      <c r="C7" s="131"/>
      <c r="D7" s="103"/>
      <c r="E7" s="236"/>
      <c r="F7" s="242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3"/>
      <c r="T7" s="126" t="s">
        <v>77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6"/>
      <c r="F8" s="242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3"/>
      <c r="T8" s="126" t="s">
        <v>73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6"/>
      <c r="F9" s="242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3"/>
      <c r="R9" s="97"/>
      <c r="T9" s="126" t="s">
        <v>90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184</v>
      </c>
      <c r="D10" s="103"/>
      <c r="E10" s="236"/>
      <c r="F10" s="242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91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199</v>
      </c>
      <c r="D11" s="103"/>
      <c r="E11" s="236"/>
      <c r="F11" s="242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110</v>
      </c>
      <c r="T11" s="126" t="s">
        <v>98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6"/>
      <c r="F12" s="113"/>
      <c r="G12" s="113"/>
      <c r="H12" s="113"/>
      <c r="I12" s="113"/>
      <c r="J12" s="113"/>
      <c r="K12" s="113"/>
      <c r="L12" s="113"/>
      <c r="M12" s="113"/>
      <c r="N12" s="115"/>
      <c r="O12" s="115"/>
      <c r="P12" s="115"/>
      <c r="Q12" s="120"/>
      <c r="T12" s="276" t="s">
        <v>106</v>
      </c>
      <c r="U12" s="276">
        <v>478</v>
      </c>
      <c r="V12" s="276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6"/>
      <c r="F13" s="113">
        <v>40</v>
      </c>
      <c r="G13" s="113"/>
      <c r="H13" s="113"/>
      <c r="I13" s="113">
        <v>20</v>
      </c>
      <c r="J13" s="113"/>
      <c r="K13" s="113"/>
      <c r="L13" s="113"/>
      <c r="M13" s="113"/>
      <c r="N13" s="115">
        <v>13</v>
      </c>
      <c r="O13" s="115"/>
      <c r="P13" s="115">
        <v>1</v>
      </c>
      <c r="Q13" s="120"/>
      <c r="T13" s="126" t="s">
        <v>111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6"/>
      <c r="F14" s="113"/>
      <c r="G14" s="113"/>
      <c r="H14" s="113"/>
      <c r="I14" s="113"/>
      <c r="J14" s="113"/>
      <c r="K14" s="113"/>
      <c r="L14" s="113"/>
      <c r="M14" s="113"/>
      <c r="N14" s="115"/>
      <c r="O14" s="115"/>
      <c r="P14" s="115"/>
      <c r="Q14" s="120"/>
      <c r="T14" s="126" t="s">
        <v>114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49"/>
      <c r="D15" s="103"/>
      <c r="E15" s="236"/>
      <c r="F15" s="242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119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6"/>
      <c r="F16" s="242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131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49" t="s">
        <v>51</v>
      </c>
      <c r="D17" s="103"/>
      <c r="E17" s="236"/>
      <c r="F17" s="242"/>
      <c r="G17" s="113"/>
      <c r="H17" s="117"/>
      <c r="I17" s="113"/>
      <c r="J17" s="117"/>
      <c r="K17" s="117"/>
      <c r="L17" s="113"/>
      <c r="M17" s="114"/>
      <c r="N17" s="115"/>
      <c r="O17" s="115"/>
      <c r="P17" s="115"/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49"/>
      <c r="D18" s="103"/>
      <c r="E18" s="236"/>
      <c r="F18" s="242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171</v>
      </c>
      <c r="C19" s="131" t="s">
        <v>170</v>
      </c>
      <c r="D19" s="103"/>
      <c r="E19" s="236"/>
      <c r="F19" s="242"/>
      <c r="G19" s="113"/>
      <c r="H19" s="113"/>
      <c r="I19" s="113"/>
      <c r="J19" s="117"/>
      <c r="K19" s="117"/>
      <c r="L19" s="113"/>
      <c r="M19" s="114"/>
      <c r="N19" s="115"/>
      <c r="O19" s="115"/>
      <c r="P19" s="115"/>
      <c r="Q19" s="120"/>
      <c r="T19" s="417" t="s">
        <v>93</v>
      </c>
      <c r="U19" s="417"/>
      <c r="V19" s="417"/>
    </row>
    <row r="20" spans="1:22" ht="18.75" x14ac:dyDescent="0.25">
      <c r="A20" s="102">
        <v>14</v>
      </c>
      <c r="B20" s="112" t="s">
        <v>101</v>
      </c>
      <c r="C20" s="250" t="s">
        <v>128</v>
      </c>
      <c r="D20" s="122"/>
      <c r="E20" s="237"/>
      <c r="F20" s="242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62</v>
      </c>
      <c r="T20" s="136" t="s">
        <v>88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103</v>
      </c>
      <c r="C21" s="131" t="s">
        <v>102</v>
      </c>
      <c r="D21" s="122"/>
      <c r="E21" s="237"/>
      <c r="F21" s="242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92</v>
      </c>
      <c r="T21" s="136" t="s">
        <v>89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104</v>
      </c>
      <c r="C22" s="131" t="s">
        <v>112</v>
      </c>
      <c r="D22" s="122"/>
      <c r="E22" s="237"/>
      <c r="F22" s="242"/>
      <c r="G22" s="113"/>
      <c r="H22" s="117"/>
      <c r="I22" s="113"/>
      <c r="J22" s="117"/>
      <c r="K22" s="117"/>
      <c r="L22" s="113"/>
      <c r="M22" s="114"/>
      <c r="N22" s="115"/>
      <c r="O22" s="115"/>
      <c r="P22" s="115"/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1" t="s">
        <v>212</v>
      </c>
      <c r="D23" s="122"/>
      <c r="E23" s="237"/>
      <c r="F23" s="242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99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105</v>
      </c>
      <c r="C24" s="131" t="s">
        <v>100</v>
      </c>
      <c r="D24" s="122"/>
      <c r="E24" s="237"/>
      <c r="F24" s="242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199</v>
      </c>
      <c r="D25" s="122"/>
      <c r="E25" s="237"/>
      <c r="F25" s="242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210</v>
      </c>
      <c r="D26" s="122"/>
      <c r="E26" s="238"/>
      <c r="F26" s="244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123</v>
      </c>
      <c r="D27" s="124"/>
      <c r="E27" s="238"/>
      <c r="F27" s="244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8"/>
      <c r="F28" s="244"/>
      <c r="G28" s="113"/>
      <c r="H28" s="113"/>
      <c r="I28" s="113"/>
      <c r="J28" s="113"/>
      <c r="K28" s="113"/>
      <c r="L28" s="113"/>
      <c r="M28" s="114"/>
      <c r="N28" s="115"/>
      <c r="O28" s="115"/>
      <c r="P28" s="115"/>
      <c r="Q28" s="120"/>
    </row>
    <row r="29" spans="1:22" s="104" customFormat="1" ht="16.5" thickBot="1" x14ac:dyDescent="0.3">
      <c r="A29" s="405" t="s">
        <v>31</v>
      </c>
      <c r="B29" s="406"/>
      <c r="C29" s="407"/>
      <c r="D29" s="129">
        <f t="shared" ref="D29:P29" si="1">SUM(D7:D28)</f>
        <v>0</v>
      </c>
      <c r="E29" s="239">
        <f t="shared" si="1"/>
        <v>0</v>
      </c>
      <c r="F29" s="245">
        <f t="shared" si="1"/>
        <v>40</v>
      </c>
      <c r="G29" s="129">
        <f t="shared" si="1"/>
        <v>0</v>
      </c>
      <c r="H29" s="129">
        <f t="shared" si="1"/>
        <v>0</v>
      </c>
      <c r="I29" s="129">
        <f t="shared" si="1"/>
        <v>20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</v>
      </c>
      <c r="O29" s="129">
        <f t="shared" si="1"/>
        <v>0</v>
      </c>
      <c r="P29" s="129">
        <f t="shared" si="1"/>
        <v>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22" t="s">
        <v>35</v>
      </c>
      <c r="C2" s="423"/>
      <c r="D2" s="423"/>
      <c r="E2" s="423"/>
      <c r="F2" s="423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5"/>
      <c r="Y2" s="138"/>
    </row>
    <row r="3" spans="2:31" ht="24" customHeight="1" x14ac:dyDescent="0.25">
      <c r="B3" s="428" t="s">
        <v>113</v>
      </c>
      <c r="C3" s="429"/>
      <c r="D3" s="429"/>
      <c r="E3" s="429"/>
      <c r="F3" s="430"/>
      <c r="G3" s="432"/>
      <c r="H3" s="432"/>
      <c r="I3" s="432"/>
      <c r="J3" s="432"/>
      <c r="K3" s="432"/>
      <c r="L3" s="426" t="s">
        <v>14</v>
      </c>
      <c r="M3" s="426"/>
      <c r="N3" s="426"/>
      <c r="O3" s="426"/>
      <c r="P3" s="426"/>
      <c r="Q3" s="426"/>
      <c r="R3" s="426"/>
      <c r="S3" s="426"/>
      <c r="T3" s="426"/>
      <c r="U3" s="426"/>
      <c r="V3" s="426"/>
      <c r="W3" s="426"/>
      <c r="X3" s="427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6"/>
      <c r="C4" s="421" t="s">
        <v>79</v>
      </c>
      <c r="D4" s="421"/>
      <c r="E4" s="421"/>
      <c r="F4" s="421" t="s">
        <v>83</v>
      </c>
      <c r="G4" s="421"/>
      <c r="H4" s="421"/>
      <c r="I4" s="421" t="s">
        <v>42</v>
      </c>
      <c r="J4" s="421"/>
      <c r="K4" s="421"/>
      <c r="L4" s="421" t="s">
        <v>43</v>
      </c>
      <c r="M4" s="421"/>
      <c r="N4" s="421"/>
      <c r="O4" s="421" t="s">
        <v>84</v>
      </c>
      <c r="P4" s="421"/>
      <c r="Q4" s="421"/>
      <c r="R4" s="421" t="s">
        <v>86</v>
      </c>
      <c r="S4" s="421"/>
      <c r="T4" s="421"/>
      <c r="U4" s="421" t="s">
        <v>85</v>
      </c>
      <c r="V4" s="421"/>
      <c r="W4" s="421"/>
      <c r="X4" s="431" t="s">
        <v>87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7" t="s">
        <v>37</v>
      </c>
      <c r="C5" s="224" t="s">
        <v>82</v>
      </c>
      <c r="D5" s="140" t="s">
        <v>80</v>
      </c>
      <c r="E5" s="224" t="s">
        <v>81</v>
      </c>
      <c r="F5" s="224" t="s">
        <v>82</v>
      </c>
      <c r="G5" s="140" t="s">
        <v>80</v>
      </c>
      <c r="H5" s="225" t="s">
        <v>81</v>
      </c>
      <c r="I5" s="225" t="s">
        <v>82</v>
      </c>
      <c r="J5" s="141" t="s">
        <v>80</v>
      </c>
      <c r="K5" s="224" t="s">
        <v>81</v>
      </c>
      <c r="L5" s="225" t="s">
        <v>82</v>
      </c>
      <c r="M5" s="141" t="s">
        <v>80</v>
      </c>
      <c r="N5" s="225" t="s">
        <v>81</v>
      </c>
      <c r="O5" s="225" t="s">
        <v>82</v>
      </c>
      <c r="P5" s="141" t="s">
        <v>80</v>
      </c>
      <c r="Q5" s="225" t="s">
        <v>81</v>
      </c>
      <c r="R5" s="225" t="s">
        <v>82</v>
      </c>
      <c r="S5" s="141" t="s">
        <v>80</v>
      </c>
      <c r="T5" s="225" t="s">
        <v>81</v>
      </c>
      <c r="U5" s="225" t="s">
        <v>82</v>
      </c>
      <c r="V5" s="141" t="s">
        <v>80</v>
      </c>
      <c r="W5" s="225" t="s">
        <v>81</v>
      </c>
      <c r="X5" s="431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2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1" t="s">
        <v>9</v>
      </c>
      <c r="B1" s="411"/>
      <c r="C1" s="411"/>
      <c r="D1" s="411"/>
      <c r="E1" s="411"/>
      <c r="F1" s="411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411"/>
      <c r="B2" s="411"/>
      <c r="C2" s="411"/>
      <c r="D2" s="411"/>
      <c r="E2" s="411"/>
      <c r="F2" s="411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412" t="s">
        <v>35</v>
      </c>
      <c r="B3" s="412"/>
      <c r="C3" s="412"/>
      <c r="D3" s="412"/>
      <c r="E3" s="412"/>
      <c r="F3" s="412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413" t="s">
        <v>14</v>
      </c>
      <c r="B4" s="413"/>
      <c r="C4" s="413"/>
      <c r="D4" s="413"/>
      <c r="E4" s="413"/>
      <c r="F4" s="413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5" t="s">
        <v>57</v>
      </c>
      <c r="B5" s="438" t="s">
        <v>180</v>
      </c>
      <c r="C5" s="439"/>
      <c r="D5" s="216" t="s">
        <v>96</v>
      </c>
      <c r="E5" s="433" t="s">
        <v>61</v>
      </c>
      <c r="F5" s="434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7" t="s">
        <v>97</v>
      </c>
      <c r="B6" s="435" t="s">
        <v>177</v>
      </c>
      <c r="C6" s="435"/>
      <c r="D6" s="218" t="s">
        <v>178</v>
      </c>
      <c r="E6" s="436" t="s">
        <v>179</v>
      </c>
      <c r="F6" s="43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4" t="s">
        <v>10</v>
      </c>
      <c r="B7" s="214" t="s">
        <v>94</v>
      </c>
      <c r="C7" s="214" t="s">
        <v>50</v>
      </c>
      <c r="D7" s="214" t="s">
        <v>49</v>
      </c>
      <c r="E7" s="214" t="s">
        <v>28</v>
      </c>
      <c r="F7" s="214" t="s">
        <v>95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411" t="s">
        <v>9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</row>
    <row r="2" spans="1:40" ht="15" customHeight="1" x14ac:dyDescent="0.25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</row>
    <row r="3" spans="1:40" s="97" customFormat="1" ht="18" customHeight="1" x14ac:dyDescent="0.25">
      <c r="A3" s="412" t="s">
        <v>35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</row>
    <row r="4" spans="1:40" s="97" customFormat="1" ht="18" customHeight="1" x14ac:dyDescent="0.25">
      <c r="A4" s="413" t="s">
        <v>14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</row>
    <row r="5" spans="1:40" s="97" customFormat="1" ht="18" customHeight="1" x14ac:dyDescent="0.25">
      <c r="A5" s="262"/>
      <c r="B5" s="262"/>
      <c r="C5" s="262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3"/>
      <c r="U5" s="263"/>
      <c r="V5" s="413"/>
      <c r="W5" s="413"/>
      <c r="X5" s="41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</row>
    <row r="6" spans="1:40" s="98" customFormat="1" ht="60" x14ac:dyDescent="0.25">
      <c r="A6" s="261" t="s">
        <v>133</v>
      </c>
      <c r="B6" s="261" t="s">
        <v>134</v>
      </c>
      <c r="C6" s="261" t="s">
        <v>135</v>
      </c>
      <c r="D6" s="261"/>
      <c r="E6" s="261"/>
      <c r="F6" s="110" t="s">
        <v>136</v>
      </c>
      <c r="G6" s="110" t="s">
        <v>137</v>
      </c>
      <c r="H6" s="265"/>
      <c r="I6" s="110" t="s">
        <v>133</v>
      </c>
      <c r="J6" s="110" t="s">
        <v>138</v>
      </c>
      <c r="K6" s="110" t="s">
        <v>139</v>
      </c>
      <c r="L6" s="264"/>
      <c r="M6" s="264"/>
      <c r="N6" s="264"/>
      <c r="O6" s="264"/>
      <c r="P6" s="37"/>
      <c r="Q6" s="37"/>
      <c r="R6" s="37"/>
      <c r="S6" s="265"/>
      <c r="T6" s="266"/>
      <c r="U6" s="266"/>
      <c r="V6" s="265"/>
      <c r="W6" s="265"/>
      <c r="X6" s="265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</row>
    <row r="7" spans="1:40" ht="18" customHeight="1" x14ac:dyDescent="0.25">
      <c r="A7" s="99" t="s">
        <v>140</v>
      </c>
      <c r="B7" s="112" t="s">
        <v>150</v>
      </c>
      <c r="C7" s="99">
        <v>31581</v>
      </c>
      <c r="D7" s="100"/>
      <c r="E7" s="99"/>
      <c r="F7" s="99">
        <v>15791</v>
      </c>
      <c r="G7" s="99">
        <v>9000</v>
      </c>
      <c r="H7" s="258"/>
      <c r="I7" s="99" t="s">
        <v>154</v>
      </c>
      <c r="J7" s="99">
        <v>24639</v>
      </c>
      <c r="K7" s="99">
        <f>J7/191</f>
        <v>129</v>
      </c>
      <c r="L7" s="258"/>
      <c r="M7" s="258"/>
      <c r="N7" s="258"/>
      <c r="O7" s="258"/>
      <c r="P7" s="268"/>
      <c r="Q7" s="268"/>
      <c r="R7" s="268"/>
      <c r="S7" s="258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141</v>
      </c>
      <c r="B8" s="112" t="s">
        <v>169</v>
      </c>
      <c r="C8" s="99">
        <v>27500</v>
      </c>
      <c r="D8" s="100"/>
      <c r="E8" s="99"/>
      <c r="F8" s="99">
        <v>20754</v>
      </c>
      <c r="G8" s="99">
        <v>9000</v>
      </c>
      <c r="H8" s="258"/>
      <c r="I8" s="99" t="s">
        <v>155</v>
      </c>
      <c r="J8" s="99">
        <v>37436</v>
      </c>
      <c r="K8" s="99">
        <f t="shared" ref="K8:K23" si="0">J8/191</f>
        <v>196</v>
      </c>
      <c r="L8" s="258"/>
      <c r="M8" s="269"/>
      <c r="N8" s="258"/>
      <c r="O8" s="258"/>
      <c r="P8" s="268"/>
      <c r="Q8" s="268"/>
      <c r="R8" s="268"/>
      <c r="S8" s="258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142</v>
      </c>
      <c r="B9" s="112" t="s">
        <v>151</v>
      </c>
      <c r="C9" s="99">
        <v>24260</v>
      </c>
      <c r="D9" s="100"/>
      <c r="E9" s="99"/>
      <c r="F9" s="99">
        <v>13487</v>
      </c>
      <c r="G9" s="99">
        <v>18000</v>
      </c>
      <c r="H9" s="258"/>
      <c r="I9" s="99" t="s">
        <v>156</v>
      </c>
      <c r="J9" s="99">
        <v>47368</v>
      </c>
      <c r="K9" s="99">
        <f t="shared" si="0"/>
        <v>248</v>
      </c>
      <c r="L9" s="258"/>
      <c r="M9" s="258"/>
      <c r="N9" s="258"/>
      <c r="O9" s="258"/>
      <c r="P9" s="268"/>
      <c r="Q9" s="268"/>
      <c r="R9" s="268"/>
      <c r="S9" s="258"/>
      <c r="T9" s="263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143</v>
      </c>
      <c r="B10" s="112" t="s">
        <v>152</v>
      </c>
      <c r="C10" s="99">
        <v>15836</v>
      </c>
      <c r="D10" s="100"/>
      <c r="E10" s="99"/>
      <c r="F10" s="99">
        <v>2673</v>
      </c>
      <c r="G10" s="99"/>
      <c r="H10" s="258"/>
      <c r="I10" s="99" t="s">
        <v>157</v>
      </c>
      <c r="J10" s="99">
        <v>45267</v>
      </c>
      <c r="K10" s="99">
        <f t="shared" si="0"/>
        <v>237</v>
      </c>
      <c r="L10" s="258"/>
      <c r="M10" s="258"/>
      <c r="N10" s="258"/>
      <c r="O10" s="258"/>
      <c r="P10" s="268"/>
      <c r="Q10" s="270"/>
      <c r="R10" s="268"/>
      <c r="S10" s="258"/>
      <c r="T10" s="47"/>
      <c r="U10" s="47"/>
      <c r="V10" s="440"/>
      <c r="W10" s="440"/>
      <c r="X10" s="440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144</v>
      </c>
      <c r="B11" s="112" t="s">
        <v>153</v>
      </c>
      <c r="C11" s="99"/>
      <c r="D11" s="100"/>
      <c r="E11" s="99"/>
      <c r="F11" s="99"/>
      <c r="G11" s="99">
        <v>18000</v>
      </c>
      <c r="H11" s="258"/>
      <c r="I11" s="99" t="s">
        <v>158</v>
      </c>
      <c r="J11" s="99">
        <v>50042</v>
      </c>
      <c r="K11" s="99">
        <f t="shared" si="0"/>
        <v>262</v>
      </c>
      <c r="L11" s="258"/>
      <c r="M11" s="258"/>
      <c r="N11" s="258"/>
      <c r="O11" s="258"/>
      <c r="P11" s="268"/>
      <c r="Q11" s="268"/>
      <c r="R11" s="268"/>
      <c r="S11" s="258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145</v>
      </c>
      <c r="B12" s="112" t="s">
        <v>196</v>
      </c>
      <c r="C12" s="99"/>
      <c r="D12" s="100"/>
      <c r="E12" s="99"/>
      <c r="F12" s="99"/>
      <c r="G12" s="99">
        <v>18000</v>
      </c>
      <c r="H12" s="258"/>
      <c r="I12" s="99" t="s">
        <v>159</v>
      </c>
      <c r="J12" s="99">
        <v>49660</v>
      </c>
      <c r="K12" s="99">
        <f t="shared" si="0"/>
        <v>260</v>
      </c>
      <c r="L12" s="258"/>
      <c r="M12" s="258"/>
      <c r="N12" s="258"/>
      <c r="O12" s="258"/>
      <c r="P12" s="268"/>
      <c r="Q12" s="268"/>
      <c r="R12" s="268"/>
      <c r="S12" s="258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146</v>
      </c>
      <c r="B13" s="112" t="s">
        <v>197</v>
      </c>
      <c r="C13" s="99">
        <v>15120</v>
      </c>
      <c r="D13" s="100"/>
      <c r="E13" s="99"/>
      <c r="F13" s="99"/>
      <c r="G13" s="99">
        <v>18000</v>
      </c>
      <c r="H13" s="258"/>
      <c r="I13" s="99" t="s">
        <v>160</v>
      </c>
      <c r="J13" s="99">
        <v>40874</v>
      </c>
      <c r="K13" s="99">
        <f t="shared" si="0"/>
        <v>214</v>
      </c>
      <c r="L13" s="258"/>
      <c r="M13" s="258"/>
      <c r="N13" s="258"/>
      <c r="O13" s="258"/>
      <c r="P13" s="268"/>
      <c r="Q13" s="268"/>
      <c r="R13" s="268"/>
      <c r="S13" s="258"/>
      <c r="T13" s="47"/>
      <c r="U13" s="47"/>
      <c r="V13" s="440"/>
      <c r="W13" s="440"/>
      <c r="X13" s="440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147</v>
      </c>
      <c r="B14" s="112"/>
      <c r="C14" s="99">
        <v>24210</v>
      </c>
      <c r="D14" s="100"/>
      <c r="E14" s="99"/>
      <c r="F14" s="99"/>
      <c r="G14" s="99"/>
      <c r="H14" s="258"/>
      <c r="I14" s="99" t="s">
        <v>162</v>
      </c>
      <c r="J14" s="99">
        <v>15853</v>
      </c>
      <c r="K14" s="99">
        <f t="shared" si="0"/>
        <v>83</v>
      </c>
      <c r="L14" s="258"/>
      <c r="M14" s="258"/>
      <c r="N14" s="258"/>
      <c r="O14" s="258"/>
      <c r="P14" s="268"/>
      <c r="Q14" s="268"/>
      <c r="R14" s="268"/>
      <c r="S14" s="258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148</v>
      </c>
      <c r="B15" s="112"/>
      <c r="C15" s="100"/>
      <c r="D15" s="100"/>
      <c r="E15" s="99"/>
      <c r="F15" s="99"/>
      <c r="G15" s="99"/>
      <c r="H15" s="258"/>
      <c r="I15" s="99" t="s">
        <v>161</v>
      </c>
      <c r="J15" s="99">
        <v>79074</v>
      </c>
      <c r="K15" s="99">
        <f t="shared" si="0"/>
        <v>414</v>
      </c>
      <c r="L15" s="258"/>
      <c r="M15" s="258"/>
      <c r="N15" s="258"/>
      <c r="O15" s="258"/>
      <c r="P15" s="268"/>
      <c r="Q15" s="268"/>
      <c r="R15" s="268"/>
      <c r="S15" s="258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149</v>
      </c>
      <c r="B16" s="112"/>
      <c r="C16" s="99"/>
      <c r="D16" s="100"/>
      <c r="E16" s="99"/>
      <c r="F16" s="99"/>
      <c r="G16" s="99"/>
      <c r="H16" s="258"/>
      <c r="I16" s="99" t="s">
        <v>163</v>
      </c>
      <c r="J16" s="99">
        <v>55963</v>
      </c>
      <c r="K16" s="99">
        <f t="shared" si="0"/>
        <v>293</v>
      </c>
      <c r="L16" s="258"/>
      <c r="M16" s="258"/>
      <c r="N16" s="258"/>
      <c r="O16" s="258"/>
      <c r="P16" s="268"/>
      <c r="Q16" s="268"/>
      <c r="R16" s="268"/>
      <c r="S16" s="258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8"/>
      <c r="I17" s="99" t="s">
        <v>164</v>
      </c>
      <c r="J17" s="99">
        <v>35144</v>
      </c>
      <c r="K17" s="99">
        <f t="shared" si="0"/>
        <v>184</v>
      </c>
      <c r="L17" s="258"/>
      <c r="M17" s="258"/>
      <c r="N17" s="258"/>
      <c r="O17" s="258"/>
      <c r="P17" s="268"/>
      <c r="Q17" s="268"/>
      <c r="R17" s="268"/>
      <c r="S17" s="258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8"/>
      <c r="I18" s="99" t="s">
        <v>165</v>
      </c>
      <c r="J18" s="99"/>
      <c r="K18" s="99">
        <f t="shared" si="0"/>
        <v>0</v>
      </c>
      <c r="L18" s="258"/>
      <c r="M18" s="258"/>
      <c r="N18" s="258"/>
      <c r="O18" s="258"/>
      <c r="P18" s="268"/>
      <c r="Q18" s="268"/>
      <c r="R18" s="268"/>
      <c r="S18" s="258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4"/>
      <c r="E19" s="111"/>
      <c r="F19" s="99"/>
      <c r="G19" s="99"/>
      <c r="H19" s="258"/>
      <c r="I19" s="99" t="s">
        <v>166</v>
      </c>
      <c r="J19" s="99">
        <v>11460</v>
      </c>
      <c r="K19" s="99">
        <f t="shared" si="0"/>
        <v>60</v>
      </c>
      <c r="L19" s="258"/>
      <c r="M19" s="258"/>
      <c r="N19" s="258"/>
      <c r="O19" s="258"/>
      <c r="P19" s="268"/>
      <c r="Q19" s="268"/>
      <c r="R19" s="268"/>
      <c r="S19" s="258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5"/>
      <c r="C20" s="99"/>
      <c r="D20" s="274"/>
      <c r="E20" s="111"/>
      <c r="F20" s="99"/>
      <c r="G20" s="99"/>
      <c r="H20" s="258"/>
      <c r="I20" s="99" t="s">
        <v>167</v>
      </c>
      <c r="J20" s="99">
        <v>39537</v>
      </c>
      <c r="K20" s="99">
        <f t="shared" si="0"/>
        <v>207</v>
      </c>
      <c r="L20" s="258"/>
      <c r="M20" s="258"/>
      <c r="N20" s="258"/>
      <c r="O20" s="258"/>
      <c r="P20" s="268"/>
      <c r="Q20" s="268"/>
      <c r="R20" s="268"/>
      <c r="S20" s="258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7"/>
      <c r="C21" s="259"/>
      <c r="D21" s="108"/>
      <c r="E21" s="37"/>
      <c r="F21" s="258"/>
      <c r="G21" s="258"/>
      <c r="H21" s="258"/>
      <c r="I21" s="99" t="s">
        <v>168</v>
      </c>
      <c r="J21" s="99">
        <v>27122</v>
      </c>
      <c r="K21" s="99">
        <f t="shared" si="0"/>
        <v>142</v>
      </c>
      <c r="L21" s="258"/>
      <c r="M21" s="258"/>
      <c r="N21" s="258"/>
      <c r="O21" s="258"/>
      <c r="P21" s="268"/>
      <c r="Q21" s="268"/>
      <c r="R21" s="268"/>
      <c r="S21" s="258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7"/>
      <c r="C22" s="271"/>
      <c r="D22" s="108"/>
      <c r="E22" s="37"/>
      <c r="F22" s="258"/>
      <c r="G22" s="258"/>
      <c r="H22" s="258"/>
      <c r="I22" s="230" t="s">
        <v>191</v>
      </c>
      <c r="J22" s="230">
        <v>90916</v>
      </c>
      <c r="K22" s="99">
        <f t="shared" si="0"/>
        <v>476</v>
      </c>
      <c r="L22" s="258"/>
      <c r="M22" s="258"/>
      <c r="N22" s="258"/>
      <c r="O22" s="258"/>
      <c r="P22" s="268"/>
      <c r="Q22" s="268"/>
      <c r="R22" s="268"/>
      <c r="S22" s="258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7"/>
      <c r="C23" s="259"/>
      <c r="D23" s="108"/>
      <c r="E23" s="37"/>
      <c r="F23" s="258"/>
      <c r="G23" s="258"/>
      <c r="H23" s="258"/>
      <c r="I23" s="230" t="s">
        <v>192</v>
      </c>
      <c r="J23" s="230">
        <v>85186</v>
      </c>
      <c r="K23" s="99">
        <f t="shared" si="0"/>
        <v>446</v>
      </c>
      <c r="L23" s="258"/>
      <c r="M23" s="258"/>
      <c r="N23" s="258"/>
      <c r="O23" s="258"/>
      <c r="P23" s="268"/>
      <c r="Q23" s="268"/>
      <c r="R23" s="268"/>
      <c r="S23" s="258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7"/>
      <c r="C24" s="259"/>
      <c r="D24" s="108"/>
      <c r="E24" s="37"/>
      <c r="F24" s="258"/>
      <c r="G24" s="258"/>
      <c r="H24" s="258"/>
      <c r="I24" s="258"/>
      <c r="J24" s="258"/>
      <c r="K24" s="258">
        <f>SUM(K7:K23)</f>
        <v>3851</v>
      </c>
      <c r="L24" s="258"/>
      <c r="M24" s="258"/>
      <c r="N24" s="258"/>
      <c r="O24" s="258"/>
      <c r="P24" s="268"/>
      <c r="Q24" s="268"/>
      <c r="R24" s="268"/>
      <c r="S24" s="258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7"/>
      <c r="C25" s="259"/>
      <c r="D25" s="108"/>
      <c r="E25" s="37"/>
      <c r="F25" s="272"/>
      <c r="G25" s="258"/>
      <c r="H25" s="258"/>
      <c r="I25" s="258"/>
      <c r="J25" s="258"/>
      <c r="K25" s="258"/>
      <c r="L25" s="258"/>
      <c r="M25" s="258"/>
      <c r="N25" s="258"/>
      <c r="O25" s="258"/>
      <c r="P25" s="268"/>
      <c r="Q25" s="268"/>
      <c r="R25" s="268"/>
      <c r="S25" s="258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7"/>
      <c r="C26" s="259"/>
      <c r="D26" s="108"/>
      <c r="E26" s="37"/>
      <c r="F26" s="272"/>
      <c r="G26" s="258"/>
      <c r="H26" s="258"/>
      <c r="I26" s="258"/>
      <c r="J26" s="258"/>
      <c r="K26" s="258"/>
      <c r="L26" s="258"/>
      <c r="M26" s="258"/>
      <c r="N26" s="258"/>
      <c r="O26" s="258"/>
      <c r="P26" s="268"/>
      <c r="Q26" s="268"/>
      <c r="R26" s="268"/>
      <c r="S26" s="258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7"/>
      <c r="C27" s="259"/>
      <c r="D27" s="108"/>
      <c r="E27" s="37"/>
      <c r="F27" s="272"/>
      <c r="G27" s="258"/>
      <c r="H27" s="258"/>
      <c r="I27" s="258"/>
      <c r="J27" s="258"/>
      <c r="K27" s="258"/>
      <c r="L27" s="258"/>
      <c r="M27" s="258"/>
      <c r="N27" s="258"/>
      <c r="O27" s="258"/>
      <c r="P27" s="268"/>
      <c r="Q27" s="268"/>
      <c r="R27" s="268"/>
      <c r="S27" s="258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41"/>
      <c r="B28" s="441"/>
      <c r="C28" s="441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5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opLeftCell="A16" zoomScaleNormal="100" workbookViewId="0">
      <selection sqref="A1:C2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3" t="s">
        <v>214</v>
      </c>
      <c r="B1" s="444"/>
      <c r="C1" s="445"/>
      <c r="D1" s="333"/>
      <c r="F1" s="393" t="s">
        <v>69</v>
      </c>
      <c r="G1" s="394"/>
      <c r="H1" s="395"/>
    </row>
    <row r="2" spans="1:8" ht="42" customHeight="1" x14ac:dyDescent="0.25">
      <c r="A2" s="326" t="s">
        <v>10</v>
      </c>
      <c r="B2" s="126" t="s">
        <v>70</v>
      </c>
      <c r="C2" s="327" t="s">
        <v>33</v>
      </c>
      <c r="D2" s="324"/>
      <c r="F2" s="95" t="s">
        <v>10</v>
      </c>
      <c r="G2" s="125" t="s">
        <v>70</v>
      </c>
      <c r="H2" s="125" t="s">
        <v>33</v>
      </c>
    </row>
    <row r="3" spans="1:8" ht="15.75" x14ac:dyDescent="0.25">
      <c r="A3" s="328" t="s">
        <v>71</v>
      </c>
      <c r="B3" s="319" t="s">
        <v>72</v>
      </c>
      <c r="C3" s="329">
        <v>2050</v>
      </c>
      <c r="D3" s="325"/>
      <c r="F3" s="95" t="s">
        <v>71</v>
      </c>
      <c r="G3" s="125" t="s">
        <v>72</v>
      </c>
      <c r="H3" s="125">
        <v>2050</v>
      </c>
    </row>
    <row r="4" spans="1:8" ht="15.75" x14ac:dyDescent="0.25">
      <c r="A4" s="328" t="s">
        <v>115</v>
      </c>
      <c r="B4" s="319" t="s">
        <v>116</v>
      </c>
      <c r="C4" s="329">
        <v>8000</v>
      </c>
      <c r="D4" s="325"/>
      <c r="F4" s="101" t="s">
        <v>115</v>
      </c>
      <c r="G4" s="126" t="s">
        <v>116</v>
      </c>
      <c r="H4" s="126">
        <v>8000</v>
      </c>
    </row>
    <row r="5" spans="1:8" ht="15.75" x14ac:dyDescent="0.25">
      <c r="A5" s="328" t="s">
        <v>117</v>
      </c>
      <c r="B5" s="319" t="s">
        <v>74</v>
      </c>
      <c r="C5" s="329">
        <v>2000</v>
      </c>
      <c r="D5" s="325"/>
      <c r="F5" s="219" t="s">
        <v>117</v>
      </c>
      <c r="G5" s="220" t="s">
        <v>74</v>
      </c>
      <c r="H5" s="221">
        <v>2000</v>
      </c>
    </row>
    <row r="6" spans="1:8" ht="15.75" x14ac:dyDescent="0.25">
      <c r="A6" s="328" t="s">
        <v>120</v>
      </c>
      <c r="B6" s="319" t="s">
        <v>121</v>
      </c>
      <c r="C6" s="329">
        <v>4250</v>
      </c>
      <c r="D6" s="325"/>
      <c r="F6" s="95" t="s">
        <v>120</v>
      </c>
      <c r="G6" s="125" t="s">
        <v>121</v>
      </c>
      <c r="H6" s="126">
        <v>4250</v>
      </c>
    </row>
    <row r="7" spans="1:8" ht="15.75" x14ac:dyDescent="0.25">
      <c r="A7" s="328" t="s">
        <v>122</v>
      </c>
      <c r="B7" s="319" t="s">
        <v>124</v>
      </c>
      <c r="C7" s="329">
        <v>1900</v>
      </c>
      <c r="D7" s="325"/>
      <c r="F7" s="95" t="s">
        <v>122</v>
      </c>
      <c r="G7" s="125" t="s">
        <v>124</v>
      </c>
      <c r="H7" s="126">
        <v>1900</v>
      </c>
    </row>
    <row r="8" spans="1:8" ht="15.75" x14ac:dyDescent="0.25">
      <c r="A8" s="328" t="s">
        <v>125</v>
      </c>
      <c r="B8" s="319" t="s">
        <v>127</v>
      </c>
      <c r="C8" s="329">
        <v>750</v>
      </c>
      <c r="D8" s="325"/>
      <c r="F8" s="95" t="s">
        <v>125</v>
      </c>
      <c r="G8" s="125" t="s">
        <v>127</v>
      </c>
      <c r="H8" s="126">
        <v>750</v>
      </c>
    </row>
    <row r="9" spans="1:8" ht="15.75" x14ac:dyDescent="0.25">
      <c r="A9" s="328" t="s">
        <v>129</v>
      </c>
      <c r="B9" s="319" t="s">
        <v>75</v>
      </c>
      <c r="C9" s="329">
        <v>3152</v>
      </c>
      <c r="D9" s="325"/>
      <c r="F9" s="95" t="s">
        <v>206</v>
      </c>
      <c r="G9" s="125" t="s">
        <v>207</v>
      </c>
      <c r="H9" s="126">
        <v>4650</v>
      </c>
    </row>
    <row r="10" spans="1:8" ht="15.75" x14ac:dyDescent="0.25">
      <c r="A10" s="328" t="s">
        <v>130</v>
      </c>
      <c r="B10" s="320" t="s">
        <v>75</v>
      </c>
      <c r="C10" s="329">
        <v>5023</v>
      </c>
      <c r="D10" s="325"/>
      <c r="F10" s="95" t="s">
        <v>129</v>
      </c>
      <c r="G10" s="126" t="s">
        <v>75</v>
      </c>
      <c r="H10" s="125">
        <v>3152</v>
      </c>
    </row>
    <row r="11" spans="1:8" ht="15.75" x14ac:dyDescent="0.25">
      <c r="A11" s="330" t="s">
        <v>218</v>
      </c>
      <c r="B11" s="319" t="s">
        <v>118</v>
      </c>
      <c r="C11" s="329">
        <v>42160</v>
      </c>
      <c r="D11" s="325"/>
      <c r="F11" s="101" t="s">
        <v>130</v>
      </c>
      <c r="G11" s="101" t="s">
        <v>75</v>
      </c>
      <c r="H11" s="127">
        <v>5023</v>
      </c>
    </row>
    <row r="12" spans="1:8" x14ac:dyDescent="0.25">
      <c r="A12" s="330" t="s">
        <v>172</v>
      </c>
      <c r="B12" s="319" t="s">
        <v>176</v>
      </c>
      <c r="C12" s="329">
        <v>1500</v>
      </c>
      <c r="D12" s="325"/>
      <c r="F12" s="128"/>
      <c r="G12" s="128" t="s">
        <v>118</v>
      </c>
      <c r="H12" s="322">
        <v>47704</v>
      </c>
    </row>
    <row r="13" spans="1:8" ht="15.75" x14ac:dyDescent="0.25">
      <c r="A13" s="330" t="s">
        <v>182</v>
      </c>
      <c r="B13" s="319" t="s">
        <v>176</v>
      </c>
      <c r="C13" s="329">
        <v>750</v>
      </c>
      <c r="D13" s="325"/>
      <c r="F13" s="317" t="s">
        <v>172</v>
      </c>
      <c r="G13" s="317" t="s">
        <v>176</v>
      </c>
      <c r="H13" s="317">
        <v>1500</v>
      </c>
    </row>
    <row r="14" spans="1:8" ht="15.75" x14ac:dyDescent="0.25">
      <c r="A14" s="330" t="s">
        <v>217</v>
      </c>
      <c r="B14" s="319">
        <v>430</v>
      </c>
      <c r="C14" s="329">
        <v>82130</v>
      </c>
      <c r="D14" s="325"/>
      <c r="F14" s="317" t="s">
        <v>182</v>
      </c>
      <c r="G14" s="317" t="s">
        <v>176</v>
      </c>
      <c r="H14" s="317">
        <v>750</v>
      </c>
    </row>
    <row r="15" spans="1:8" ht="15.75" x14ac:dyDescent="0.25">
      <c r="A15" s="330" t="s">
        <v>188</v>
      </c>
      <c r="B15" s="319" t="s">
        <v>75</v>
      </c>
      <c r="C15" s="329">
        <v>2295</v>
      </c>
      <c r="D15" s="325"/>
      <c r="F15" s="317" t="s">
        <v>182</v>
      </c>
      <c r="G15" s="317" t="s">
        <v>118</v>
      </c>
      <c r="H15" s="323">
        <v>4680</v>
      </c>
    </row>
    <row r="16" spans="1:8" ht="15.75" x14ac:dyDescent="0.25">
      <c r="A16" s="331" t="s">
        <v>190</v>
      </c>
      <c r="B16" s="319" t="s">
        <v>75</v>
      </c>
      <c r="C16" s="329">
        <v>2546</v>
      </c>
      <c r="D16" s="325"/>
      <c r="F16" s="317" t="s">
        <v>183</v>
      </c>
      <c r="G16" s="317" t="s">
        <v>118</v>
      </c>
      <c r="H16" s="323">
        <v>5625</v>
      </c>
    </row>
    <row r="17" spans="1:9" ht="15.75" x14ac:dyDescent="0.25">
      <c r="A17" s="332" t="s">
        <v>193</v>
      </c>
      <c r="B17" s="319" t="s">
        <v>75</v>
      </c>
      <c r="C17" s="329">
        <v>2673</v>
      </c>
      <c r="D17" s="325"/>
      <c r="F17" s="318" t="s">
        <v>185</v>
      </c>
      <c r="G17" s="317" t="s">
        <v>208</v>
      </c>
      <c r="H17" s="317">
        <v>101230</v>
      </c>
    </row>
    <row r="18" spans="1:9" ht="15.75" x14ac:dyDescent="0.25">
      <c r="A18" s="332" t="s">
        <v>200</v>
      </c>
      <c r="B18" s="321" t="s">
        <v>75</v>
      </c>
      <c r="C18" s="329">
        <v>5706</v>
      </c>
      <c r="D18" s="325"/>
      <c r="F18" s="318" t="s">
        <v>186</v>
      </c>
      <c r="G18" s="317" t="s">
        <v>211</v>
      </c>
      <c r="H18" s="317">
        <v>90152</v>
      </c>
    </row>
    <row r="19" spans="1:9" ht="15.75" x14ac:dyDescent="0.25">
      <c r="A19" s="330" t="s">
        <v>203</v>
      </c>
      <c r="B19" s="319" t="s">
        <v>204</v>
      </c>
      <c r="C19" s="329">
        <v>2437</v>
      </c>
      <c r="D19" s="325"/>
      <c r="F19" s="318" t="s">
        <v>187</v>
      </c>
      <c r="G19" s="317" t="s">
        <v>209</v>
      </c>
      <c r="H19" s="317">
        <v>72007</v>
      </c>
    </row>
    <row r="20" spans="1:9" ht="15.75" x14ac:dyDescent="0.25">
      <c r="A20" s="330" t="s">
        <v>205</v>
      </c>
      <c r="B20" s="319" t="s">
        <v>204</v>
      </c>
      <c r="C20" s="329">
        <v>1167</v>
      </c>
      <c r="F20" s="317" t="s">
        <v>188</v>
      </c>
      <c r="G20" s="317" t="s">
        <v>75</v>
      </c>
      <c r="H20" s="317">
        <v>2295</v>
      </c>
    </row>
    <row r="21" spans="1:9" ht="17.25" customHeight="1" x14ac:dyDescent="0.25">
      <c r="A21" s="330" t="s">
        <v>215</v>
      </c>
      <c r="B21" s="319" t="s">
        <v>75</v>
      </c>
      <c r="C21" s="329">
        <v>252</v>
      </c>
      <c r="F21" s="317" t="s">
        <v>190</v>
      </c>
      <c r="G21" s="317" t="s">
        <v>75</v>
      </c>
      <c r="H21" s="317">
        <v>2546</v>
      </c>
    </row>
    <row r="22" spans="1:9" ht="16.5" thickBot="1" x14ac:dyDescent="0.3">
      <c r="A22" s="446" t="s">
        <v>28</v>
      </c>
      <c r="B22" s="447"/>
      <c r="C22" s="334">
        <f>SUM(C3:C21)</f>
        <v>170741</v>
      </c>
      <c r="F22" s="317" t="s">
        <v>203</v>
      </c>
      <c r="G22" s="317" t="s">
        <v>204</v>
      </c>
      <c r="H22" s="317">
        <v>2437</v>
      </c>
    </row>
    <row r="23" spans="1:9" ht="15.75" x14ac:dyDescent="0.25">
      <c r="A23" s="94"/>
      <c r="B23" s="94"/>
      <c r="C23" s="94"/>
      <c r="F23" s="317" t="s">
        <v>205</v>
      </c>
      <c r="G23" s="317" t="s">
        <v>204</v>
      </c>
      <c r="H23" s="317">
        <v>1167</v>
      </c>
    </row>
    <row r="24" spans="1:9" ht="15.75" x14ac:dyDescent="0.25">
      <c r="A24" s="94"/>
      <c r="B24" s="94"/>
      <c r="C24" s="94"/>
      <c r="F24" s="317"/>
      <c r="G24" s="317"/>
      <c r="H24" s="317"/>
    </row>
    <row r="25" spans="1:9" ht="15.75" x14ac:dyDescent="0.25">
      <c r="A25" s="94"/>
      <c r="B25" s="94"/>
      <c r="C25" s="94"/>
      <c r="F25" s="317"/>
      <c r="G25" s="317"/>
      <c r="H25" s="317"/>
    </row>
    <row r="26" spans="1:9" ht="15.75" x14ac:dyDescent="0.25">
      <c r="A26" s="94"/>
      <c r="B26" s="94"/>
      <c r="C26" s="94"/>
      <c r="F26" s="317"/>
      <c r="G26" s="317"/>
      <c r="H26" s="317"/>
    </row>
    <row r="27" spans="1:9" ht="15.75" x14ac:dyDescent="0.25">
      <c r="A27" s="94"/>
      <c r="B27" s="94"/>
      <c r="C27" s="94"/>
      <c r="F27" s="317"/>
      <c r="G27" s="317"/>
      <c r="H27" s="317"/>
    </row>
    <row r="28" spans="1:9" ht="15.75" x14ac:dyDescent="0.25">
      <c r="A28" s="94"/>
      <c r="B28" s="94"/>
      <c r="C28" s="94"/>
      <c r="F28" s="317"/>
      <c r="G28" s="317"/>
      <c r="H28" s="317"/>
    </row>
    <row r="29" spans="1:9" ht="15.75" x14ac:dyDescent="0.25">
      <c r="A29" s="94"/>
      <c r="B29" s="94"/>
      <c r="C29" s="94"/>
      <c r="F29" s="317"/>
      <c r="G29" s="317"/>
      <c r="H29" s="317"/>
    </row>
    <row r="30" spans="1:9" ht="15.75" x14ac:dyDescent="0.25">
      <c r="A30" s="94"/>
      <c r="B30" s="94"/>
      <c r="C30" s="94"/>
      <c r="F30" s="317"/>
      <c r="G30" s="317"/>
      <c r="H30" s="317"/>
    </row>
    <row r="31" spans="1:9" ht="15.75" x14ac:dyDescent="0.25">
      <c r="A31" s="313"/>
      <c r="B31" s="314"/>
      <c r="C31" s="313"/>
      <c r="F31" s="396" t="s">
        <v>28</v>
      </c>
      <c r="G31" s="396"/>
      <c r="H31" s="339">
        <f>SUM(H3:H30)</f>
        <v>363868</v>
      </c>
    </row>
    <row r="32" spans="1:9" ht="15.75" x14ac:dyDescent="0.25">
      <c r="A32" s="313"/>
      <c r="B32" s="314"/>
      <c r="C32" s="313"/>
      <c r="E32" s="9"/>
      <c r="F32" s="337"/>
      <c r="G32" s="338"/>
      <c r="H32" s="337"/>
      <c r="I32" s="9"/>
    </row>
    <row r="33" spans="1:9" ht="15.75" x14ac:dyDescent="0.25">
      <c r="A33" s="313"/>
      <c r="B33" s="315"/>
      <c r="C33" s="313"/>
      <c r="E33" s="9"/>
      <c r="F33" s="337"/>
      <c r="G33" s="338"/>
      <c r="H33" s="337"/>
      <c r="I33" s="9"/>
    </row>
    <row r="34" spans="1:9" ht="15.75" x14ac:dyDescent="0.25">
      <c r="A34" s="94"/>
      <c r="B34" s="94"/>
      <c r="C34" s="94"/>
      <c r="E34" s="9"/>
      <c r="F34" s="337"/>
      <c r="G34" s="338"/>
      <c r="H34" s="337"/>
      <c r="I34" s="9"/>
    </row>
    <row r="35" spans="1:9" ht="15.75" x14ac:dyDescent="0.25">
      <c r="A35" s="94"/>
      <c r="B35" s="94"/>
      <c r="C35" s="94"/>
      <c r="E35" s="9"/>
      <c r="F35" s="336"/>
      <c r="G35" s="336"/>
      <c r="H35" s="336"/>
      <c r="I35" s="9"/>
    </row>
    <row r="36" spans="1:9" ht="15.75" x14ac:dyDescent="0.25">
      <c r="A36" s="94"/>
      <c r="B36" s="94"/>
      <c r="C36" s="94"/>
      <c r="E36" s="9"/>
      <c r="F36" s="336"/>
      <c r="G36" s="336"/>
      <c r="H36" s="336"/>
      <c r="I36" s="9"/>
    </row>
    <row r="37" spans="1:9" ht="15.75" x14ac:dyDescent="0.25">
      <c r="A37" s="94"/>
      <c r="B37" s="94"/>
      <c r="C37" s="94"/>
      <c r="E37" s="9"/>
      <c r="F37" s="336"/>
      <c r="G37" s="336"/>
      <c r="H37" s="336"/>
      <c r="I37" s="9"/>
    </row>
    <row r="38" spans="1:9" ht="15.75" x14ac:dyDescent="0.25">
      <c r="A38" s="94"/>
      <c r="B38" s="94"/>
      <c r="C38" s="94"/>
      <c r="E38" s="9"/>
      <c r="F38" s="336"/>
      <c r="G38" s="336"/>
      <c r="H38" s="336"/>
      <c r="I38" s="9"/>
    </row>
    <row r="39" spans="1:9" ht="15.75" x14ac:dyDescent="0.25">
      <c r="A39" s="94"/>
      <c r="B39" s="94"/>
      <c r="C39" s="94"/>
      <c r="E39" s="9"/>
      <c r="F39" s="336"/>
      <c r="G39" s="336"/>
      <c r="H39" s="336"/>
      <c r="I39" s="9"/>
    </row>
    <row r="40" spans="1:9" ht="15.75" x14ac:dyDescent="0.25">
      <c r="A40" s="94"/>
      <c r="B40" s="94"/>
      <c r="C40" s="94"/>
      <c r="E40" s="9"/>
      <c r="F40" s="336"/>
      <c r="G40" s="336"/>
      <c r="H40" s="336"/>
      <c r="I40" s="9"/>
    </row>
    <row r="41" spans="1:9" ht="15.75" x14ac:dyDescent="0.25">
      <c r="A41" s="94"/>
      <c r="B41" s="94"/>
      <c r="C41" s="94"/>
      <c r="E41" s="9"/>
      <c r="F41" s="336"/>
      <c r="G41" s="336"/>
      <c r="H41" s="336"/>
      <c r="I41" s="9"/>
    </row>
    <row r="42" spans="1:9" ht="15.75" x14ac:dyDescent="0.25">
      <c r="A42" s="442"/>
      <c r="B42" s="442"/>
      <c r="C42" s="8"/>
      <c r="E42" s="9"/>
      <c r="F42" s="336"/>
      <c r="G42" s="336"/>
      <c r="H42" s="336"/>
      <c r="I42" s="9"/>
    </row>
    <row r="43" spans="1:9" ht="15.75" x14ac:dyDescent="0.25">
      <c r="E43" s="9"/>
      <c r="F43" s="392"/>
      <c r="G43" s="392"/>
      <c r="H43" s="336"/>
      <c r="I43" s="9"/>
    </row>
  </sheetData>
  <mergeCells count="6">
    <mergeCell ref="A42:B42"/>
    <mergeCell ref="F43:G43"/>
    <mergeCell ref="F1:H1"/>
    <mergeCell ref="A1:C1"/>
    <mergeCell ref="A22:B22"/>
    <mergeCell ref="F31:G31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41" customWidth="1"/>
    <col min="2" max="2" width="29.7109375" style="341" customWidth="1"/>
    <col min="3" max="3" width="15.42578125" style="341" customWidth="1"/>
    <col min="4" max="16384" width="9.140625" style="341"/>
  </cols>
  <sheetData>
    <row r="1" spans="1:3" ht="26.25" x14ac:dyDescent="0.4">
      <c r="A1" s="450" t="s">
        <v>6</v>
      </c>
      <c r="B1" s="450"/>
      <c r="C1" s="450"/>
    </row>
    <row r="2" spans="1:3" x14ac:dyDescent="0.25">
      <c r="A2" s="448" t="s">
        <v>222</v>
      </c>
      <c r="B2" s="448"/>
      <c r="C2" s="448"/>
    </row>
    <row r="3" spans="1:3" x14ac:dyDescent="0.25">
      <c r="A3" s="340" t="s">
        <v>10</v>
      </c>
      <c r="B3" s="340" t="s">
        <v>70</v>
      </c>
      <c r="C3" s="340" t="s">
        <v>33</v>
      </c>
    </row>
    <row r="4" spans="1:3" x14ac:dyDescent="0.25">
      <c r="A4" s="342" t="s">
        <v>71</v>
      </c>
      <c r="B4" s="342" t="s">
        <v>72</v>
      </c>
      <c r="C4" s="343">
        <v>2050</v>
      </c>
    </row>
    <row r="5" spans="1:3" x14ac:dyDescent="0.25">
      <c r="A5" s="342" t="s">
        <v>120</v>
      </c>
      <c r="B5" s="342" t="s">
        <v>121</v>
      </c>
      <c r="C5" s="343">
        <v>4250</v>
      </c>
    </row>
    <row r="6" spans="1:3" x14ac:dyDescent="0.25">
      <c r="A6" s="342" t="s">
        <v>122</v>
      </c>
      <c r="B6" s="342" t="s">
        <v>124</v>
      </c>
      <c r="C6" s="343">
        <v>1900</v>
      </c>
    </row>
    <row r="7" spans="1:3" x14ac:dyDescent="0.25">
      <c r="A7" s="342" t="s">
        <v>115</v>
      </c>
      <c r="B7" s="342" t="s">
        <v>116</v>
      </c>
      <c r="C7" s="343">
        <v>8000</v>
      </c>
    </row>
    <row r="8" spans="1:3" x14ac:dyDescent="0.25">
      <c r="A8" s="342" t="s">
        <v>172</v>
      </c>
      <c r="B8" s="342" t="s">
        <v>176</v>
      </c>
      <c r="C8" s="343">
        <v>1500</v>
      </c>
    </row>
    <row r="9" spans="1:3" x14ac:dyDescent="0.25">
      <c r="A9" s="342" t="s">
        <v>200</v>
      </c>
      <c r="B9" s="342" t="s">
        <v>75</v>
      </c>
      <c r="C9" s="343">
        <v>5706</v>
      </c>
    </row>
    <row r="10" spans="1:3" x14ac:dyDescent="0.25">
      <c r="A10" s="342" t="s">
        <v>125</v>
      </c>
      <c r="B10" s="342" t="s">
        <v>127</v>
      </c>
      <c r="C10" s="343">
        <v>750</v>
      </c>
    </row>
    <row r="11" spans="1:3" x14ac:dyDescent="0.25">
      <c r="A11" s="342" t="s">
        <v>182</v>
      </c>
      <c r="B11" s="342" t="s">
        <v>176</v>
      </c>
      <c r="C11" s="343">
        <v>750</v>
      </c>
    </row>
    <row r="12" spans="1:3" x14ac:dyDescent="0.25">
      <c r="A12" s="342" t="s">
        <v>223</v>
      </c>
      <c r="B12" s="342" t="s">
        <v>118</v>
      </c>
      <c r="C12" s="343">
        <v>44185</v>
      </c>
    </row>
    <row r="13" spans="1:3" x14ac:dyDescent="0.25">
      <c r="A13" s="342" t="s">
        <v>117</v>
      </c>
      <c r="B13" s="342" t="s">
        <v>74</v>
      </c>
      <c r="C13" s="343">
        <v>2000</v>
      </c>
    </row>
    <row r="14" spans="1:3" x14ac:dyDescent="0.25">
      <c r="A14" s="342" t="s">
        <v>129</v>
      </c>
      <c r="B14" s="342" t="s">
        <v>75</v>
      </c>
      <c r="C14" s="343">
        <v>3152</v>
      </c>
    </row>
    <row r="15" spans="1:3" x14ac:dyDescent="0.25">
      <c r="A15" s="342" t="s">
        <v>130</v>
      </c>
      <c r="B15" s="342" t="s">
        <v>75</v>
      </c>
      <c r="C15" s="343">
        <v>5023</v>
      </c>
    </row>
    <row r="16" spans="1:3" x14ac:dyDescent="0.25">
      <c r="A16" s="342" t="s">
        <v>201</v>
      </c>
      <c r="B16" s="342" t="s">
        <v>202</v>
      </c>
      <c r="C16" s="343">
        <v>3600</v>
      </c>
    </row>
    <row r="17" spans="1:3" x14ac:dyDescent="0.25">
      <c r="A17" s="342" t="s">
        <v>203</v>
      </c>
      <c r="B17" s="342" t="s">
        <v>204</v>
      </c>
      <c r="C17" s="343">
        <v>2437</v>
      </c>
    </row>
    <row r="18" spans="1:3" x14ac:dyDescent="0.25">
      <c r="A18" s="342" t="s">
        <v>188</v>
      </c>
      <c r="B18" s="342" t="s">
        <v>75</v>
      </c>
      <c r="C18" s="343">
        <v>2295</v>
      </c>
    </row>
    <row r="19" spans="1:3" x14ac:dyDescent="0.25">
      <c r="A19" s="342" t="s">
        <v>205</v>
      </c>
      <c r="B19" s="342" t="s">
        <v>204</v>
      </c>
      <c r="C19" s="343">
        <v>1167</v>
      </c>
    </row>
    <row r="20" spans="1:3" x14ac:dyDescent="0.25">
      <c r="A20" s="342" t="s">
        <v>190</v>
      </c>
      <c r="B20" s="342" t="s">
        <v>75</v>
      </c>
      <c r="C20" s="343">
        <v>2546</v>
      </c>
    </row>
    <row r="21" spans="1:3" x14ac:dyDescent="0.25">
      <c r="A21" s="342" t="s">
        <v>193</v>
      </c>
      <c r="B21" s="342" t="s">
        <v>75</v>
      </c>
      <c r="C21" s="343">
        <v>2673</v>
      </c>
    </row>
    <row r="22" spans="1:3" x14ac:dyDescent="0.25">
      <c r="A22" s="342" t="s">
        <v>215</v>
      </c>
      <c r="B22" s="342" t="s">
        <v>75</v>
      </c>
      <c r="C22" s="343">
        <v>252</v>
      </c>
    </row>
    <row r="23" spans="1:3" x14ac:dyDescent="0.25">
      <c r="A23" s="342" t="s">
        <v>221</v>
      </c>
      <c r="B23" s="342" t="s">
        <v>220</v>
      </c>
      <c r="C23" s="343">
        <v>82130</v>
      </c>
    </row>
    <row r="24" spans="1:3" x14ac:dyDescent="0.25">
      <c r="A24" s="449" t="s">
        <v>219</v>
      </c>
      <c r="B24" s="449"/>
      <c r="C24" s="34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2021-11-11T06:32:28Z</dcterms:modified>
</cp:coreProperties>
</file>