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6" i="16" l="1"/>
  <c r="U28" i="10" l="1"/>
  <c r="C16" i="34" l="1"/>
  <c r="D16" i="34" s="1"/>
  <c r="B24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R15" i="16" l="1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6" i="33" l="1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Vul Babod Less 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<sst xmlns="http://schemas.openxmlformats.org/spreadsheetml/2006/main" count="1512" uniqueCount="74">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</sst>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C18" sqref="C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66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x14ac:dyDescent="0.25">
      <c r="A4" s="87" t="s">
        <v>1</v>
      </c>
      <c r="B4" s="87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89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87" t="s">
        <v>2</v>
      </c>
      <c r="B5" s="87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73" t="s">
        <v>38</v>
      </c>
      <c r="B28" s="74"/>
      <c r="C28" s="75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76" t="s">
        <v>39</v>
      </c>
      <c r="B29" s="77"/>
      <c r="C29" s="78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76" t="s">
        <v>39</v>
      </c>
      <c r="B29" s="77"/>
      <c r="C29" s="78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76" t="s">
        <v>39</v>
      </c>
      <c r="B29" s="77"/>
      <c r="C29" s="78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S15" sqref="S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76" t="s">
        <v>39</v>
      </c>
      <c r="B29" s="77"/>
      <c r="C29" s="78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70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209112</v>
      </c>
      <c r="E28" s="45">
        <f t="shared" si="6"/>
        <v>120</v>
      </c>
      <c r="F28" s="45">
        <f t="shared" ref="F28:T28" si="7">SUM(F7:F27)</f>
        <v>100</v>
      </c>
      <c r="G28" s="45">
        <f t="shared" si="7"/>
        <v>100</v>
      </c>
      <c r="H28" s="45">
        <f t="shared" si="7"/>
        <v>830</v>
      </c>
      <c r="I28" s="45">
        <f t="shared" si="7"/>
        <v>42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220882</v>
      </c>
      <c r="N28" s="45">
        <f t="shared" si="7"/>
        <v>231998</v>
      </c>
      <c r="O28" s="46">
        <f t="shared" si="7"/>
        <v>6074.2550000000001</v>
      </c>
      <c r="P28" s="45">
        <f t="shared" si="7"/>
        <v>57968</v>
      </c>
      <c r="Q28" s="45">
        <f t="shared" si="7"/>
        <v>2082</v>
      </c>
      <c r="R28" s="45">
        <f t="shared" si="7"/>
        <v>223841.745</v>
      </c>
      <c r="S28" s="45">
        <f t="shared" si="7"/>
        <v>2098.3789999999999</v>
      </c>
      <c r="T28" s="47">
        <f t="shared" si="7"/>
        <v>16.379000000000005</v>
      </c>
    </row>
    <row r="29" spans="1:20" ht="15.75" thickBot="1" x14ac:dyDescent="0.3">
      <c r="A29" s="76" t="s">
        <v>39</v>
      </c>
      <c r="B29" s="77"/>
      <c r="C29" s="78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/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7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72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187218</v>
      </c>
      <c r="E28" s="45">
        <f t="shared" si="6"/>
        <v>270</v>
      </c>
      <c r="F28" s="45">
        <f t="shared" ref="F28:T28" si="7">SUM(F7:F27)</f>
        <v>120</v>
      </c>
      <c r="G28" s="45">
        <f t="shared" si="7"/>
        <v>0</v>
      </c>
      <c r="H28" s="45">
        <f t="shared" si="7"/>
        <v>730</v>
      </c>
      <c r="I28" s="45">
        <f t="shared" si="7"/>
        <v>120</v>
      </c>
      <c r="J28" s="45">
        <f t="shared" si="7"/>
        <v>3</v>
      </c>
      <c r="K28" s="45">
        <f t="shared" si="7"/>
        <v>1</v>
      </c>
      <c r="L28" s="45">
        <f t="shared" si="7"/>
        <v>0</v>
      </c>
      <c r="M28" s="45">
        <f t="shared" si="7"/>
        <v>200388</v>
      </c>
      <c r="N28" s="45">
        <f t="shared" si="7"/>
        <v>224063</v>
      </c>
      <c r="O28" s="46">
        <f t="shared" si="7"/>
        <v>5510.67</v>
      </c>
      <c r="P28" s="45">
        <f t="shared" si="7"/>
        <v>24470</v>
      </c>
      <c r="Q28" s="45">
        <f t="shared" si="7"/>
        <v>1569</v>
      </c>
      <c r="R28" s="45">
        <f t="shared" si="7"/>
        <v>216983.33</v>
      </c>
      <c r="S28" s="45">
        <f t="shared" si="7"/>
        <v>1903.6859999999995</v>
      </c>
      <c r="T28" s="47">
        <f t="shared" si="7"/>
        <v>334.68599999999992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615931</v>
      </c>
      <c r="E4" s="2">
        <f>'17'!E29</f>
        <v>2860</v>
      </c>
      <c r="F4" s="2">
        <f>'17'!F29</f>
        <v>11090</v>
      </c>
      <c r="G4" s="2">
        <f>'17'!G29</f>
        <v>1940</v>
      </c>
      <c r="H4" s="2">
        <f>'17'!H29</f>
        <v>14030</v>
      </c>
      <c r="I4" s="2">
        <f>'17'!I29</f>
        <v>332</v>
      </c>
      <c r="J4" s="2">
        <f>'17'!J29</f>
        <v>241</v>
      </c>
      <c r="K4" s="2">
        <f>'17'!K29</f>
        <v>435</v>
      </c>
      <c r="L4" s="2">
        <f>'17'!L29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615931</v>
      </c>
      <c r="E4" s="2">
        <f>'18'!E29</f>
        <v>2860</v>
      </c>
      <c r="F4" s="2">
        <f>'18'!F29</f>
        <v>11090</v>
      </c>
      <c r="G4" s="2">
        <f>'18'!G29</f>
        <v>1940</v>
      </c>
      <c r="H4" s="2">
        <f>'18'!H29</f>
        <v>14030</v>
      </c>
      <c r="I4" s="2">
        <f>'18'!I29</f>
        <v>332</v>
      </c>
      <c r="J4" s="2">
        <f>'18'!J29</f>
        <v>241</v>
      </c>
      <c r="K4" s="2">
        <f>'18'!K29</f>
        <v>435</v>
      </c>
      <c r="L4" s="2">
        <f>'18'!L29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76" t="s">
        <v>39</v>
      </c>
      <c r="B29" s="77"/>
      <c r="C29" s="7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615931</v>
      </c>
      <c r="E4" s="2">
        <f>'19'!E29</f>
        <v>2860</v>
      </c>
      <c r="F4" s="2">
        <f>'19'!F29</f>
        <v>11090</v>
      </c>
      <c r="G4" s="2">
        <f>'19'!G29</f>
        <v>1940</v>
      </c>
      <c r="H4" s="2">
        <f>'19'!H29</f>
        <v>14030</v>
      </c>
      <c r="I4" s="2">
        <f>'19'!I29</f>
        <v>332</v>
      </c>
      <c r="J4" s="2">
        <f>'19'!J29</f>
        <v>241</v>
      </c>
      <c r="K4" s="2">
        <f>'19'!K29</f>
        <v>435</v>
      </c>
      <c r="L4" s="2">
        <f>'19'!L29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615931</v>
      </c>
      <c r="E4" s="2">
        <f>'20'!E29</f>
        <v>2860</v>
      </c>
      <c r="F4" s="2">
        <f>'20'!F29</f>
        <v>11090</v>
      </c>
      <c r="G4" s="2">
        <f>'20'!G29</f>
        <v>1940</v>
      </c>
      <c r="H4" s="2">
        <f>'20'!H29</f>
        <v>14030</v>
      </c>
      <c r="I4" s="2">
        <f>'20'!I29</f>
        <v>332</v>
      </c>
      <c r="J4" s="2">
        <f>'20'!J29</f>
        <v>241</v>
      </c>
      <c r="K4" s="2">
        <f>'20'!K29</f>
        <v>435</v>
      </c>
      <c r="L4" s="2">
        <f>'20'!L29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615931</v>
      </c>
      <c r="E4" s="2">
        <f>'21'!E29</f>
        <v>2860</v>
      </c>
      <c r="F4" s="2">
        <f>'21'!F29</f>
        <v>11090</v>
      </c>
      <c r="G4" s="2">
        <f>'21'!G29</f>
        <v>1940</v>
      </c>
      <c r="H4" s="2">
        <f>'21'!H29</f>
        <v>14030</v>
      </c>
      <c r="I4" s="2">
        <f>'21'!I29</f>
        <v>332</v>
      </c>
      <c r="J4" s="2">
        <f>'21'!J29</f>
        <v>241</v>
      </c>
      <c r="K4" s="2">
        <f>'21'!K29</f>
        <v>435</v>
      </c>
      <c r="L4" s="2">
        <f>'21'!L29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615931</v>
      </c>
      <c r="E4" s="2">
        <f>'22'!E29</f>
        <v>2860</v>
      </c>
      <c r="F4" s="2">
        <f>'22'!F29</f>
        <v>11090</v>
      </c>
      <c r="G4" s="2">
        <f>'22'!G29</f>
        <v>1940</v>
      </c>
      <c r="H4" s="2">
        <f>'22'!H29</f>
        <v>14030</v>
      </c>
      <c r="I4" s="2">
        <f>'22'!I29</f>
        <v>332</v>
      </c>
      <c r="J4" s="2">
        <f>'22'!J29</f>
        <v>241</v>
      </c>
      <c r="K4" s="2">
        <f>'22'!K29</f>
        <v>435</v>
      </c>
      <c r="L4" s="2">
        <f>'22'!L29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615931</v>
      </c>
      <c r="E4" s="2">
        <f>'23'!E29</f>
        <v>2860</v>
      </c>
      <c r="F4" s="2">
        <f>'23'!F29</f>
        <v>11090</v>
      </c>
      <c r="G4" s="2">
        <f>'23'!G29</f>
        <v>1940</v>
      </c>
      <c r="H4" s="2">
        <f>'23'!H29</f>
        <v>14030</v>
      </c>
      <c r="I4" s="2">
        <f>'23'!I29</f>
        <v>332</v>
      </c>
      <c r="J4" s="2">
        <f>'23'!J29</f>
        <v>241</v>
      </c>
      <c r="K4" s="2">
        <f>'23'!K29</f>
        <v>435</v>
      </c>
      <c r="L4" s="2">
        <f>'23'!L29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615931</v>
      </c>
      <c r="E4" s="2">
        <f>'24'!E29</f>
        <v>2860</v>
      </c>
      <c r="F4" s="2">
        <f>'24'!F29</f>
        <v>11090</v>
      </c>
      <c r="G4" s="2">
        <f>'24'!G29</f>
        <v>1940</v>
      </c>
      <c r="H4" s="2">
        <f>'24'!H29</f>
        <v>14030</v>
      </c>
      <c r="I4" s="2">
        <f>'24'!I29</f>
        <v>332</v>
      </c>
      <c r="J4" s="2">
        <f>'24'!J29</f>
        <v>241</v>
      </c>
      <c r="K4" s="2">
        <f>'24'!K29</f>
        <v>435</v>
      </c>
      <c r="L4" s="2">
        <f>'24'!L29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615931</v>
      </c>
      <c r="E4" s="2">
        <f>'25'!E29</f>
        <v>2860</v>
      </c>
      <c r="F4" s="2">
        <f>'25'!F29</f>
        <v>11090</v>
      </c>
      <c r="G4" s="2">
        <f>'25'!G29</f>
        <v>1940</v>
      </c>
      <c r="H4" s="2">
        <f>'25'!H29</f>
        <v>14030</v>
      </c>
      <c r="I4" s="2">
        <f>'25'!I29</f>
        <v>332</v>
      </c>
      <c r="J4" s="2">
        <f>'25'!J29</f>
        <v>241</v>
      </c>
      <c r="K4" s="2">
        <f>'25'!K29</f>
        <v>435</v>
      </c>
      <c r="L4" s="2">
        <f>'25'!L29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615931</v>
      </c>
      <c r="E4" s="2">
        <f>'26'!E29</f>
        <v>2860</v>
      </c>
      <c r="F4" s="2">
        <f>'26'!F29</f>
        <v>11090</v>
      </c>
      <c r="G4" s="2">
        <f>'26'!G29</f>
        <v>1940</v>
      </c>
      <c r="H4" s="2">
        <f>'26'!H29</f>
        <v>14030</v>
      </c>
      <c r="I4" s="2">
        <f>'26'!I29</f>
        <v>332</v>
      </c>
      <c r="J4" s="2">
        <f>'26'!J29</f>
        <v>241</v>
      </c>
      <c r="K4" s="2">
        <f>'26'!K29</f>
        <v>435</v>
      </c>
      <c r="L4" s="2">
        <f>'26'!L29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615931</v>
      </c>
      <c r="E4" s="2">
        <f>'27'!E29</f>
        <v>2860</v>
      </c>
      <c r="F4" s="2">
        <f>'27'!F29</f>
        <v>11090</v>
      </c>
      <c r="G4" s="2">
        <f>'27'!G29</f>
        <v>1940</v>
      </c>
      <c r="H4" s="2">
        <f>'27'!H29</f>
        <v>14030</v>
      </c>
      <c r="I4" s="2">
        <f>'27'!I29</f>
        <v>332</v>
      </c>
      <c r="J4" s="2">
        <f>'27'!J29</f>
        <v>241</v>
      </c>
      <c r="K4" s="2">
        <f>'27'!K29</f>
        <v>435</v>
      </c>
      <c r="L4" s="2">
        <f>'27'!L29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615931</v>
      </c>
      <c r="E4" s="2">
        <f>'28'!E29</f>
        <v>2860</v>
      </c>
      <c r="F4" s="2">
        <f>'28'!F29</f>
        <v>11090</v>
      </c>
      <c r="G4" s="2">
        <f>'28'!G29</f>
        <v>1940</v>
      </c>
      <c r="H4" s="2">
        <f>'28'!H29</f>
        <v>14030</v>
      </c>
      <c r="I4" s="2">
        <f>'28'!I29</f>
        <v>332</v>
      </c>
      <c r="J4" s="2">
        <f>'28'!J29</f>
        <v>241</v>
      </c>
      <c r="K4" s="2">
        <f>'28'!K29</f>
        <v>435</v>
      </c>
      <c r="L4" s="2">
        <f>'28'!L29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76" t="s">
        <v>39</v>
      </c>
      <c r="B29" s="77"/>
      <c r="C29" s="7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615931</v>
      </c>
      <c r="E4" s="2">
        <f>'29'!E29</f>
        <v>2860</v>
      </c>
      <c r="F4" s="2">
        <f>'29'!F29</f>
        <v>11090</v>
      </c>
      <c r="G4" s="2">
        <f>'29'!G29</f>
        <v>1940</v>
      </c>
      <c r="H4" s="2">
        <f>'29'!H29</f>
        <v>14030</v>
      </c>
      <c r="I4" s="2">
        <f>'29'!I29</f>
        <v>332</v>
      </c>
      <c r="J4" s="2">
        <f>'29'!J29</f>
        <v>241</v>
      </c>
      <c r="K4" s="2">
        <f>'29'!K29</f>
        <v>435</v>
      </c>
      <c r="L4" s="2">
        <f>'29'!L29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615931</v>
      </c>
      <c r="E4" s="2">
        <f>'30'!E29</f>
        <v>2860</v>
      </c>
      <c r="F4" s="2">
        <f>'30'!F29</f>
        <v>11090</v>
      </c>
      <c r="G4" s="2">
        <f>'30'!G29</f>
        <v>1940</v>
      </c>
      <c r="H4" s="2">
        <f>'30'!H29</f>
        <v>14030</v>
      </c>
      <c r="I4" s="2">
        <f>'30'!I29</f>
        <v>332</v>
      </c>
      <c r="J4" s="2">
        <f>'30'!J29</f>
        <v>241</v>
      </c>
      <c r="K4" s="2">
        <f>'30'!K29</f>
        <v>435</v>
      </c>
      <c r="L4" s="2">
        <f>'30'!L29</f>
        <v>35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73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2999519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172566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179636</v>
      </c>
      <c r="N7" s="24">
        <f>D7+E7*20+F7*10+G7*9+H7*9+I7*191+J7*191+K7*182+L7*100</f>
        <v>195736</v>
      </c>
      <c r="O7" s="25">
        <f>M7*2.75%</f>
        <v>4939.99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1318</v>
      </c>
      <c r="R7" s="24">
        <f>M7-(M7*2.75%)+I7*191+J7*191+K7*182+L7*100-Q7</f>
        <v>189478.01</v>
      </c>
      <c r="S7" s="25">
        <f>M7*0.95%</f>
        <v>1706.5419999999999</v>
      </c>
      <c r="T7" s="27">
        <f>S7-Q7</f>
        <v>388.54199999999992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86588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95688</v>
      </c>
      <c r="N8" s="24">
        <f t="shared" ref="N8:N27" si="1">D8+E8*20+F8*10+G8*9+H8*9+I8*191+J8*191+K8*182+L8*100</f>
        <v>101209</v>
      </c>
      <c r="O8" s="25">
        <f t="shared" ref="O8:O27" si="2">M8*2.75%</f>
        <v>2631.42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780</v>
      </c>
      <c r="R8" s="24">
        <f t="shared" ref="R8:R27" si="3">M8-(M8*2.75%)+I8*191+J8*191+K8*182+L8*100-Q8</f>
        <v>97797.58</v>
      </c>
      <c r="S8" s="25">
        <f t="shared" ref="S8:S27" si="4">M8*0.95%</f>
        <v>909.03599999999994</v>
      </c>
      <c r="T8" s="27">
        <f t="shared" ref="T8:T27" si="5">S8-Q8</f>
        <v>129.03599999999994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230581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16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253551</v>
      </c>
      <c r="N9" s="24">
        <f t="shared" si="1"/>
        <v>274035</v>
      </c>
      <c r="O9" s="25">
        <f t="shared" si="2"/>
        <v>6972.6525000000001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1524</v>
      </c>
      <c r="R9" s="24">
        <f t="shared" si="3"/>
        <v>265538.34750000003</v>
      </c>
      <c r="S9" s="25">
        <f t="shared" si="4"/>
        <v>2408.7345</v>
      </c>
      <c r="T9" s="27">
        <f t="shared" si="5"/>
        <v>884.73450000000003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75562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81242</v>
      </c>
      <c r="N10" s="24">
        <f t="shared" si="1"/>
        <v>90410</v>
      </c>
      <c r="O10" s="25">
        <f t="shared" si="2"/>
        <v>2234.1550000000002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377</v>
      </c>
      <c r="R10" s="24">
        <f t="shared" si="3"/>
        <v>87798.845000000001</v>
      </c>
      <c r="S10" s="25">
        <f t="shared" si="4"/>
        <v>771.79899999999998</v>
      </c>
      <c r="T10" s="27">
        <f t="shared" si="5"/>
        <v>394.79899999999998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105414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116114</v>
      </c>
      <c r="N11" s="24">
        <f t="shared" si="1"/>
        <v>136899</v>
      </c>
      <c r="O11" s="25">
        <f t="shared" si="2"/>
        <v>3193.1350000000002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694</v>
      </c>
      <c r="R11" s="24">
        <f t="shared" si="3"/>
        <v>133011.86499999999</v>
      </c>
      <c r="S11" s="25">
        <f t="shared" si="4"/>
        <v>1103.0830000000001</v>
      </c>
      <c r="T11" s="27">
        <f t="shared" si="5"/>
        <v>409.08300000000008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87387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301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88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88887</v>
      </c>
      <c r="N12" s="24">
        <f t="shared" si="1"/>
        <v>169738</v>
      </c>
      <c r="O12" s="25">
        <f t="shared" si="2"/>
        <v>2444.3924999999999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401</v>
      </c>
      <c r="R12" s="24">
        <f t="shared" si="3"/>
        <v>166892.60749999998</v>
      </c>
      <c r="S12" s="25">
        <f t="shared" si="4"/>
        <v>844.42650000000003</v>
      </c>
      <c r="T12" s="27">
        <f t="shared" si="5"/>
        <v>443.42650000000003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85491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160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91751</v>
      </c>
      <c r="N13" s="24">
        <f t="shared" si="1"/>
        <v>113525</v>
      </c>
      <c r="O13" s="25">
        <f t="shared" si="2"/>
        <v>2523.1525000000001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27</v>
      </c>
      <c r="R13" s="24">
        <f t="shared" si="3"/>
        <v>110974.8475</v>
      </c>
      <c r="S13" s="25">
        <f t="shared" si="4"/>
        <v>871.6345</v>
      </c>
      <c r="T13" s="27">
        <f t="shared" si="5"/>
        <v>844.6345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206263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470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215593</v>
      </c>
      <c r="N14" s="24">
        <f t="shared" si="1"/>
        <v>225565</v>
      </c>
      <c r="O14" s="25">
        <f t="shared" si="2"/>
        <v>5928.8074999999999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1423</v>
      </c>
      <c r="R14" s="24">
        <f t="shared" si="3"/>
        <v>218213.1925</v>
      </c>
      <c r="S14" s="25">
        <f t="shared" si="4"/>
        <v>2048.1334999999999</v>
      </c>
      <c r="T14" s="27">
        <f t="shared" si="5"/>
        <v>625.13349999999991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229058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236368</v>
      </c>
      <c r="N15" s="24">
        <f t="shared" si="1"/>
        <v>241098</v>
      </c>
      <c r="O15" s="25">
        <f t="shared" si="2"/>
        <v>6500.12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1760</v>
      </c>
      <c r="R15" s="24">
        <f t="shared" si="3"/>
        <v>232837.88</v>
      </c>
      <c r="S15" s="25">
        <f t="shared" si="4"/>
        <v>2245.4960000000001</v>
      </c>
      <c r="T15" s="27">
        <f t="shared" si="5"/>
        <v>485.49600000000009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235120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660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247500</v>
      </c>
      <c r="N16" s="24">
        <f t="shared" si="1"/>
        <v>257578</v>
      </c>
      <c r="O16" s="25">
        <f t="shared" si="2"/>
        <v>6806.25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1897</v>
      </c>
      <c r="R16" s="24">
        <f t="shared" si="3"/>
        <v>248874.75</v>
      </c>
      <c r="S16" s="25">
        <f t="shared" si="4"/>
        <v>2351.25</v>
      </c>
      <c r="T16" s="27">
        <f t="shared" si="5"/>
        <v>454.25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149748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159268</v>
      </c>
      <c r="N17" s="24">
        <f t="shared" si="1"/>
        <v>168910</v>
      </c>
      <c r="O17" s="25">
        <f t="shared" si="2"/>
        <v>4379.87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1034</v>
      </c>
      <c r="R17" s="24">
        <f t="shared" si="3"/>
        <v>163496.13</v>
      </c>
      <c r="S17" s="25">
        <f t="shared" si="4"/>
        <v>1513.046</v>
      </c>
      <c r="T17" s="27">
        <f t="shared" si="5"/>
        <v>479.04600000000005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182768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192468</v>
      </c>
      <c r="N18" s="24">
        <f t="shared" si="1"/>
        <v>201427</v>
      </c>
      <c r="O18" s="25">
        <f t="shared" si="2"/>
        <v>5292.87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1762</v>
      </c>
      <c r="R18" s="24">
        <f t="shared" si="3"/>
        <v>194372.13</v>
      </c>
      <c r="S18" s="25">
        <f t="shared" si="4"/>
        <v>1828.4459999999999</v>
      </c>
      <c r="T18" s="27">
        <f t="shared" si="5"/>
        <v>66.445999999999913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142947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150007</v>
      </c>
      <c r="N19" s="24">
        <f t="shared" si="1"/>
        <v>155674</v>
      </c>
      <c r="O19" s="25">
        <f t="shared" si="2"/>
        <v>4125.1925000000001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1392</v>
      </c>
      <c r="R19" s="24">
        <f t="shared" si="3"/>
        <v>150156.8075</v>
      </c>
      <c r="S19" s="25">
        <f t="shared" si="4"/>
        <v>1425.0664999999999</v>
      </c>
      <c r="T19" s="27">
        <f t="shared" si="5"/>
        <v>33.066499999999905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51287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51287</v>
      </c>
      <c r="N20" s="24">
        <f t="shared" si="1"/>
        <v>52242</v>
      </c>
      <c r="O20" s="25">
        <f t="shared" si="2"/>
        <v>1410.3924999999999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1169</v>
      </c>
      <c r="R20" s="24">
        <f t="shared" si="3"/>
        <v>49662.607499999998</v>
      </c>
      <c r="S20" s="25">
        <f t="shared" si="4"/>
        <v>487.22649999999999</v>
      </c>
      <c r="T20" s="27">
        <f t="shared" si="5"/>
        <v>-681.77350000000001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84786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80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91916</v>
      </c>
      <c r="N21" s="24">
        <f t="shared" si="1"/>
        <v>103978</v>
      </c>
      <c r="O21" s="25">
        <f t="shared" si="2"/>
        <v>2527.69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275</v>
      </c>
      <c r="R21" s="24">
        <f t="shared" si="3"/>
        <v>101175.31</v>
      </c>
      <c r="S21" s="25">
        <f t="shared" si="4"/>
        <v>873.202</v>
      </c>
      <c r="T21" s="27">
        <f t="shared" si="5"/>
        <v>598.202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248645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750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61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261315</v>
      </c>
      <c r="N22" s="24">
        <f t="shared" si="1"/>
        <v>276651</v>
      </c>
      <c r="O22" s="25">
        <f t="shared" si="2"/>
        <v>7186.1625000000004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1650</v>
      </c>
      <c r="R22" s="24">
        <f t="shared" si="3"/>
        <v>267814.83750000002</v>
      </c>
      <c r="S22" s="25">
        <f t="shared" si="4"/>
        <v>2482.4924999999998</v>
      </c>
      <c r="T22" s="27">
        <f t="shared" si="5"/>
        <v>832.49249999999984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99150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99150</v>
      </c>
      <c r="N23" s="24">
        <f t="shared" si="1"/>
        <v>114160</v>
      </c>
      <c r="O23" s="25">
        <f t="shared" si="2"/>
        <v>2726.625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870</v>
      </c>
      <c r="R23" s="24">
        <f t="shared" si="3"/>
        <v>110563.375</v>
      </c>
      <c r="S23" s="25">
        <f t="shared" si="4"/>
        <v>941.92499999999995</v>
      </c>
      <c r="T23" s="27">
        <f t="shared" si="5"/>
        <v>71.924999999999955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312848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326468</v>
      </c>
      <c r="N24" s="24">
        <f t="shared" si="1"/>
        <v>344597</v>
      </c>
      <c r="O24" s="25">
        <f t="shared" si="2"/>
        <v>8977.8700000000008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1682</v>
      </c>
      <c r="R24" s="24">
        <f t="shared" si="3"/>
        <v>333937.13</v>
      </c>
      <c r="S24" s="25">
        <f t="shared" si="4"/>
        <v>3101.4459999999999</v>
      </c>
      <c r="T24" s="27">
        <f t="shared" si="5"/>
        <v>1419.4459999999999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123094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129794</v>
      </c>
      <c r="N25" s="24">
        <f t="shared" si="1"/>
        <v>134479</v>
      </c>
      <c r="O25" s="25">
        <f t="shared" si="2"/>
        <v>3569.335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1157</v>
      </c>
      <c r="R25" s="24">
        <f t="shared" si="3"/>
        <v>129752.66499999999</v>
      </c>
      <c r="S25" s="25">
        <f t="shared" si="4"/>
        <v>1233.0429999999999</v>
      </c>
      <c r="T25" s="27">
        <f t="shared" si="5"/>
        <v>76.042999999999893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137115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450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145415</v>
      </c>
      <c r="N26" s="24">
        <f t="shared" si="1"/>
        <v>159104</v>
      </c>
      <c r="O26" s="25">
        <f t="shared" si="2"/>
        <v>3998.9124999999999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1291</v>
      </c>
      <c r="R26" s="24">
        <f t="shared" si="3"/>
        <v>153814.08749999999</v>
      </c>
      <c r="S26" s="25">
        <f t="shared" si="4"/>
        <v>1381.4424999999999</v>
      </c>
      <c r="T26" s="27">
        <f t="shared" si="5"/>
        <v>90.442499999999882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104716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104716</v>
      </c>
      <c r="N27" s="40">
        <f t="shared" si="1"/>
        <v>108718</v>
      </c>
      <c r="O27" s="25">
        <f t="shared" si="2"/>
        <v>2879.69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1250</v>
      </c>
      <c r="R27" s="24">
        <f t="shared" si="3"/>
        <v>104588.31</v>
      </c>
      <c r="S27" s="42">
        <f t="shared" si="4"/>
        <v>994.80200000000002</v>
      </c>
      <c r="T27" s="43">
        <f t="shared" si="5"/>
        <v>-255.19799999999998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3151134</v>
      </c>
      <c r="E28" s="45">
        <f t="shared" si="6"/>
        <v>1690</v>
      </c>
      <c r="F28" s="45">
        <f t="shared" ref="F28:T28" si="7">SUM(F7:F27)</f>
        <v>2070</v>
      </c>
      <c r="G28" s="45">
        <f t="shared" si="7"/>
        <v>3060</v>
      </c>
      <c r="H28" s="45">
        <f t="shared" si="7"/>
        <v>9440</v>
      </c>
      <c r="I28" s="45">
        <f t="shared" si="7"/>
        <v>1214</v>
      </c>
      <c r="J28" s="45">
        <f t="shared" si="7"/>
        <v>139</v>
      </c>
      <c r="K28" s="45">
        <f t="shared" si="7"/>
        <v>268</v>
      </c>
      <c r="L28" s="45">
        <f t="shared" si="7"/>
        <v>4</v>
      </c>
      <c r="M28" s="45">
        <f t="shared" si="7"/>
        <v>3318134</v>
      </c>
      <c r="N28" s="45">
        <f t="shared" si="7"/>
        <v>3625733</v>
      </c>
      <c r="O28" s="46">
        <f t="shared" si="7"/>
        <v>91248.685000000027</v>
      </c>
      <c r="P28" s="45">
        <f t="shared" si="7"/>
        <v>0</v>
      </c>
      <c r="Q28" s="45">
        <f t="shared" si="7"/>
        <v>23733</v>
      </c>
      <c r="R28" s="45">
        <f t="shared" si="7"/>
        <v>3510751.3149999995</v>
      </c>
      <c r="S28" s="45">
        <f t="shared" si="7"/>
        <v>31522.273000000001</v>
      </c>
      <c r="T28" s="47">
        <f t="shared" si="7"/>
        <v>7789.2729999999992</v>
      </c>
    </row>
    <row r="29" spans="1:20" ht="15.75" thickBot="1" x14ac:dyDescent="0.3">
      <c r="A29" s="76" t="s">
        <v>39</v>
      </c>
      <c r="B29" s="77"/>
      <c r="C29" s="78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311830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F25" sqref="F25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3" t="s">
        <v>55</v>
      </c>
      <c r="B1" s="94"/>
      <c r="C1" s="94"/>
      <c r="D1" s="95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7070</v>
      </c>
      <c r="D3" s="54">
        <f>B3-C3</f>
        <v>52930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9100</v>
      </c>
      <c r="D4" s="54">
        <f t="shared" ref="D4:D23" si="0">B4-C4</f>
        <v>25900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22970</v>
      </c>
      <c r="D5" s="54">
        <f t="shared" si="0"/>
        <v>52030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5680</v>
      </c>
      <c r="D6" s="54">
        <f t="shared" si="0"/>
        <v>24320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10700</v>
      </c>
      <c r="D7" s="54">
        <f t="shared" si="0"/>
        <v>24300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1500</v>
      </c>
      <c r="D8" s="54">
        <f t="shared" si="0"/>
        <v>28500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6260</v>
      </c>
      <c r="D9" s="54">
        <f t="shared" si="0"/>
        <v>23740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9330</v>
      </c>
      <c r="D10" s="54">
        <f t="shared" si="0"/>
        <v>60670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7310</v>
      </c>
      <c r="D11" s="54">
        <f t="shared" si="0"/>
        <v>62690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12380</v>
      </c>
      <c r="D12" s="54">
        <f t="shared" si="0"/>
        <v>57620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9520</v>
      </c>
      <c r="D13" s="54">
        <f t="shared" si="0"/>
        <v>45480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7130</v>
      </c>
      <c r="D17" s="54">
        <f t="shared" si="0"/>
        <v>22870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12670</v>
      </c>
      <c r="D18" s="54">
        <f t="shared" si="0"/>
        <v>62330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13620</v>
      </c>
      <c r="D20" s="54">
        <f t="shared" si="0"/>
        <v>61380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6700</v>
      </c>
      <c r="D21" s="54">
        <f t="shared" si="0"/>
        <v>28300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8300</v>
      </c>
      <c r="D22" s="54">
        <f t="shared" si="0"/>
        <v>26700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 t="shared" ref="C24:D24" si="1">SUM(C3:C23)</f>
        <v>167000</v>
      </c>
      <c r="D24" s="60">
        <f t="shared" si="1"/>
        <v>833000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76" t="s">
        <v>39</v>
      </c>
      <c r="B29" s="77"/>
      <c r="C29" s="78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76" t="s">
        <v>39</v>
      </c>
      <c r="B29" s="77"/>
      <c r="C29" s="7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76" t="s">
        <v>39</v>
      </c>
      <c r="B29" s="77"/>
      <c r="C29" s="7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76" t="s">
        <v>39</v>
      </c>
      <c r="B29" s="77"/>
      <c r="C29" s="78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76" t="s">
        <v>39</v>
      </c>
      <c r="B29" s="77"/>
      <c r="C29" s="78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2021-10-16T16:11:14Z</dcterms:modified>
</cp:coreProperties>
</file>