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3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  <sheet name="Sheet3" sheetId="55" r:id="rId10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C14" i="47" l="1"/>
  <c r="V8" i="50" l="1"/>
  <c r="V9" i="50"/>
  <c r="V10" i="50"/>
  <c r="V11" i="50"/>
  <c r="V12" i="50"/>
  <c r="V13" i="50"/>
  <c r="V14" i="50"/>
  <c r="V15" i="50"/>
  <c r="V7" i="50"/>
  <c r="M27" i="55" l="1"/>
  <c r="F17" i="55"/>
  <c r="C17" i="55"/>
  <c r="I13" i="55" s="1"/>
  <c r="C14" i="55"/>
  <c r="C17" i="47" l="1"/>
  <c r="M27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7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3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comments6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sharedStrings.xml><?xml version="1.0" encoding="utf-8"?>
<sst xmlns="http://schemas.openxmlformats.org/spreadsheetml/2006/main" count="461" uniqueCount="228">
  <si>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</si>
  <si>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</si>
  <si>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</si>
  <si>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</si>
  <si>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</si>
  <si>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</si>
  <si>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</si>
  <si>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</si>
  <si>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</si>
  <si>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</si>
  <si>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</si>
  <si>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</si>
  <si>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</si>
  <si>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</si>
  <si>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</si>
  <si>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</si>
  <si>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</si>
  <si>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</si>
  <si>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</si>
  <si>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</si>
  <si>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</si>
  <si>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</si>
  <si>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</si>
  <si>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</si>
  <si>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</si>
  <si>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</si>
  <si>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</si>
  <si>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</si>
  <si>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</si>
  <si>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</si>
  <si>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</si>
  <si>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</si>
  <si>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</si>
  <si>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</si>
  <si>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</si>
  <si>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</si>
  <si>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</si>
  <si>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</si>
  <si>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</si>
  <si>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</si>
  <si>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</si>
  <si>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</si>
  <si>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</si>
  <si>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</si>
  <si>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</si>
  <si>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</si>
  <si>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</si>
  <si>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</si>
  <si>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</si>
  <si>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</si>
  <si>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</si>
  <si>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</si>
  <si>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</si>
  <si>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</si>
  <si>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</si>
  <si>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</si>
  <si>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</si>
  <si>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</si>
  <si>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</si>
  <si>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</si>
  <si>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</si>
  <si>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</si>
  <si>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</si>
  <si>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</si>
  <si>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</si>
  <si>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</si>
  <si>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</si>
  <si>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</si>
  <si>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</si>
  <si>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</si>
  <si>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</si>
  <si>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</si>
  <si>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</si>
  <si>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</si>
  <si>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</si>
  <si>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</si>
  <si>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</si>
  <si>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</si>
  <si>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</si>
  <si>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</si>
  <si>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</si>
  <si>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</si>
  <si>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</si>
  <si>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</si>
  <si>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</si>
  <si>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</si>
  <si>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</si>
  <si>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</si>
  <si>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</si>
  <si>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</si>
  <si>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</si>
  <si>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</si>
  <si>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</si>
  <si>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</si>
  <si>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</si>
  <si>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</si>
  <si>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</si>
  <si>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</si>
  <si>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</si>
  <si>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</si>
  <si>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</si>
  <si>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</si>
  <si>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</si>
  <si>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</si>
  <si>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</si>
  <si>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</si>
  <si>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</si>
  <si>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</si>
  <si>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</si>
  <si>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</si>
  <si>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</si>
  <si>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</si>
  <si>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</si>
  <si>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</si>
  <si>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</si>
  <si>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</si>
  <si>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</si>
  <si>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</si>
  <si>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</si>
  <si>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</si>
  <si>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</si>
  <si>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</si>
  <si>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</si>
  <si>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</si>
  <si>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</si>
  <si>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</si>
  <si>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</si>
  <si>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</si>
  <si>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</si>
  <si>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</si>
  <si>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</si>
  <si>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</si>
  <si>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</si>
  <si>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</si>
  <si>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Rakib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</si>
  <si>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</si>
  <si>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</si>
  <si>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</si>
  <si>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</si>
  <si>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</si>
  <si>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</si>
  <si>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</si>
  <si>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</si>
  <si>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</si>
  <si>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</si>
  <si>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</si>
  <si>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</si>
  <si>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</si>
  <si>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</si>
  <si>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</si>
  <si>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</si>
  <si>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</si>
  <si>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</si>
  <si>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</si>
  <si>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</si>
  <si>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</si>
  <si>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</si>
  <si>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</si>
  <si>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</si>
  <si>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</si>
  <si>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</si>
  <si>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</si>
  <si>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</si>
  <si>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</si>
  <si>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</si>
  <si>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</si>
  <si>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</si>
  <si>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</si>
  <si>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</si>
  <si>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</si>
  <si>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</si>
  <si>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</si>
  <si>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</si>
  <si>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</si>
  <si>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</si>
  <si>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</si>
  <si>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</si>
  <si>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</si>
  <si>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</si>
  <si>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</si>
  <si>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</si>
  <si>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</si>
  <si>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</si>
  <si>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</si>
  <si>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</si>
  <si>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</si>
  <si>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</si>
  <si>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</si>
  <si>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</si>
  <si>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</si>
  <si>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</si>
  <si>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30.06.2021</t>
  </si>
  <si>
    <t>Month :July''2021</t>
  </si>
  <si>
    <t>05.07.2021</t>
  </si>
  <si>
    <t>covid'19</t>
  </si>
  <si>
    <t>Sopon BP</t>
  </si>
  <si>
    <t>17.07.2021</t>
  </si>
  <si>
    <t>Card Less</t>
  </si>
  <si>
    <t>20.07.2021</t>
  </si>
  <si>
    <t>17/18/19/20.07.2021</t>
  </si>
  <si>
    <t>BL Eid Bonous</t>
  </si>
  <si>
    <t>Anis</t>
  </si>
  <si>
    <t>Cmo</t>
  </si>
  <si>
    <t>TM</t>
  </si>
  <si>
    <t>July'21</t>
  </si>
  <si>
    <t>Deno</t>
  </si>
  <si>
    <t>Date:31.07.2021</t>
  </si>
  <si>
    <t>31.07.2021</t>
  </si>
  <si>
    <t>01.08.2021</t>
  </si>
  <si>
    <t>Amra Korbo joy</t>
  </si>
  <si>
    <t>02.08.2021</t>
  </si>
  <si>
    <t>03.08.2021</t>
  </si>
  <si>
    <t>Deno Less</t>
  </si>
  <si>
    <t>04.08.2021</t>
  </si>
  <si>
    <t>Shaon BP</t>
  </si>
  <si>
    <t>Tread Letter Print</t>
  </si>
  <si>
    <t>05.08.2021</t>
  </si>
  <si>
    <t>07.08.2021</t>
  </si>
  <si>
    <t>08.08.2021</t>
  </si>
  <si>
    <t>09.08.2021</t>
  </si>
  <si>
    <t>10.08.2021</t>
  </si>
  <si>
    <t>11.08.2021</t>
  </si>
  <si>
    <t>02/03/05/08/09/11.08.2021</t>
  </si>
  <si>
    <t>12.08.2021</t>
  </si>
  <si>
    <t>Khajna</t>
  </si>
  <si>
    <t>Card Lemoneting</t>
  </si>
  <si>
    <t>Date:12.08.2021</t>
  </si>
  <si>
    <t>Date :12-08-2021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</si>
</sst>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2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8" fillId="0" borderId="1" xfId="0" applyFont="1" applyFill="1" applyBorder="1" applyAlignment="1">
      <alignment horizontal="center" vertical="center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27" fillId="9" borderId="20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45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4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32" t="s">
        <v>10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</row>
    <row r="2" spans="1:25" ht="18" x14ac:dyDescent="0.25">
      <c r="A2" s="333" t="s">
        <v>17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</row>
    <row r="3" spans="1:25" s="91" customFormat="1" ht="16.5" thickBot="1" x14ac:dyDescent="0.3">
      <c r="A3" s="344" t="s">
        <v>192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6"/>
      <c r="T3" s="92"/>
      <c r="U3" s="93"/>
      <c r="V3" s="93"/>
      <c r="W3" s="93"/>
      <c r="X3" s="93"/>
      <c r="Y3" s="94"/>
    </row>
    <row r="4" spans="1:25" s="94" customFormat="1" x14ac:dyDescent="0.25">
      <c r="A4" s="334" t="s">
        <v>18</v>
      </c>
      <c r="B4" s="336" t="s">
        <v>19</v>
      </c>
      <c r="C4" s="336" t="s">
        <v>20</v>
      </c>
      <c r="D4" s="338" t="s">
        <v>21</v>
      </c>
      <c r="E4" s="338" t="s">
        <v>151</v>
      </c>
      <c r="F4" s="338" t="s">
        <v>22</v>
      </c>
      <c r="G4" s="338" t="s">
        <v>23</v>
      </c>
      <c r="H4" s="338" t="s">
        <v>24</v>
      </c>
      <c r="I4" s="338" t="s">
        <v>25</v>
      </c>
      <c r="J4" s="338" t="s">
        <v>26</v>
      </c>
      <c r="K4" s="347" t="s">
        <v>27</v>
      </c>
      <c r="L4" s="340" t="s">
        <v>28</v>
      </c>
      <c r="M4" s="349" t="s">
        <v>29</v>
      </c>
      <c r="N4" s="351" t="s">
        <v>9</v>
      </c>
      <c r="O4" s="353" t="s">
        <v>30</v>
      </c>
      <c r="P4" s="340" t="s">
        <v>224</v>
      </c>
      <c r="Q4" s="342" t="s">
        <v>118</v>
      </c>
      <c r="R4" s="284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35"/>
      <c r="B5" s="337"/>
      <c r="C5" s="337"/>
      <c r="D5" s="339"/>
      <c r="E5" s="339"/>
      <c r="F5" s="339"/>
      <c r="G5" s="339"/>
      <c r="H5" s="339"/>
      <c r="I5" s="339"/>
      <c r="J5" s="339"/>
      <c r="K5" s="348"/>
      <c r="L5" s="341"/>
      <c r="M5" s="350"/>
      <c r="N5" s="352"/>
      <c r="O5" s="354"/>
      <c r="P5" s="341"/>
      <c r="Q5" s="343"/>
      <c r="R5" s="285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3" t="s">
        <v>208</v>
      </c>
      <c r="B6" s="294"/>
      <c r="C6" s="295"/>
      <c r="D6" s="295"/>
      <c r="E6" s="295"/>
      <c r="F6" s="295"/>
      <c r="G6" s="295">
        <v>1591</v>
      </c>
      <c r="H6" s="295"/>
      <c r="I6" s="295"/>
      <c r="J6" s="295"/>
      <c r="K6" s="295"/>
      <c r="L6" s="295"/>
      <c r="M6" s="295"/>
      <c r="N6" s="295"/>
      <c r="O6" s="295"/>
      <c r="P6" s="295"/>
      <c r="Q6" s="296"/>
      <c r="R6" s="286">
        <f>SUM(B6:Q6)</f>
        <v>1591</v>
      </c>
      <c r="S6" s="99"/>
      <c r="T6" s="96"/>
      <c r="U6" s="97"/>
      <c r="V6" s="93"/>
      <c r="W6" s="97"/>
      <c r="X6" s="93"/>
    </row>
    <row r="7" spans="1:25" s="98" customFormat="1" x14ac:dyDescent="0.25">
      <c r="A7" s="293" t="s">
        <v>210</v>
      </c>
      <c r="B7" s="294"/>
      <c r="C7" s="295"/>
      <c r="D7" s="295"/>
      <c r="E7" s="295"/>
      <c r="F7" s="295"/>
      <c r="G7" s="295">
        <v>677</v>
      </c>
      <c r="H7" s="295"/>
      <c r="I7" s="295"/>
      <c r="J7" s="295"/>
      <c r="K7" s="295"/>
      <c r="L7" s="295"/>
      <c r="M7" s="295"/>
      <c r="N7" s="295"/>
      <c r="O7" s="295"/>
      <c r="P7" s="295"/>
      <c r="Q7" s="296"/>
      <c r="R7" s="286">
        <f>SUM(B7:Q7)</f>
        <v>677</v>
      </c>
      <c r="S7" s="99"/>
      <c r="T7" s="97"/>
      <c r="U7" s="97"/>
      <c r="V7" s="97"/>
      <c r="W7" s="97"/>
      <c r="X7" s="97"/>
    </row>
    <row r="8" spans="1:25" s="98" customFormat="1" x14ac:dyDescent="0.25">
      <c r="A8" s="293" t="s">
        <v>211</v>
      </c>
      <c r="B8" s="297"/>
      <c r="C8" s="298"/>
      <c r="D8" s="298"/>
      <c r="E8" s="298"/>
      <c r="F8" s="298"/>
      <c r="G8" s="298">
        <v>1988</v>
      </c>
      <c r="H8" s="298"/>
      <c r="I8" s="298"/>
      <c r="J8" s="298"/>
      <c r="K8" s="298"/>
      <c r="L8" s="299"/>
      <c r="M8" s="298"/>
      <c r="N8" s="298"/>
      <c r="O8" s="298"/>
      <c r="P8" s="298"/>
      <c r="Q8" s="300"/>
      <c r="R8" s="286">
        <f t="shared" ref="R8:R36" si="0">SUM(B8:Q8)</f>
        <v>1988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3" t="s">
        <v>213</v>
      </c>
      <c r="B9" s="297"/>
      <c r="C9" s="298"/>
      <c r="D9" s="298"/>
      <c r="E9" s="298"/>
      <c r="F9" s="298"/>
      <c r="G9" s="298">
        <v>1797</v>
      </c>
      <c r="H9" s="298"/>
      <c r="I9" s="298"/>
      <c r="J9" s="298"/>
      <c r="K9" s="298"/>
      <c r="L9" s="298"/>
      <c r="M9" s="298"/>
      <c r="N9" s="298"/>
      <c r="O9" s="298"/>
      <c r="P9" s="298"/>
      <c r="Q9" s="300"/>
      <c r="R9" s="286">
        <f t="shared" si="0"/>
        <v>1797</v>
      </c>
      <c r="S9" s="99"/>
      <c r="T9" s="101"/>
      <c r="U9" s="101"/>
      <c r="V9" s="97"/>
      <c r="W9" s="97"/>
      <c r="X9" s="97"/>
    </row>
    <row r="10" spans="1:25" s="98" customFormat="1" x14ac:dyDescent="0.25">
      <c r="A10" s="293" t="s">
        <v>216</v>
      </c>
      <c r="B10" s="297"/>
      <c r="C10" s="298"/>
      <c r="D10" s="298"/>
      <c r="E10" s="298"/>
      <c r="F10" s="298"/>
      <c r="G10" s="298">
        <v>1946</v>
      </c>
      <c r="H10" s="298"/>
      <c r="I10" s="298"/>
      <c r="J10" s="298"/>
      <c r="K10" s="298"/>
      <c r="L10" s="298"/>
      <c r="M10" s="298"/>
      <c r="N10" s="298"/>
      <c r="O10" s="298"/>
      <c r="P10" s="298"/>
      <c r="Q10" s="300"/>
      <c r="R10" s="286">
        <f>SUM(B10:Q10)</f>
        <v>1946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3" t="s">
        <v>217</v>
      </c>
      <c r="B11" s="297"/>
      <c r="C11" s="298"/>
      <c r="D11" s="298"/>
      <c r="E11" s="298"/>
      <c r="F11" s="298"/>
      <c r="G11" s="298">
        <v>1676</v>
      </c>
      <c r="H11" s="298"/>
      <c r="I11" s="298"/>
      <c r="J11" s="298"/>
      <c r="K11" s="298"/>
      <c r="L11" s="298"/>
      <c r="M11" s="298"/>
      <c r="N11" s="298"/>
      <c r="O11" s="298"/>
      <c r="P11" s="298"/>
      <c r="Q11" s="300"/>
      <c r="R11" s="286">
        <f t="shared" si="0"/>
        <v>1676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3" t="s">
        <v>218</v>
      </c>
      <c r="B12" s="297"/>
      <c r="C12" s="298">
        <v>400</v>
      </c>
      <c r="D12" s="298"/>
      <c r="E12" s="298"/>
      <c r="F12" s="298"/>
      <c r="G12" s="298">
        <v>1713</v>
      </c>
      <c r="H12" s="298"/>
      <c r="I12" s="298"/>
      <c r="J12" s="298"/>
      <c r="K12" s="298"/>
      <c r="L12" s="298"/>
      <c r="M12" s="298"/>
      <c r="N12" s="298"/>
      <c r="O12" s="298"/>
      <c r="P12" s="298"/>
      <c r="Q12" s="300"/>
      <c r="R12" s="286">
        <f t="shared" si="0"/>
        <v>2113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3" t="s">
        <v>219</v>
      </c>
      <c r="B13" s="297"/>
      <c r="C13" s="298">
        <v>400</v>
      </c>
      <c r="D13" s="298"/>
      <c r="E13" s="298"/>
      <c r="F13" s="298"/>
      <c r="G13" s="298">
        <v>1711</v>
      </c>
      <c r="H13" s="298"/>
      <c r="I13" s="298"/>
      <c r="J13" s="298"/>
      <c r="K13" s="298"/>
      <c r="L13" s="298"/>
      <c r="M13" s="298"/>
      <c r="N13" s="298"/>
      <c r="O13" s="298"/>
      <c r="P13" s="298"/>
      <c r="Q13" s="300"/>
      <c r="R13" s="286">
        <f t="shared" si="0"/>
        <v>2111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3" t="s">
        <v>220</v>
      </c>
      <c r="B14" s="297"/>
      <c r="C14" s="298">
        <v>400</v>
      </c>
      <c r="D14" s="298"/>
      <c r="E14" s="298"/>
      <c r="F14" s="298"/>
      <c r="G14" s="298">
        <v>2140</v>
      </c>
      <c r="H14" s="298"/>
      <c r="I14" s="298"/>
      <c r="J14" s="298"/>
      <c r="K14" s="298"/>
      <c r="L14" s="298"/>
      <c r="M14" s="298"/>
      <c r="N14" s="298"/>
      <c r="O14" s="298"/>
      <c r="P14" s="298"/>
      <c r="Q14" s="300"/>
      <c r="R14" s="286">
        <f t="shared" si="0"/>
        <v>2540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3" t="s">
        <v>221</v>
      </c>
      <c r="B15" s="297"/>
      <c r="C15" s="298"/>
      <c r="D15" s="298"/>
      <c r="E15" s="298"/>
      <c r="F15" s="298"/>
      <c r="G15" s="298">
        <v>1643</v>
      </c>
      <c r="H15" s="298"/>
      <c r="I15" s="298"/>
      <c r="J15" s="298"/>
      <c r="K15" s="298"/>
      <c r="L15" s="298"/>
      <c r="M15" s="298"/>
      <c r="N15" s="298"/>
      <c r="O15" s="298"/>
      <c r="P15" s="298"/>
      <c r="Q15" s="300"/>
      <c r="R15" s="286">
        <f t="shared" si="0"/>
        <v>1643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3" t="s">
        <v>223</v>
      </c>
      <c r="B16" s="297"/>
      <c r="C16" s="298">
        <v>420</v>
      </c>
      <c r="D16" s="298"/>
      <c r="E16" s="298">
        <v>1740</v>
      </c>
      <c r="F16" s="298"/>
      <c r="G16" s="298">
        <v>1788</v>
      </c>
      <c r="H16" s="298"/>
      <c r="I16" s="298"/>
      <c r="J16" s="298"/>
      <c r="K16" s="298"/>
      <c r="L16" s="298"/>
      <c r="M16" s="298"/>
      <c r="N16" s="298"/>
      <c r="O16" s="298"/>
      <c r="P16" s="298">
        <v>200</v>
      </c>
      <c r="Q16" s="300"/>
      <c r="R16" s="286">
        <f t="shared" si="0"/>
        <v>4148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3"/>
      <c r="B17" s="297"/>
      <c r="C17" s="298"/>
      <c r="D17" s="298"/>
      <c r="E17" s="298"/>
      <c r="F17" s="298"/>
      <c r="G17" s="298"/>
      <c r="H17" s="298"/>
      <c r="I17" s="298"/>
      <c r="J17" s="298"/>
      <c r="K17" s="298"/>
      <c r="L17" s="298"/>
      <c r="M17" s="300"/>
      <c r="N17" s="298"/>
      <c r="O17" s="300"/>
      <c r="P17" s="300"/>
      <c r="Q17" s="300"/>
      <c r="R17" s="286">
        <f t="shared" si="0"/>
        <v>0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3"/>
      <c r="B18" s="297"/>
      <c r="C18" s="298"/>
      <c r="D18" s="298"/>
      <c r="E18" s="298"/>
      <c r="F18" s="298"/>
      <c r="G18" s="298"/>
      <c r="H18" s="298"/>
      <c r="I18" s="298"/>
      <c r="J18" s="298"/>
      <c r="K18" s="298"/>
      <c r="L18" s="298"/>
      <c r="M18" s="300"/>
      <c r="N18" s="298"/>
      <c r="O18" s="300"/>
      <c r="P18" s="300"/>
      <c r="Q18" s="300"/>
      <c r="R18" s="286">
        <f>SUM(B18:Q18)</f>
        <v>0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3"/>
      <c r="B19" s="297"/>
      <c r="C19" s="298"/>
      <c r="D19" s="298"/>
      <c r="E19" s="298"/>
      <c r="F19" s="298"/>
      <c r="G19" s="298"/>
      <c r="H19" s="298"/>
      <c r="I19" s="298"/>
      <c r="J19" s="298"/>
      <c r="K19" s="298"/>
      <c r="L19" s="298"/>
      <c r="M19" s="300"/>
      <c r="N19" s="298"/>
      <c r="O19" s="300"/>
      <c r="P19" s="300"/>
      <c r="Q19" s="300"/>
      <c r="R19" s="286">
        <f>SUM(B19:Q19)</f>
        <v>0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3"/>
      <c r="B20" s="297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00"/>
      <c r="R20" s="286">
        <f t="shared" si="0"/>
        <v>0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3"/>
      <c r="B21" s="297"/>
      <c r="C21" s="298"/>
      <c r="D21" s="298"/>
      <c r="E21" s="298"/>
      <c r="F21" s="298"/>
      <c r="G21" s="298"/>
      <c r="H21" s="298"/>
      <c r="I21" s="298"/>
      <c r="J21" s="298"/>
      <c r="K21" s="298"/>
      <c r="L21" s="298"/>
      <c r="M21" s="298"/>
      <c r="N21" s="298"/>
      <c r="O21" s="298"/>
      <c r="P21" s="298"/>
      <c r="Q21" s="300"/>
      <c r="R21" s="286">
        <f t="shared" si="0"/>
        <v>0</v>
      </c>
      <c r="S21" s="99"/>
      <c r="T21" s="66"/>
    </row>
    <row r="22" spans="1:24" s="98" customFormat="1" x14ac:dyDescent="0.25">
      <c r="A22" s="293"/>
      <c r="B22" s="297"/>
      <c r="C22" s="298"/>
      <c r="D22" s="298"/>
      <c r="E22" s="298"/>
      <c r="F22" s="298"/>
      <c r="G22" s="298"/>
      <c r="H22" s="298"/>
      <c r="I22" s="298"/>
      <c r="J22" s="298"/>
      <c r="K22" s="298"/>
      <c r="L22" s="298"/>
      <c r="M22" s="298"/>
      <c r="N22" s="298"/>
      <c r="O22" s="298"/>
      <c r="P22" s="298"/>
      <c r="Q22" s="300"/>
      <c r="R22" s="286">
        <f>SUM(B22:Q22)</f>
        <v>0</v>
      </c>
      <c r="S22" s="99"/>
      <c r="T22" s="66"/>
    </row>
    <row r="23" spans="1:24" s="100" customFormat="1" x14ac:dyDescent="0.25">
      <c r="A23" s="293"/>
      <c r="B23" s="297"/>
      <c r="C23" s="298"/>
      <c r="D23" s="298"/>
      <c r="E23" s="298"/>
      <c r="F23" s="298"/>
      <c r="G23" s="298"/>
      <c r="H23" s="298"/>
      <c r="I23" s="298"/>
      <c r="J23" s="298"/>
      <c r="K23" s="298"/>
      <c r="L23" s="298"/>
      <c r="M23" s="298"/>
      <c r="N23" s="298"/>
      <c r="O23" s="298"/>
      <c r="P23" s="298"/>
      <c r="Q23" s="300"/>
      <c r="R23" s="286">
        <f>SUM(B23:Q23)</f>
        <v>0</v>
      </c>
      <c r="S23" s="103"/>
      <c r="T23" s="66"/>
    </row>
    <row r="24" spans="1:24" s="98" customFormat="1" x14ac:dyDescent="0.25">
      <c r="A24" s="293"/>
      <c r="B24" s="297"/>
      <c r="C24" s="298"/>
      <c r="D24" s="298"/>
      <c r="E24" s="298"/>
      <c r="F24" s="298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300"/>
      <c r="R24" s="286">
        <f>SUM(B24:Q24)</f>
        <v>0</v>
      </c>
      <c r="S24" s="99"/>
      <c r="T24" s="66"/>
      <c r="V24" s="104"/>
      <c r="W24" s="104"/>
      <c r="X24" s="104"/>
    </row>
    <row r="25" spans="1:24" s="100" customFormat="1" x14ac:dyDescent="0.25">
      <c r="A25" s="293"/>
      <c r="B25" s="297"/>
      <c r="C25" s="298"/>
      <c r="D25" s="298"/>
      <c r="E25" s="298"/>
      <c r="F25" s="298"/>
      <c r="G25" s="298"/>
      <c r="H25" s="298"/>
      <c r="I25" s="298"/>
      <c r="J25" s="298"/>
      <c r="K25" s="298"/>
      <c r="L25" s="298"/>
      <c r="M25" s="298"/>
      <c r="N25" s="298"/>
      <c r="O25" s="298"/>
      <c r="P25" s="298"/>
      <c r="Q25" s="300"/>
      <c r="R25" s="286">
        <f>SUM(B25:Q25)</f>
        <v>0</v>
      </c>
      <c r="S25" s="103"/>
      <c r="T25" s="66"/>
    </row>
    <row r="26" spans="1:24" s="98" customFormat="1" x14ac:dyDescent="0.25">
      <c r="A26" s="293"/>
      <c r="B26" s="297"/>
      <c r="C26" s="298"/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300"/>
      <c r="R26" s="286">
        <f>SUM(B26:Q26)</f>
        <v>0</v>
      </c>
      <c r="S26" s="99"/>
      <c r="T26" s="66"/>
    </row>
    <row r="27" spans="1:24" s="98" customFormat="1" x14ac:dyDescent="0.25">
      <c r="A27" s="293"/>
      <c r="B27" s="297"/>
      <c r="C27" s="298"/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300"/>
      <c r="R27" s="286">
        <f t="shared" si="0"/>
        <v>0</v>
      </c>
      <c r="S27" s="99"/>
      <c r="T27" s="66"/>
    </row>
    <row r="28" spans="1:24" s="98" customFormat="1" x14ac:dyDescent="0.25">
      <c r="A28" s="298"/>
      <c r="B28" s="297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300"/>
      <c r="R28" s="286">
        <f>SUM(B28:Q28)</f>
        <v>0</v>
      </c>
      <c r="S28" s="99"/>
      <c r="T28" s="66"/>
      <c r="U28" s="105"/>
      <c r="V28" s="105"/>
    </row>
    <row r="29" spans="1:24" s="98" customFormat="1" x14ac:dyDescent="0.25">
      <c r="A29" s="298"/>
      <c r="B29" s="297"/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300"/>
      <c r="R29" s="286">
        <f>SUM(B29:Q29)</f>
        <v>0</v>
      </c>
      <c r="S29" s="99"/>
      <c r="T29" s="105"/>
      <c r="U29" s="106"/>
      <c r="V29" s="106"/>
    </row>
    <row r="30" spans="1:24" s="98" customFormat="1" x14ac:dyDescent="0.25">
      <c r="A30" s="298"/>
      <c r="B30" s="297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300"/>
      <c r="R30" s="286">
        <f t="shared" si="0"/>
        <v>0</v>
      </c>
      <c r="S30" s="99"/>
      <c r="T30" s="105"/>
      <c r="U30" s="105"/>
      <c r="V30" s="105"/>
    </row>
    <row r="31" spans="1:24" s="98" customFormat="1" x14ac:dyDescent="0.25">
      <c r="A31" s="298"/>
      <c r="B31" s="297"/>
      <c r="C31" s="298"/>
      <c r="D31" s="298"/>
      <c r="E31" s="298"/>
      <c r="F31" s="298"/>
      <c r="G31" s="298"/>
      <c r="H31" s="301"/>
      <c r="I31" s="298"/>
      <c r="J31" s="298"/>
      <c r="K31" s="298"/>
      <c r="L31" s="298"/>
      <c r="M31" s="298"/>
      <c r="N31" s="298"/>
      <c r="O31" s="298"/>
      <c r="P31" s="298"/>
      <c r="Q31" s="300"/>
      <c r="R31" s="286">
        <f t="shared" si="0"/>
        <v>0</v>
      </c>
      <c r="S31" s="99"/>
    </row>
    <row r="32" spans="1:24" s="100" customFormat="1" x14ac:dyDescent="0.25">
      <c r="A32" s="298"/>
      <c r="B32" s="297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300"/>
      <c r="R32" s="286">
        <f t="shared" si="0"/>
        <v>0</v>
      </c>
      <c r="S32" s="103"/>
    </row>
    <row r="33" spans="1:19" s="98" customFormat="1" x14ac:dyDescent="0.25">
      <c r="A33" s="298"/>
      <c r="B33" s="297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300"/>
      <c r="R33" s="286">
        <f t="shared" si="0"/>
        <v>0</v>
      </c>
      <c r="S33" s="99"/>
    </row>
    <row r="34" spans="1:19" s="98" customFormat="1" x14ac:dyDescent="0.25">
      <c r="A34" s="298"/>
      <c r="B34" s="297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300"/>
      <c r="R34" s="286">
        <f t="shared" si="0"/>
        <v>0</v>
      </c>
      <c r="S34" s="99"/>
    </row>
    <row r="35" spans="1:19" s="98" customFormat="1" x14ac:dyDescent="0.25">
      <c r="A35" s="298"/>
      <c r="B35" s="297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300"/>
      <c r="R35" s="286">
        <f>SUM(B35:Q35)</f>
        <v>0</v>
      </c>
      <c r="S35" s="99"/>
    </row>
    <row r="36" spans="1:19" s="98" customFormat="1" ht="15.75" thickBot="1" x14ac:dyDescent="0.3">
      <c r="A36" s="298"/>
      <c r="B36" s="302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4"/>
      <c r="R36" s="287">
        <f t="shared" si="0"/>
        <v>0</v>
      </c>
      <c r="S36" s="99"/>
    </row>
    <row r="37" spans="1:19" s="107" customFormat="1" ht="15.75" thickBot="1" x14ac:dyDescent="0.3">
      <c r="A37" s="288" t="s">
        <v>34</v>
      </c>
      <c r="B37" s="289">
        <f>SUM(B6:B36)</f>
        <v>0</v>
      </c>
      <c r="C37" s="290">
        <f t="shared" ref="C37:Q37" si="1">SUM(C6:C36)</f>
        <v>1620</v>
      </c>
      <c r="D37" s="290">
        <f t="shared" si="1"/>
        <v>0</v>
      </c>
      <c r="E37" s="290">
        <f t="shared" si="1"/>
        <v>1740</v>
      </c>
      <c r="F37" s="290">
        <f t="shared" si="1"/>
        <v>0</v>
      </c>
      <c r="G37" s="290">
        <f t="shared" si="1"/>
        <v>18670</v>
      </c>
      <c r="H37" s="290">
        <f t="shared" si="1"/>
        <v>0</v>
      </c>
      <c r="I37" s="290">
        <f t="shared" si="1"/>
        <v>0</v>
      </c>
      <c r="J37" s="290">
        <f t="shared" si="1"/>
        <v>0</v>
      </c>
      <c r="K37" s="290">
        <f t="shared" si="1"/>
        <v>0</v>
      </c>
      <c r="L37" s="290">
        <f t="shared" si="1"/>
        <v>0</v>
      </c>
      <c r="M37" s="290">
        <f t="shared" si="1"/>
        <v>0</v>
      </c>
      <c r="N37" s="290">
        <f t="shared" si="1"/>
        <v>0</v>
      </c>
      <c r="O37" s="290">
        <f t="shared" si="1"/>
        <v>0</v>
      </c>
      <c r="P37" s="290">
        <f>SUM(P6:P36)</f>
        <v>200</v>
      </c>
      <c r="Q37" s="291">
        <f t="shared" si="1"/>
        <v>0</v>
      </c>
      <c r="R37" s="292">
        <f>SUM(R6:R36)</f>
        <v>22230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4" activePane="bottomLeft" state="frozen"/>
      <selection pane="bottomLeft" activeCell="D17" sqref="D17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55" t="s">
        <v>10</v>
      </c>
      <c r="B1" s="356"/>
      <c r="C1" s="356"/>
      <c r="D1" s="357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358" t="s">
        <v>11</v>
      </c>
      <c r="B2" s="358"/>
      <c r="C2" s="358"/>
      <c r="D2" s="358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68731</v>
      </c>
      <c r="C4" s="47"/>
      <c r="D4" s="42">
        <f>B4-C4</f>
        <v>68731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68731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208</v>
      </c>
      <c r="B6" s="47">
        <v>0</v>
      </c>
      <c r="C6" s="43">
        <v>0</v>
      </c>
      <c r="D6" s="42">
        <f t="shared" si="0"/>
        <v>68731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210</v>
      </c>
      <c r="B7" s="47">
        <v>860000</v>
      </c>
      <c r="C7" s="43">
        <v>679000</v>
      </c>
      <c r="D7" s="42">
        <f>D6+B7-C7</f>
        <v>249731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211</v>
      </c>
      <c r="B8" s="55">
        <v>131000</v>
      </c>
      <c r="C8" s="56">
        <v>300000</v>
      </c>
      <c r="D8" s="42">
        <f t="shared" si="0"/>
        <v>80731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213</v>
      </c>
      <c r="B9" s="55">
        <v>0</v>
      </c>
      <c r="C9" s="56">
        <v>0</v>
      </c>
      <c r="D9" s="42">
        <f t="shared" si="0"/>
        <v>80731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216</v>
      </c>
      <c r="B10" s="55">
        <v>412000</v>
      </c>
      <c r="C10" s="62">
        <v>300000</v>
      </c>
      <c r="D10" s="42">
        <f>D9+B10-C10</f>
        <v>192731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217</v>
      </c>
      <c r="B11" s="59">
        <v>0</v>
      </c>
      <c r="C11" s="62">
        <v>0</v>
      </c>
      <c r="D11" s="42">
        <f t="shared" si="0"/>
        <v>192731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218</v>
      </c>
      <c r="B12" s="59">
        <v>0</v>
      </c>
      <c r="C12" s="56">
        <v>0</v>
      </c>
      <c r="D12" s="42">
        <f t="shared" si="0"/>
        <v>192731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219</v>
      </c>
      <c r="B13" s="61">
        <v>721000</v>
      </c>
      <c r="C13" s="62">
        <v>600500</v>
      </c>
      <c r="D13" s="47">
        <f t="shared" si="0"/>
        <v>313231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219</v>
      </c>
      <c r="B14" s="62">
        <v>0</v>
      </c>
      <c r="C14" s="62">
        <v>200000</v>
      </c>
      <c r="D14" s="42">
        <f>D13+B14-C14</f>
        <v>113231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220</v>
      </c>
      <c r="B15" s="43">
        <v>236000</v>
      </c>
      <c r="C15" s="62">
        <v>200000</v>
      </c>
      <c r="D15" s="42">
        <f>D14+B15-C15</f>
        <v>149231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221</v>
      </c>
      <c r="B16" s="47">
        <v>468000</v>
      </c>
      <c r="C16" s="62">
        <v>500000</v>
      </c>
      <c r="D16" s="47">
        <f t="shared" si="0"/>
        <v>117231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223</v>
      </c>
      <c r="B17" s="47">
        <v>290000</v>
      </c>
      <c r="C17" s="43">
        <v>300000</v>
      </c>
      <c r="D17" s="47">
        <f t="shared" si="0"/>
        <v>107231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/>
      <c r="B18" s="55"/>
      <c r="C18" s="56"/>
      <c r="D18" s="47">
        <f t="shared" si="0"/>
        <v>107231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/>
      <c r="B19" s="55"/>
      <c r="C19" s="56"/>
      <c r="D19" s="47">
        <f t="shared" si="0"/>
        <v>107231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/>
      <c r="B20" s="55"/>
      <c r="C20" s="62"/>
      <c r="D20" s="47">
        <f t="shared" si="0"/>
        <v>107231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/>
      <c r="B21" s="47"/>
      <c r="C21" s="43"/>
      <c r="D21" s="47">
        <f t="shared" si="0"/>
        <v>107231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/>
      <c r="B22" s="47"/>
      <c r="C22" s="43"/>
      <c r="D22" s="47">
        <f t="shared" si="0"/>
        <v>107231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/>
      <c r="B23" s="47"/>
      <c r="C23" s="43"/>
      <c r="D23" s="47">
        <f t="shared" si="0"/>
        <v>107231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/>
      <c r="B24" s="47"/>
      <c r="C24" s="43"/>
      <c r="D24" s="47">
        <f t="shared" si="0"/>
        <v>107231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/>
      <c r="B25" s="47"/>
      <c r="C25" s="43"/>
      <c r="D25" s="47">
        <f t="shared" si="0"/>
        <v>107231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/>
      <c r="B26" s="47"/>
      <c r="C26" s="56"/>
      <c r="D26" s="47">
        <f t="shared" si="0"/>
        <v>107231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/>
      <c r="B27" s="47"/>
      <c r="C27" s="56"/>
      <c r="D27" s="47">
        <f>D26+B27-C27</f>
        <v>107231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107231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107231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107231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107231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107231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107231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107231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107231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107231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107231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107231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107231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107231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107231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107231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107231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107231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107231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107231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107231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107231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107231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107231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107231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107231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107231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107231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107231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107231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107231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107231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107231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107231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107231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107231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107231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107231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107231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107231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107231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107231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107231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107231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107231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107231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107231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107231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107231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107231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107231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107231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107231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107231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107231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107231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31"/>
      <c r="B83" s="47">
        <f>SUM(B4:B72)</f>
        <v>3186731</v>
      </c>
      <c r="C83" s="43">
        <f>SUM(C4:C77)</f>
        <v>3079500</v>
      </c>
      <c r="D83" s="47">
        <f>D82</f>
        <v>107231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H8" sqref="H8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4.8554687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4"/>
    </row>
    <row r="2" spans="2:13" ht="26.25" customHeight="1" x14ac:dyDescent="0.25">
      <c r="B2" s="359" t="s">
        <v>6</v>
      </c>
      <c r="C2" s="360"/>
      <c r="D2" s="360"/>
      <c r="E2" s="360"/>
      <c r="F2" s="361"/>
      <c r="H2" s="114"/>
      <c r="I2" s="114"/>
      <c r="J2" s="114"/>
    </row>
    <row r="3" spans="2:13" ht="16.5" customHeight="1" x14ac:dyDescent="0.25">
      <c r="B3" s="375" t="s">
        <v>150</v>
      </c>
      <c r="C3" s="376"/>
      <c r="D3" s="376"/>
      <c r="E3" s="376"/>
      <c r="F3" s="377"/>
      <c r="H3" s="114"/>
      <c r="I3" s="114"/>
      <c r="J3" s="114"/>
    </row>
    <row r="4" spans="2:13" ht="22.5" thickBot="1" x14ac:dyDescent="0.3">
      <c r="B4" s="362" t="s">
        <v>226</v>
      </c>
      <c r="C4" s="363"/>
      <c r="D4" s="363"/>
      <c r="E4" s="363"/>
      <c r="F4" s="364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5"/>
      <c r="C6" s="316"/>
      <c r="D6" s="372"/>
      <c r="E6" s="317"/>
      <c r="F6" s="318"/>
      <c r="G6" s="26"/>
      <c r="K6" s="365" t="s">
        <v>86</v>
      </c>
      <c r="L6" s="366"/>
      <c r="M6" s="367"/>
    </row>
    <row r="7" spans="2:13" ht="22.5" x14ac:dyDescent="0.25">
      <c r="B7" s="79" t="s">
        <v>8</v>
      </c>
      <c r="C7" s="18">
        <v>2000000</v>
      </c>
      <c r="D7" s="373"/>
      <c r="E7" s="27" t="s">
        <v>1</v>
      </c>
      <c r="F7" s="80">
        <v>1364446.325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>
        <v>28152.044999999998</v>
      </c>
      <c r="D8" s="373"/>
      <c r="E8" s="27" t="s">
        <v>4</v>
      </c>
      <c r="F8" s="80">
        <v>107231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73"/>
      <c r="E9" s="27" t="s">
        <v>7</v>
      </c>
      <c r="F9" s="81">
        <v>370290.72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>
        <v>22230</v>
      </c>
      <c r="D10" s="373"/>
      <c r="E10" s="27" t="s">
        <v>2</v>
      </c>
      <c r="F10" s="82">
        <v>272348</v>
      </c>
      <c r="G10" s="3"/>
      <c r="K10" s="124" t="s">
        <v>147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73"/>
      <c r="E11" s="27" t="s">
        <v>149</v>
      </c>
      <c r="F11" s="158">
        <v>191606</v>
      </c>
      <c r="G11" s="20"/>
      <c r="K11" s="310" t="s">
        <v>148</v>
      </c>
      <c r="L11" s="311" t="s">
        <v>95</v>
      </c>
      <c r="M11" s="312">
        <v>13405</v>
      </c>
    </row>
    <row r="12" spans="2:13" ht="21.75" x14ac:dyDescent="0.25">
      <c r="B12" s="79"/>
      <c r="C12" s="29"/>
      <c r="D12" s="373"/>
      <c r="E12" s="201"/>
      <c r="F12" s="81"/>
      <c r="G12" s="20"/>
      <c r="K12" s="118" t="s">
        <v>155</v>
      </c>
      <c r="L12" s="157" t="s">
        <v>92</v>
      </c>
      <c r="M12" s="159">
        <v>1533</v>
      </c>
    </row>
    <row r="13" spans="2:13" ht="21.75" x14ac:dyDescent="0.25">
      <c r="B13" s="83"/>
      <c r="C13" s="35"/>
      <c r="D13" s="373"/>
      <c r="E13" s="27" t="s">
        <v>5</v>
      </c>
      <c r="F13" s="82">
        <v>300000</v>
      </c>
      <c r="G13" s="115"/>
      <c r="H13" s="116"/>
      <c r="I13" s="21">
        <f>C17-F17</f>
        <v>0</v>
      </c>
      <c r="J13" s="116"/>
      <c r="K13" s="118" t="s">
        <v>154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5922.0449999999983</v>
      </c>
      <c r="D14" s="373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373"/>
      <c r="E15" s="201"/>
      <c r="F15" s="226"/>
      <c r="G15" s="20"/>
      <c r="K15" s="118" t="s">
        <v>193</v>
      </c>
      <c r="L15" s="157" t="s">
        <v>194</v>
      </c>
      <c r="M15" s="159">
        <v>8000</v>
      </c>
    </row>
    <row r="16" spans="2:13" s="23" customFormat="1" ht="21.75" x14ac:dyDescent="0.3">
      <c r="B16" s="79"/>
      <c r="C16" s="28"/>
      <c r="D16" s="373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2005922.0449999999</v>
      </c>
      <c r="D17" s="373"/>
      <c r="E17" s="27" t="s">
        <v>3</v>
      </c>
      <c r="F17" s="82">
        <f>F7+F8+F9+F10+F11+F12+F14-F13+F15</f>
        <v>2005922.0449999999</v>
      </c>
      <c r="G17" s="20"/>
      <c r="K17" s="118" t="s">
        <v>199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374"/>
      <c r="E18" s="87"/>
      <c r="F18" s="88"/>
      <c r="G18" s="20"/>
      <c r="K18" s="124" t="s">
        <v>198</v>
      </c>
      <c r="L18" s="124" t="s">
        <v>200</v>
      </c>
      <c r="M18" s="160">
        <v>51546</v>
      </c>
    </row>
    <row r="19" spans="2:13" ht="23.25" hidden="1" customHeight="1" thickBot="1" x14ac:dyDescent="0.3">
      <c r="B19" s="368"/>
      <c r="C19" s="369"/>
      <c r="D19" s="369"/>
      <c r="E19" s="369"/>
      <c r="F19" s="370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 t="s">
        <v>208</v>
      </c>
      <c r="L20" s="78" t="s">
        <v>209</v>
      </c>
      <c r="M20" s="78">
        <v>4250</v>
      </c>
    </row>
    <row r="21" spans="2:13" x14ac:dyDescent="0.25">
      <c r="C21" s="8"/>
      <c r="D21" s="25"/>
      <c r="E21" s="13"/>
      <c r="G21" s="24"/>
      <c r="K21" s="78" t="s">
        <v>210</v>
      </c>
      <c r="L21" s="78" t="s">
        <v>215</v>
      </c>
      <c r="M21" s="78">
        <v>1900</v>
      </c>
    </row>
    <row r="22" spans="2:13" x14ac:dyDescent="0.25">
      <c r="C22" s="8"/>
      <c r="D22" s="25"/>
      <c r="E22" s="13"/>
      <c r="G22" s="24"/>
      <c r="K22" s="78" t="s">
        <v>223</v>
      </c>
      <c r="L22" s="78" t="s">
        <v>225</v>
      </c>
      <c r="M22" s="78">
        <v>750</v>
      </c>
    </row>
    <row r="23" spans="2:13" x14ac:dyDescent="0.25">
      <c r="C23" s="8"/>
      <c r="D23" s="25"/>
      <c r="E23" s="13"/>
      <c r="G23" s="24"/>
      <c r="K23" s="78" t="s">
        <v>222</v>
      </c>
      <c r="L23" s="78" t="s">
        <v>212</v>
      </c>
      <c r="M23" s="78">
        <v>20000</v>
      </c>
    </row>
    <row r="24" spans="2:13" x14ac:dyDescent="0.25">
      <c r="C24" s="8"/>
      <c r="D24" s="25"/>
      <c r="G24" s="24"/>
      <c r="K24" s="282" t="s">
        <v>196</v>
      </c>
      <c r="L24" s="78" t="s">
        <v>197</v>
      </c>
      <c r="M24" s="78">
        <v>3746</v>
      </c>
    </row>
    <row r="25" spans="2:13" x14ac:dyDescent="0.25">
      <c r="C25" s="8"/>
      <c r="D25" s="25"/>
      <c r="G25" s="24"/>
      <c r="K25" s="282"/>
      <c r="L25" s="78"/>
      <c r="M25" s="78"/>
    </row>
    <row r="26" spans="2:13" x14ac:dyDescent="0.25">
      <c r="C26" s="8"/>
      <c r="D26" s="25"/>
      <c r="G26" s="24"/>
      <c r="K26" s="282" t="s">
        <v>204</v>
      </c>
      <c r="L26" s="78" t="s">
        <v>205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371" t="s">
        <v>31</v>
      </c>
      <c r="L27" s="371"/>
      <c r="M27" s="162">
        <f>SUM(M8:M26)</f>
        <v>191606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152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B2:F2"/>
    <mergeCell ref="B4:F4"/>
    <mergeCell ref="K6:M6"/>
    <mergeCell ref="B19:F19"/>
    <mergeCell ref="K27:L27"/>
    <mergeCell ref="D6:D18"/>
    <mergeCell ref="B3:F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tabSelected="1" workbookViewId="0">
      <pane ySplit="6" topLeftCell="A19" activePane="bottomLeft" state="frozen"/>
      <selection pane="bottomLeft" activeCell="R30" sqref="R30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227</v>
      </c>
      <c r="B5" s="389"/>
      <c r="C5" s="390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327" customFormat="1" ht="18" customHeight="1" x14ac:dyDescent="0.25">
      <c r="A6" s="276" t="s">
        <v>43</v>
      </c>
      <c r="B6" s="276" t="s">
        <v>67</v>
      </c>
      <c r="C6" s="323" t="s">
        <v>68</v>
      </c>
      <c r="D6" s="276" t="s">
        <v>44</v>
      </c>
      <c r="E6" s="276" t="s">
        <v>45</v>
      </c>
      <c r="F6" s="324" t="s">
        <v>46</v>
      </c>
      <c r="G6" s="324" t="s">
        <v>47</v>
      </c>
      <c r="H6" s="324" t="s">
        <v>48</v>
      </c>
      <c r="I6" s="324" t="s">
        <v>49</v>
      </c>
      <c r="J6" s="276" t="s">
        <v>50</v>
      </c>
      <c r="K6" s="276" t="s">
        <v>51</v>
      </c>
      <c r="L6" s="276" t="s">
        <v>52</v>
      </c>
      <c r="M6" s="325" t="s">
        <v>53</v>
      </c>
      <c r="N6" s="170" t="s">
        <v>54</v>
      </c>
      <c r="O6" s="170" t="s">
        <v>55</v>
      </c>
      <c r="P6" s="170" t="s">
        <v>56</v>
      </c>
      <c r="Q6" s="326" t="s">
        <v>69</v>
      </c>
      <c r="T6" s="328" t="s">
        <v>12</v>
      </c>
      <c r="U6" s="328" t="s">
        <v>97</v>
      </c>
      <c r="V6" s="328" t="s">
        <v>39</v>
      </c>
    </row>
    <row r="7" spans="1:22" ht="18" customHeight="1" x14ac:dyDescent="0.25">
      <c r="A7" s="122">
        <v>1</v>
      </c>
      <c r="B7" s="138"/>
      <c r="C7" s="122"/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f>U7*191</f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v>50</v>
      </c>
      <c r="O8" s="141">
        <v>10</v>
      </c>
      <c r="P8" s="141">
        <v>50</v>
      </c>
      <c r="Q8" s="139"/>
      <c r="T8" s="159" t="s">
        <v>93</v>
      </c>
      <c r="U8" s="159">
        <v>196</v>
      </c>
      <c r="V8" s="159">
        <f t="shared" ref="V8:V15" si="0">U8*191</f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v>200</v>
      </c>
      <c r="O9" s="141">
        <v>5</v>
      </c>
      <c r="P9" s="141"/>
      <c r="Q9" s="139"/>
      <c r="R9" s="120"/>
      <c r="T9" s="159" t="s">
        <v>120</v>
      </c>
      <c r="U9" s="159">
        <v>248</v>
      </c>
      <c r="V9" s="159">
        <f t="shared" si="0"/>
        <v>47368</v>
      </c>
    </row>
    <row r="10" spans="1:22" ht="18" customHeight="1" x14ac:dyDescent="0.25">
      <c r="A10" s="144">
        <v>4</v>
      </c>
      <c r="B10" s="138" t="s">
        <v>76</v>
      </c>
      <c r="C10" s="122" t="s">
        <v>124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>
        <v>40</v>
      </c>
      <c r="O10" s="145"/>
      <c r="P10" s="141">
        <v>50</v>
      </c>
      <c r="Q10" s="146"/>
      <c r="T10" s="159" t="s">
        <v>121</v>
      </c>
      <c r="U10" s="159">
        <v>237</v>
      </c>
      <c r="V10" s="159">
        <f t="shared" si="0"/>
        <v>45267</v>
      </c>
    </row>
    <row r="11" spans="1:22" ht="18" customHeight="1" x14ac:dyDescent="0.25">
      <c r="A11" s="125"/>
      <c r="B11" s="138"/>
      <c r="C11" s="122"/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153</v>
      </c>
      <c r="T11" s="159" t="s">
        <v>130</v>
      </c>
      <c r="U11" s="159">
        <v>262</v>
      </c>
      <c r="V11" s="159">
        <f t="shared" si="0"/>
        <v>50042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>
        <v>100</v>
      </c>
      <c r="G12" s="139">
        <v>100</v>
      </c>
      <c r="H12" s="143"/>
      <c r="I12" s="139"/>
      <c r="J12" s="143"/>
      <c r="K12" s="143"/>
      <c r="L12" s="139"/>
      <c r="M12" s="140"/>
      <c r="N12" s="141">
        <v>30</v>
      </c>
      <c r="O12" s="141"/>
      <c r="P12" s="141"/>
      <c r="Q12" s="146"/>
      <c r="T12" s="159" t="s">
        <v>142</v>
      </c>
      <c r="U12" s="159">
        <v>478</v>
      </c>
      <c r="V12" s="159">
        <f t="shared" si="0"/>
        <v>91298</v>
      </c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>
        <v>40</v>
      </c>
      <c r="G13" s="139">
        <v>530</v>
      </c>
      <c r="H13" s="139">
        <v>130</v>
      </c>
      <c r="I13" s="139"/>
      <c r="J13" s="143"/>
      <c r="K13" s="143"/>
      <c r="L13" s="139"/>
      <c r="M13" s="140"/>
      <c r="N13" s="141">
        <v>20</v>
      </c>
      <c r="O13" s="141">
        <v>15</v>
      </c>
      <c r="P13" s="141">
        <v>10</v>
      </c>
      <c r="Q13" s="146"/>
      <c r="T13" s="159" t="s">
        <v>156</v>
      </c>
      <c r="U13" s="159">
        <v>497</v>
      </c>
      <c r="V13" s="159">
        <f t="shared" si="0"/>
        <v>94927</v>
      </c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19</v>
      </c>
      <c r="O14" s="141">
        <v>15</v>
      </c>
      <c r="P14" s="141">
        <v>15</v>
      </c>
      <c r="Q14" s="146"/>
      <c r="T14" s="159" t="s">
        <v>191</v>
      </c>
      <c r="U14" s="159">
        <v>477</v>
      </c>
      <c r="V14" s="159">
        <f t="shared" si="0"/>
        <v>91107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 t="s">
        <v>207</v>
      </c>
      <c r="U15" s="124">
        <v>60</v>
      </c>
      <c r="V15" s="159">
        <f t="shared" si="0"/>
        <v>11460</v>
      </c>
    </row>
    <row r="16" spans="1:22" ht="18" customHeight="1" x14ac:dyDescent="0.25">
      <c r="A16" s="147"/>
      <c r="B16" s="138" t="s">
        <v>201</v>
      </c>
      <c r="C16" s="122" t="s">
        <v>202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123" t="s">
        <v>58</v>
      </c>
      <c r="D17" s="126"/>
      <c r="E17" s="122"/>
      <c r="F17" s="139">
        <v>120</v>
      </c>
      <c r="G17" s="139">
        <v>140</v>
      </c>
      <c r="H17" s="143">
        <v>200</v>
      </c>
      <c r="I17" s="139">
        <v>20</v>
      </c>
      <c r="J17" s="143"/>
      <c r="K17" s="143"/>
      <c r="L17" s="139"/>
      <c r="M17" s="140"/>
      <c r="N17" s="141">
        <v>13</v>
      </c>
      <c r="O17" s="141">
        <v>12</v>
      </c>
      <c r="P17" s="141">
        <v>14</v>
      </c>
      <c r="Q17" s="146"/>
      <c r="T17" s="224" t="s">
        <v>31</v>
      </c>
      <c r="U17" s="224">
        <f>SUM(U7:U16)</f>
        <v>2584</v>
      </c>
      <c r="V17" s="224">
        <f>SUM(V7:V16)</f>
        <v>493544</v>
      </c>
    </row>
    <row r="18" spans="1:22" ht="18.75" x14ac:dyDescent="0.25">
      <c r="A18" s="125">
        <v>12</v>
      </c>
      <c r="B18" s="138" t="s">
        <v>133</v>
      </c>
      <c r="C18" s="123" t="s">
        <v>203</v>
      </c>
      <c r="D18" s="126"/>
      <c r="E18" s="122"/>
      <c r="F18" s="139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50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22"/>
      <c r="D19" s="126"/>
      <c r="E19" s="122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387" t="s">
        <v>123</v>
      </c>
      <c r="U19" s="387"/>
      <c r="V19" s="387"/>
    </row>
    <row r="20" spans="1:22" ht="18.75" x14ac:dyDescent="0.25">
      <c r="A20" s="125">
        <v>14</v>
      </c>
      <c r="B20" s="138" t="s">
        <v>135</v>
      </c>
      <c r="C20" s="127" t="s">
        <v>134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137</v>
      </c>
      <c r="C21" s="122" t="s">
        <v>136</v>
      </c>
      <c r="D21" s="149"/>
      <c r="E21" s="137"/>
      <c r="F21" s="139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122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138</v>
      </c>
      <c r="C22" s="122" t="s">
        <v>157</v>
      </c>
      <c r="D22" s="149"/>
      <c r="E22" s="137"/>
      <c r="F22" s="139">
        <v>40</v>
      </c>
      <c r="G22" s="139">
        <v>230</v>
      </c>
      <c r="H22" s="143">
        <v>270</v>
      </c>
      <c r="I22" s="139">
        <v>10</v>
      </c>
      <c r="J22" s="143"/>
      <c r="K22" s="143"/>
      <c r="L22" s="139"/>
      <c r="M22" s="140"/>
      <c r="N22" s="141">
        <v>3</v>
      </c>
      <c r="O22" s="141">
        <v>11</v>
      </c>
      <c r="P22" s="141">
        <v>2</v>
      </c>
      <c r="Q22" s="146"/>
      <c r="T22" s="281" t="s">
        <v>31</v>
      </c>
      <c r="U22" s="281">
        <f>U20+U21</f>
        <v>9</v>
      </c>
      <c r="V22" s="281">
        <f>V20+V21</f>
        <v>1638</v>
      </c>
    </row>
    <row r="23" spans="1:22" ht="18.75" x14ac:dyDescent="0.25">
      <c r="A23" s="125">
        <v>17</v>
      </c>
      <c r="B23" s="138" t="s">
        <v>83</v>
      </c>
      <c r="C23" s="283" t="s">
        <v>59</v>
      </c>
      <c r="D23" s="149"/>
      <c r="E23" s="137"/>
      <c r="F23" s="139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131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139</v>
      </c>
      <c r="C24" s="122" t="s">
        <v>133</v>
      </c>
      <c r="D24" s="149"/>
      <c r="E24" s="137"/>
      <c r="F24" s="139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22" t="s">
        <v>158</v>
      </c>
      <c r="D25" s="149"/>
      <c r="E25" s="137"/>
      <c r="F25" s="139"/>
      <c r="G25" s="139"/>
      <c r="H25" s="143"/>
      <c r="I25" s="139"/>
      <c r="J25" s="143"/>
      <c r="K25" s="143"/>
      <c r="L25" s="139"/>
      <c r="M25" s="140"/>
      <c r="N25" s="141"/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29" t="s">
        <v>195</v>
      </c>
      <c r="D26" s="149"/>
      <c r="E26" s="152"/>
      <c r="F26" s="153"/>
      <c r="G26" s="154"/>
      <c r="H26" s="154"/>
      <c r="I26" s="139"/>
      <c r="J26" s="139"/>
      <c r="K26" s="139"/>
      <c r="L26" s="139"/>
      <c r="M26" s="140"/>
      <c r="N26" s="141">
        <v>20</v>
      </c>
      <c r="O26" s="141"/>
      <c r="P26" s="141"/>
      <c r="Q26" s="146"/>
    </row>
    <row r="27" spans="1:22" ht="18.75" x14ac:dyDescent="0.25">
      <c r="A27" s="125">
        <v>21</v>
      </c>
      <c r="B27" s="138"/>
      <c r="C27" s="129" t="s">
        <v>214</v>
      </c>
      <c r="D27" s="155"/>
      <c r="E27" s="152"/>
      <c r="F27" s="153"/>
      <c r="G27" s="154"/>
      <c r="H27" s="154"/>
      <c r="I27" s="139"/>
      <c r="J27" s="139"/>
      <c r="K27" s="139"/>
      <c r="L27" s="139"/>
      <c r="M27" s="140"/>
      <c r="N27" s="141">
        <v>1</v>
      </c>
      <c r="O27" s="141"/>
      <c r="P27" s="141"/>
      <c r="Q27" s="146"/>
    </row>
    <row r="28" spans="1:22" ht="19.5" thickBot="1" x14ac:dyDescent="0.3">
      <c r="A28" s="147">
        <v>22</v>
      </c>
      <c r="B28" s="138"/>
      <c r="C28" s="129" t="s">
        <v>77</v>
      </c>
      <c r="D28" s="156"/>
      <c r="E28" s="152"/>
      <c r="F28" s="153"/>
      <c r="G28" s="139"/>
      <c r="H28" s="139"/>
      <c r="I28" s="139"/>
      <c r="J28" s="139"/>
      <c r="K28" s="139"/>
      <c r="L28" s="139"/>
      <c r="M28" s="140"/>
      <c r="N28" s="141">
        <v>61</v>
      </c>
      <c r="O28" s="141">
        <v>3</v>
      </c>
      <c r="P28" s="141">
        <v>10</v>
      </c>
      <c r="Q28" s="146"/>
    </row>
    <row r="29" spans="1:22" s="130" customFormat="1" ht="16.5" thickBot="1" x14ac:dyDescent="0.3">
      <c r="A29" s="378" t="s">
        <v>34</v>
      </c>
      <c r="B29" s="379"/>
      <c r="C29" s="380"/>
      <c r="D29" s="172">
        <f t="shared" ref="D29:P29" si="1">SUM(D7:D28)</f>
        <v>0</v>
      </c>
      <c r="E29" s="172">
        <f t="shared" si="1"/>
        <v>0</v>
      </c>
      <c r="F29" s="172">
        <f t="shared" si="1"/>
        <v>430</v>
      </c>
      <c r="G29" s="172">
        <f t="shared" si="1"/>
        <v>1520</v>
      </c>
      <c r="H29" s="172">
        <f t="shared" si="1"/>
        <v>900</v>
      </c>
      <c r="I29" s="172">
        <f t="shared" si="1"/>
        <v>30</v>
      </c>
      <c r="J29" s="172">
        <f t="shared" si="1"/>
        <v>0</v>
      </c>
      <c r="K29" s="172">
        <f t="shared" si="1"/>
        <v>0</v>
      </c>
      <c r="L29" s="172">
        <f t="shared" si="1"/>
        <v>0</v>
      </c>
      <c r="M29" s="172">
        <f t="shared" si="1"/>
        <v>0</v>
      </c>
      <c r="N29" s="172">
        <f t="shared" si="1"/>
        <v>467</v>
      </c>
      <c r="O29" s="172">
        <f t="shared" si="1"/>
        <v>78</v>
      </c>
      <c r="P29" s="172">
        <f t="shared" si="1"/>
        <v>207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 t="s">
        <v>110</v>
      </c>
      <c r="U10" s="392"/>
      <c r="V10" s="393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 t="s">
        <v>112</v>
      </c>
      <c r="U13" s="392"/>
      <c r="V13" s="393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125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395" t="s">
        <v>41</v>
      </c>
      <c r="C2" s="396"/>
      <c r="D2" s="396"/>
      <c r="E2" s="396"/>
      <c r="F2" s="396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8"/>
      <c r="Y2" s="225"/>
    </row>
    <row r="3" spans="2:31" ht="24" customHeight="1" x14ac:dyDescent="0.25">
      <c r="B3" s="401" t="s">
        <v>159</v>
      </c>
      <c r="C3" s="402"/>
      <c r="D3" s="402"/>
      <c r="E3" s="402"/>
      <c r="F3" s="403"/>
      <c r="G3" s="405"/>
      <c r="H3" s="405"/>
      <c r="I3" s="405"/>
      <c r="J3" s="405"/>
      <c r="K3" s="405"/>
      <c r="L3" s="399" t="s">
        <v>17</v>
      </c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0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21"/>
      <c r="C4" s="394" t="s">
        <v>101</v>
      </c>
      <c r="D4" s="394"/>
      <c r="E4" s="394"/>
      <c r="F4" s="394" t="s">
        <v>105</v>
      </c>
      <c r="G4" s="394"/>
      <c r="H4" s="394"/>
      <c r="I4" s="394" t="s">
        <v>48</v>
      </c>
      <c r="J4" s="394"/>
      <c r="K4" s="394"/>
      <c r="L4" s="394" t="s">
        <v>49</v>
      </c>
      <c r="M4" s="394"/>
      <c r="N4" s="394"/>
      <c r="O4" s="394" t="s">
        <v>106</v>
      </c>
      <c r="P4" s="394"/>
      <c r="Q4" s="394"/>
      <c r="R4" s="394" t="s">
        <v>108</v>
      </c>
      <c r="S4" s="394"/>
      <c r="T4" s="394"/>
      <c r="U4" s="394" t="s">
        <v>107</v>
      </c>
      <c r="V4" s="394"/>
      <c r="W4" s="394"/>
      <c r="X4" s="404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2" t="s">
        <v>43</v>
      </c>
      <c r="C5" s="319" t="s">
        <v>104</v>
      </c>
      <c r="D5" s="228" t="s">
        <v>102</v>
      </c>
      <c r="E5" s="319" t="s">
        <v>103</v>
      </c>
      <c r="F5" s="319" t="s">
        <v>104</v>
      </c>
      <c r="G5" s="228" t="s">
        <v>102</v>
      </c>
      <c r="H5" s="320" t="s">
        <v>103</v>
      </c>
      <c r="I5" s="320" t="s">
        <v>104</v>
      </c>
      <c r="J5" s="229" t="s">
        <v>102</v>
      </c>
      <c r="K5" s="319" t="s">
        <v>103</v>
      </c>
      <c r="L5" s="320" t="s">
        <v>104</v>
      </c>
      <c r="M5" s="229" t="s">
        <v>102</v>
      </c>
      <c r="N5" s="320" t="s">
        <v>103</v>
      </c>
      <c r="O5" s="320" t="s">
        <v>104</v>
      </c>
      <c r="P5" s="229" t="s">
        <v>102</v>
      </c>
      <c r="Q5" s="320" t="s">
        <v>103</v>
      </c>
      <c r="R5" s="320" t="s">
        <v>104</v>
      </c>
      <c r="S5" s="229" t="s">
        <v>102</v>
      </c>
      <c r="T5" s="320" t="s">
        <v>103</v>
      </c>
      <c r="U5" s="320" t="s">
        <v>104</v>
      </c>
      <c r="V5" s="229" t="s">
        <v>102</v>
      </c>
      <c r="W5" s="320" t="s">
        <v>103</v>
      </c>
      <c r="X5" s="404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3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385" t="s">
        <v>41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  <c r="T1" s="385"/>
      <c r="U1" s="385"/>
      <c r="V1" s="385"/>
      <c r="W1" s="385"/>
    </row>
    <row r="2" spans="1:23" ht="30" customHeight="1" thickBot="1" x14ac:dyDescent="0.3">
      <c r="A2" s="411" t="s">
        <v>119</v>
      </c>
      <c r="B2" s="411"/>
      <c r="C2" s="411"/>
      <c r="D2" s="411"/>
      <c r="E2" s="411"/>
      <c r="F2" s="412"/>
      <c r="G2" s="386"/>
      <c r="H2" s="386"/>
      <c r="I2" s="386"/>
      <c r="J2" s="386"/>
      <c r="K2" s="413" t="s">
        <v>17</v>
      </c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</row>
    <row r="3" spans="1:23" s="120" customFormat="1" ht="30" customHeight="1" x14ac:dyDescent="0.25">
      <c r="A3" s="215"/>
      <c r="B3" s="406" t="s">
        <v>101</v>
      </c>
      <c r="C3" s="407"/>
      <c r="D3" s="408"/>
      <c r="E3" s="406" t="s">
        <v>105</v>
      </c>
      <c r="F3" s="407"/>
      <c r="G3" s="408"/>
      <c r="H3" s="406" t="s">
        <v>48</v>
      </c>
      <c r="I3" s="407"/>
      <c r="J3" s="408"/>
      <c r="K3" s="406" t="s">
        <v>49</v>
      </c>
      <c r="L3" s="407"/>
      <c r="M3" s="408"/>
      <c r="N3" s="406" t="s">
        <v>106</v>
      </c>
      <c r="O3" s="407"/>
      <c r="P3" s="408"/>
      <c r="Q3" s="406" t="s">
        <v>108</v>
      </c>
      <c r="R3" s="407"/>
      <c r="S3" s="408"/>
      <c r="T3" s="406" t="s">
        <v>107</v>
      </c>
      <c r="U3" s="407"/>
      <c r="V3" s="408"/>
      <c r="W3" s="409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10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84" t="s">
        <v>10</v>
      </c>
      <c r="B1" s="384"/>
      <c r="C1" s="384"/>
      <c r="D1" s="384"/>
      <c r="E1" s="384"/>
      <c r="F1" s="384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</row>
    <row r="2" spans="1:17" ht="8.25" customHeight="1" x14ac:dyDescent="0.25">
      <c r="A2" s="384"/>
      <c r="B2" s="384"/>
      <c r="C2" s="384"/>
      <c r="D2" s="384"/>
      <c r="E2" s="384"/>
      <c r="F2" s="384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</row>
    <row r="3" spans="1:17" ht="15.75" x14ac:dyDescent="0.25">
      <c r="A3" s="385" t="s">
        <v>41</v>
      </c>
      <c r="B3" s="385"/>
      <c r="C3" s="385"/>
      <c r="D3" s="385"/>
      <c r="E3" s="385"/>
      <c r="F3" s="385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</row>
    <row r="4" spans="1:17" ht="16.5" thickBot="1" x14ac:dyDescent="0.3">
      <c r="A4" s="386" t="s">
        <v>17</v>
      </c>
      <c r="B4" s="386"/>
      <c r="C4" s="386"/>
      <c r="D4" s="386"/>
      <c r="E4" s="386"/>
      <c r="F4" s="386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6" t="s">
        <v>68</v>
      </c>
      <c r="B5" s="419" t="s">
        <v>143</v>
      </c>
      <c r="C5" s="419"/>
      <c r="D5" s="307" t="s">
        <v>128</v>
      </c>
      <c r="E5" s="414" t="s">
        <v>72</v>
      </c>
      <c r="F5" s="41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8" t="s">
        <v>129</v>
      </c>
      <c r="B6" s="416" t="s">
        <v>146</v>
      </c>
      <c r="C6" s="416"/>
      <c r="D6" s="309" t="s">
        <v>145</v>
      </c>
      <c r="E6" s="417" t="s">
        <v>144</v>
      </c>
      <c r="F6" s="418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5" t="s">
        <v>12</v>
      </c>
      <c r="B7" s="305" t="s">
        <v>126</v>
      </c>
      <c r="C7" s="305" t="s">
        <v>56</v>
      </c>
      <c r="D7" s="305" t="s">
        <v>55</v>
      </c>
      <c r="E7" s="305" t="s">
        <v>31</v>
      </c>
      <c r="F7" s="305" t="s">
        <v>127</v>
      </c>
    </row>
    <row r="8" spans="1:17" ht="27" customHeight="1" x14ac:dyDescent="0.25">
      <c r="A8" s="280"/>
      <c r="B8" s="280"/>
      <c r="C8" s="280"/>
      <c r="D8" s="280"/>
      <c r="E8" s="280"/>
      <c r="F8" s="280"/>
    </row>
    <row r="9" spans="1:17" ht="30" customHeight="1" x14ac:dyDescent="0.25">
      <c r="A9" s="280"/>
      <c r="B9" s="280"/>
      <c r="C9" s="280"/>
      <c r="D9" s="280"/>
      <c r="E9" s="280"/>
      <c r="F9" s="280"/>
    </row>
    <row r="10" spans="1:17" ht="30" customHeight="1" x14ac:dyDescent="0.25">
      <c r="A10" s="279"/>
      <c r="B10" s="279"/>
      <c r="C10" s="279"/>
      <c r="D10" s="279"/>
      <c r="E10" s="279"/>
      <c r="F10" s="279"/>
    </row>
    <row r="11" spans="1:17" ht="30" customHeight="1" x14ac:dyDescent="0.25">
      <c r="A11" s="279"/>
      <c r="B11" s="279"/>
      <c r="C11" s="279"/>
      <c r="D11" s="279"/>
      <c r="E11" s="279"/>
      <c r="F11" s="279"/>
    </row>
    <row r="12" spans="1:17" ht="30" customHeight="1" x14ac:dyDescent="0.25">
      <c r="A12" s="279"/>
      <c r="B12" s="279"/>
      <c r="C12" s="279"/>
      <c r="D12" s="279"/>
      <c r="E12" s="279"/>
      <c r="F12" s="279"/>
    </row>
    <row r="13" spans="1:17" ht="30" customHeight="1" x14ac:dyDescent="0.25">
      <c r="A13" s="279"/>
      <c r="B13" s="279"/>
      <c r="C13" s="279"/>
      <c r="D13" s="279"/>
      <c r="E13" s="279"/>
      <c r="F13" s="279"/>
    </row>
    <row r="14" spans="1:17" ht="30" customHeight="1" x14ac:dyDescent="0.25">
      <c r="A14" s="279"/>
      <c r="B14" s="279"/>
      <c r="C14" s="279"/>
      <c r="D14" s="279"/>
      <c r="E14" s="279"/>
      <c r="F14" s="279"/>
    </row>
    <row r="15" spans="1:17" ht="30" customHeight="1" x14ac:dyDescent="0.25">
      <c r="A15" s="279"/>
      <c r="B15" s="279"/>
      <c r="C15" s="279"/>
      <c r="D15" s="279"/>
      <c r="E15" s="279"/>
      <c r="F15" s="279"/>
    </row>
    <row r="16" spans="1:17" ht="30" customHeight="1" x14ac:dyDescent="0.25">
      <c r="A16" s="279"/>
      <c r="B16" s="279"/>
      <c r="C16" s="279"/>
      <c r="D16" s="279"/>
      <c r="E16" s="279"/>
      <c r="F16" s="279"/>
    </row>
    <row r="17" spans="1:6" ht="30" customHeight="1" x14ac:dyDescent="0.25">
      <c r="A17" s="279"/>
      <c r="B17" s="279"/>
      <c r="C17" s="279"/>
      <c r="D17" s="279"/>
      <c r="E17" s="279"/>
      <c r="F17" s="279"/>
    </row>
    <row r="18" spans="1:6" ht="30" customHeight="1" x14ac:dyDescent="0.25">
      <c r="A18" s="279"/>
      <c r="B18" s="279"/>
      <c r="C18" s="279"/>
      <c r="D18" s="279"/>
      <c r="E18" s="279"/>
      <c r="F18" s="279"/>
    </row>
    <row r="19" spans="1:6" ht="30" customHeight="1" x14ac:dyDescent="0.25">
      <c r="A19" s="279"/>
      <c r="B19" s="279"/>
      <c r="C19" s="279"/>
      <c r="D19" s="279"/>
      <c r="E19" s="279"/>
      <c r="F19" s="279"/>
    </row>
    <row r="20" spans="1:6" ht="30" customHeight="1" x14ac:dyDescent="0.25">
      <c r="A20" s="279"/>
      <c r="B20" s="279"/>
      <c r="C20" s="279"/>
      <c r="D20" s="279"/>
      <c r="E20" s="279"/>
      <c r="F20" s="279"/>
    </row>
    <row r="21" spans="1:6" ht="30" customHeight="1" x14ac:dyDescent="0.25">
      <c r="A21" s="279"/>
      <c r="B21" s="279"/>
      <c r="C21" s="279"/>
      <c r="D21" s="279"/>
      <c r="E21" s="279"/>
      <c r="F21" s="279"/>
    </row>
    <row r="22" spans="1:6" ht="30" customHeight="1" x14ac:dyDescent="0.25">
      <c r="A22" s="279"/>
      <c r="B22" s="279"/>
      <c r="C22" s="279"/>
      <c r="D22" s="279"/>
      <c r="E22" s="279"/>
      <c r="F22" s="279"/>
    </row>
    <row r="23" spans="1:6" ht="30" customHeight="1" x14ac:dyDescent="0.25">
      <c r="A23" s="279"/>
      <c r="B23" s="279"/>
      <c r="C23" s="279"/>
      <c r="D23" s="279"/>
      <c r="E23" s="279"/>
      <c r="F23" s="279"/>
    </row>
    <row r="24" spans="1:6" ht="30" customHeight="1" x14ac:dyDescent="0.25">
      <c r="A24" s="279"/>
      <c r="B24" s="279"/>
      <c r="C24" s="279"/>
      <c r="D24" s="279"/>
      <c r="E24" s="279"/>
      <c r="F24" s="279"/>
    </row>
    <row r="25" spans="1:6" ht="30" customHeight="1" x14ac:dyDescent="0.25">
      <c r="A25" s="279"/>
      <c r="B25" s="279"/>
      <c r="C25" s="279"/>
      <c r="D25" s="279"/>
      <c r="E25" s="279"/>
      <c r="F25" s="279"/>
    </row>
    <row r="26" spans="1:6" ht="30" customHeight="1" x14ac:dyDescent="0.25">
      <c r="A26" s="279"/>
      <c r="B26" s="279"/>
      <c r="C26" s="279"/>
      <c r="D26" s="279"/>
      <c r="E26" s="279"/>
      <c r="F26" s="279"/>
    </row>
    <row r="27" spans="1:6" ht="30" customHeight="1" x14ac:dyDescent="0.25">
      <c r="A27" s="279"/>
      <c r="B27" s="279"/>
      <c r="C27" s="279"/>
      <c r="D27" s="279"/>
      <c r="E27" s="279"/>
      <c r="F27" s="279"/>
    </row>
    <row r="28" spans="1:6" ht="30" customHeight="1" x14ac:dyDescent="0.25">
      <c r="A28" s="279"/>
      <c r="B28" s="279"/>
      <c r="C28" s="279"/>
      <c r="D28" s="279"/>
      <c r="E28" s="279"/>
      <c r="F28" s="279"/>
    </row>
    <row r="29" spans="1:6" ht="30" customHeight="1" x14ac:dyDescent="0.25">
      <c r="A29" s="279"/>
      <c r="B29" s="279"/>
      <c r="C29" s="279"/>
      <c r="D29" s="279"/>
      <c r="E29" s="279"/>
      <c r="F29" s="279"/>
    </row>
    <row r="30" spans="1:6" ht="30" customHeight="1" x14ac:dyDescent="0.25">
      <c r="A30" s="279"/>
      <c r="B30" s="279"/>
      <c r="C30" s="279"/>
      <c r="D30" s="279"/>
      <c r="E30" s="279"/>
      <c r="F30" s="279"/>
    </row>
    <row r="31" spans="1:6" ht="30" customHeight="1" x14ac:dyDescent="0.25">
      <c r="A31" s="279"/>
      <c r="B31" s="279"/>
      <c r="C31" s="279"/>
      <c r="D31" s="279"/>
      <c r="E31" s="279"/>
      <c r="F31" s="279"/>
    </row>
    <row r="32" spans="1:6" ht="30" customHeight="1" x14ac:dyDescent="0.25">
      <c r="A32" s="279"/>
      <c r="B32" s="279"/>
      <c r="C32" s="279"/>
      <c r="D32" s="279"/>
      <c r="E32" s="279"/>
      <c r="F32" s="279"/>
    </row>
    <row r="33" spans="1:6" ht="30" customHeight="1" x14ac:dyDescent="0.25">
      <c r="A33" s="279"/>
      <c r="B33" s="279"/>
      <c r="C33" s="279"/>
      <c r="D33" s="279"/>
      <c r="E33" s="279"/>
      <c r="F33" s="279"/>
    </row>
    <row r="34" spans="1:6" ht="30" customHeight="1" x14ac:dyDescent="0.25">
      <c r="A34" s="279"/>
      <c r="B34" s="279"/>
      <c r="C34" s="279"/>
      <c r="D34" s="279"/>
      <c r="E34" s="279"/>
      <c r="F34" s="279"/>
    </row>
    <row r="35" spans="1:6" ht="30" customHeight="1" x14ac:dyDescent="0.25">
      <c r="A35" s="279"/>
      <c r="B35" s="279"/>
      <c r="C35" s="279"/>
      <c r="D35" s="279"/>
      <c r="E35" s="279"/>
      <c r="F35" s="279"/>
    </row>
    <row r="36" spans="1:6" ht="30" customHeight="1" x14ac:dyDescent="0.25">
      <c r="A36" s="279"/>
      <c r="B36" s="279"/>
      <c r="C36" s="279"/>
      <c r="D36" s="279"/>
      <c r="E36" s="279"/>
      <c r="F36" s="279"/>
    </row>
    <row r="37" spans="1:6" ht="30" customHeight="1" x14ac:dyDescent="0.25">
      <c r="A37" s="279"/>
      <c r="B37" s="279"/>
      <c r="C37" s="279"/>
      <c r="D37" s="279"/>
      <c r="E37" s="279"/>
      <c r="F37" s="279"/>
    </row>
    <row r="38" spans="1:6" ht="30" customHeight="1" x14ac:dyDescent="0.25">
      <c r="A38" s="279"/>
      <c r="B38" s="279"/>
      <c r="C38" s="279"/>
      <c r="D38" s="279"/>
      <c r="E38" s="279"/>
      <c r="F38" s="279"/>
    </row>
    <row r="39" spans="1:6" ht="30" customHeight="1" x14ac:dyDescent="0.25">
      <c r="A39" s="279"/>
      <c r="B39" s="279"/>
      <c r="C39" s="279"/>
      <c r="D39" s="279"/>
      <c r="E39" s="279"/>
      <c r="F39" s="279"/>
    </row>
    <row r="40" spans="1:6" ht="30" customHeight="1" x14ac:dyDescent="0.25">
      <c r="A40" s="279"/>
      <c r="B40" s="279"/>
      <c r="C40" s="279"/>
      <c r="D40" s="279"/>
      <c r="E40" s="279"/>
      <c r="F40" s="279"/>
    </row>
    <row r="41" spans="1:6" ht="30" customHeight="1" x14ac:dyDescent="0.25">
      <c r="A41" s="279"/>
      <c r="B41" s="279"/>
      <c r="C41" s="279"/>
      <c r="D41" s="279"/>
      <c r="E41" s="279"/>
      <c r="F41" s="279"/>
    </row>
    <row r="42" spans="1:6" ht="30" customHeight="1" x14ac:dyDescent="0.25">
      <c r="A42" s="279"/>
      <c r="B42" s="279"/>
      <c r="C42" s="279"/>
      <c r="D42" s="279"/>
      <c r="E42" s="279"/>
      <c r="F42" s="279"/>
    </row>
    <row r="43" spans="1:6" ht="30" customHeight="1" x14ac:dyDescent="0.25">
      <c r="A43" s="279"/>
      <c r="B43" s="279"/>
      <c r="C43" s="279"/>
      <c r="D43" s="279"/>
      <c r="E43" s="279"/>
      <c r="F43" s="279"/>
    </row>
    <row r="44" spans="1:6" ht="30" customHeight="1" x14ac:dyDescent="0.25">
      <c r="A44" s="279"/>
      <c r="B44" s="279"/>
      <c r="C44" s="279"/>
      <c r="D44" s="279"/>
      <c r="E44" s="279"/>
      <c r="F44" s="279"/>
    </row>
    <row r="45" spans="1:6" ht="30" customHeight="1" x14ac:dyDescent="0.25">
      <c r="A45" s="279"/>
      <c r="B45" s="279"/>
      <c r="C45" s="279"/>
      <c r="D45" s="279"/>
      <c r="E45" s="279"/>
      <c r="F45" s="279"/>
    </row>
    <row r="46" spans="1:6" ht="30" customHeight="1" x14ac:dyDescent="0.25">
      <c r="A46" s="279"/>
      <c r="B46" s="279"/>
      <c r="C46" s="279"/>
      <c r="D46" s="279"/>
      <c r="E46" s="279"/>
      <c r="F46" s="279"/>
    </row>
    <row r="47" spans="1:6" ht="30" customHeight="1" x14ac:dyDescent="0.25">
      <c r="A47" s="279"/>
      <c r="B47" s="279"/>
      <c r="C47" s="279"/>
      <c r="D47" s="279"/>
      <c r="E47" s="279"/>
      <c r="F47" s="279"/>
    </row>
    <row r="48" spans="1:6" ht="30" customHeight="1" x14ac:dyDescent="0.25">
      <c r="A48" s="279"/>
      <c r="B48" s="279"/>
      <c r="C48" s="279"/>
      <c r="D48" s="279"/>
      <c r="E48" s="279"/>
      <c r="F48" s="279"/>
    </row>
    <row r="49" spans="1:6" x14ac:dyDescent="0.25">
      <c r="A49" s="279"/>
      <c r="B49" s="279"/>
      <c r="C49" s="279"/>
      <c r="D49" s="279"/>
      <c r="E49" s="279"/>
      <c r="F49" s="279"/>
    </row>
    <row r="50" spans="1:6" x14ac:dyDescent="0.25">
      <c r="A50" s="279"/>
      <c r="B50" s="279"/>
      <c r="C50" s="279"/>
      <c r="D50" s="279"/>
      <c r="E50" s="279"/>
      <c r="F50" s="279"/>
    </row>
    <row r="51" spans="1:6" x14ac:dyDescent="0.25">
      <c r="A51" s="279"/>
      <c r="B51" s="279"/>
      <c r="C51" s="279"/>
      <c r="D51" s="279"/>
      <c r="E51" s="279"/>
      <c r="F51" s="279"/>
    </row>
    <row r="52" spans="1:6" x14ac:dyDescent="0.25">
      <c r="A52" s="279"/>
      <c r="B52" s="279"/>
      <c r="C52" s="279"/>
      <c r="D52" s="279"/>
      <c r="E52" s="279"/>
      <c r="F52" s="279"/>
    </row>
    <row r="53" spans="1:6" x14ac:dyDescent="0.25">
      <c r="A53" s="279"/>
      <c r="B53" s="279"/>
      <c r="C53" s="279"/>
      <c r="D53" s="279"/>
      <c r="E53" s="279"/>
      <c r="F53" s="279"/>
    </row>
    <row r="54" spans="1:6" x14ac:dyDescent="0.25">
      <c r="A54" s="279"/>
      <c r="B54" s="279"/>
      <c r="C54" s="279"/>
      <c r="D54" s="279"/>
      <c r="E54" s="279"/>
      <c r="F54" s="279"/>
    </row>
    <row r="55" spans="1:6" x14ac:dyDescent="0.25">
      <c r="A55" s="279"/>
      <c r="B55" s="279"/>
      <c r="C55" s="279"/>
      <c r="D55" s="279"/>
      <c r="E55" s="279"/>
      <c r="F55" s="279"/>
    </row>
    <row r="56" spans="1:6" x14ac:dyDescent="0.25">
      <c r="A56" s="279"/>
      <c r="B56" s="279"/>
      <c r="C56" s="279"/>
      <c r="D56" s="279"/>
      <c r="E56" s="279"/>
      <c r="F56" s="279"/>
    </row>
    <row r="57" spans="1:6" x14ac:dyDescent="0.25">
      <c r="A57" s="279"/>
      <c r="B57" s="279"/>
      <c r="C57" s="279"/>
      <c r="D57" s="279"/>
      <c r="E57" s="279"/>
      <c r="F57" s="279"/>
    </row>
    <row r="58" spans="1:6" x14ac:dyDescent="0.25">
      <c r="A58" s="279"/>
      <c r="B58" s="279"/>
      <c r="C58" s="279"/>
      <c r="D58" s="279"/>
      <c r="E58" s="279"/>
      <c r="F58" s="279"/>
    </row>
    <row r="59" spans="1:6" x14ac:dyDescent="0.25">
      <c r="A59" s="279"/>
      <c r="B59" s="279"/>
      <c r="C59" s="279"/>
      <c r="D59" s="279"/>
      <c r="E59" s="279"/>
      <c r="F59" s="279"/>
    </row>
    <row r="60" spans="1:6" x14ac:dyDescent="0.25">
      <c r="A60" s="279"/>
      <c r="B60" s="279"/>
      <c r="C60" s="279"/>
      <c r="D60" s="279"/>
      <c r="E60" s="279"/>
      <c r="F60" s="279"/>
    </row>
    <row r="61" spans="1:6" x14ac:dyDescent="0.25">
      <c r="A61" s="279"/>
      <c r="B61" s="279"/>
      <c r="C61" s="279"/>
      <c r="D61" s="279"/>
      <c r="E61" s="279"/>
      <c r="F61" s="279"/>
    </row>
    <row r="62" spans="1:6" x14ac:dyDescent="0.25">
      <c r="A62" s="279"/>
      <c r="B62" s="279"/>
      <c r="C62" s="279"/>
      <c r="D62" s="279"/>
      <c r="E62" s="279"/>
      <c r="F62" s="279"/>
    </row>
    <row r="63" spans="1:6" x14ac:dyDescent="0.25">
      <c r="A63" s="279"/>
      <c r="B63" s="279"/>
      <c r="C63" s="279"/>
      <c r="D63" s="279"/>
      <c r="E63" s="279"/>
      <c r="F63" s="279"/>
    </row>
    <row r="64" spans="1:6" x14ac:dyDescent="0.25">
      <c r="A64" s="279"/>
      <c r="B64" s="279"/>
      <c r="C64" s="279"/>
      <c r="D64" s="279"/>
      <c r="E64" s="279"/>
      <c r="F64" s="279"/>
    </row>
    <row r="65" spans="1:6" x14ac:dyDescent="0.25">
      <c r="A65" s="279"/>
      <c r="B65" s="279"/>
      <c r="C65" s="279"/>
      <c r="D65" s="279"/>
      <c r="E65" s="279"/>
      <c r="F65" s="279"/>
    </row>
    <row r="66" spans="1:6" x14ac:dyDescent="0.25">
      <c r="A66" s="279"/>
      <c r="B66" s="279"/>
      <c r="C66" s="279"/>
      <c r="D66" s="279"/>
      <c r="E66" s="279"/>
      <c r="F66" s="279"/>
    </row>
    <row r="67" spans="1:6" x14ac:dyDescent="0.25">
      <c r="A67" s="279"/>
      <c r="B67" s="279"/>
      <c r="C67" s="279"/>
      <c r="D67" s="279"/>
      <c r="E67" s="279"/>
      <c r="F67" s="279"/>
    </row>
    <row r="68" spans="1:6" x14ac:dyDescent="0.25">
      <c r="A68" s="279"/>
      <c r="B68" s="279"/>
      <c r="C68" s="279"/>
      <c r="D68" s="279"/>
      <c r="E68" s="279"/>
      <c r="F68" s="279"/>
    </row>
    <row r="69" spans="1:6" x14ac:dyDescent="0.25">
      <c r="A69" s="279"/>
      <c r="B69" s="279"/>
      <c r="C69" s="279"/>
      <c r="D69" s="279"/>
      <c r="E69" s="279"/>
      <c r="F69" s="279"/>
    </row>
    <row r="70" spans="1:6" x14ac:dyDescent="0.25">
      <c r="A70" s="279"/>
      <c r="B70" s="279"/>
      <c r="C70" s="279"/>
      <c r="D70" s="279"/>
      <c r="E70" s="279"/>
      <c r="F70" s="279"/>
    </row>
    <row r="71" spans="1:6" x14ac:dyDescent="0.25">
      <c r="A71" s="279"/>
      <c r="B71" s="279"/>
      <c r="C71" s="279"/>
      <c r="D71" s="279"/>
      <c r="E71" s="279"/>
      <c r="F71" s="279"/>
    </row>
    <row r="72" spans="1:6" x14ac:dyDescent="0.25">
      <c r="A72" s="279"/>
      <c r="B72" s="279"/>
      <c r="C72" s="279"/>
      <c r="D72" s="279"/>
      <c r="E72" s="279"/>
      <c r="F72" s="279"/>
    </row>
    <row r="73" spans="1:6" x14ac:dyDescent="0.25">
      <c r="A73" s="279"/>
      <c r="B73" s="279"/>
      <c r="C73" s="279"/>
      <c r="D73" s="279"/>
      <c r="E73" s="279"/>
      <c r="F73" s="279"/>
    </row>
    <row r="74" spans="1:6" x14ac:dyDescent="0.25">
      <c r="A74" s="279"/>
      <c r="B74" s="279"/>
      <c r="C74" s="279"/>
      <c r="D74" s="279"/>
      <c r="E74" s="279"/>
      <c r="F74" s="279"/>
    </row>
    <row r="75" spans="1:6" x14ac:dyDescent="0.25">
      <c r="A75" s="279"/>
      <c r="B75" s="279"/>
      <c r="C75" s="279"/>
      <c r="D75" s="279"/>
      <c r="E75" s="279"/>
      <c r="F75" s="279"/>
    </row>
    <row r="76" spans="1:6" x14ac:dyDescent="0.25">
      <c r="A76" s="279"/>
      <c r="B76" s="279"/>
      <c r="C76" s="279"/>
      <c r="D76" s="279"/>
      <c r="E76" s="279"/>
      <c r="F76" s="279"/>
    </row>
    <row r="77" spans="1:6" x14ac:dyDescent="0.25">
      <c r="A77" s="279"/>
      <c r="B77" s="279"/>
      <c r="C77" s="279"/>
      <c r="D77" s="279"/>
      <c r="E77" s="279"/>
      <c r="F77" s="279"/>
    </row>
    <row r="78" spans="1:6" x14ac:dyDescent="0.25">
      <c r="A78" s="279"/>
      <c r="B78" s="279"/>
      <c r="C78" s="279"/>
      <c r="D78" s="279"/>
      <c r="E78" s="279"/>
      <c r="F78" s="279"/>
    </row>
    <row r="79" spans="1:6" x14ac:dyDescent="0.25">
      <c r="A79" s="279"/>
      <c r="B79" s="279"/>
      <c r="C79" s="279"/>
      <c r="D79" s="279"/>
      <c r="E79" s="279"/>
      <c r="F79" s="279"/>
    </row>
    <row r="80" spans="1:6" x14ac:dyDescent="0.25">
      <c r="A80" s="279"/>
      <c r="B80" s="279"/>
      <c r="C80" s="279"/>
      <c r="D80" s="279"/>
      <c r="E80" s="279"/>
      <c r="F80" s="279"/>
    </row>
    <row r="81" spans="1:6" x14ac:dyDescent="0.25">
      <c r="A81" s="279"/>
      <c r="B81" s="279"/>
      <c r="C81" s="279"/>
      <c r="D81" s="279"/>
      <c r="E81" s="279"/>
      <c r="F81" s="279"/>
    </row>
    <row r="82" spans="1:6" x14ac:dyDescent="0.25">
      <c r="A82" s="279"/>
      <c r="B82" s="279"/>
      <c r="C82" s="279"/>
      <c r="D82" s="279"/>
      <c r="E82" s="279"/>
      <c r="F82" s="279"/>
    </row>
    <row r="83" spans="1:6" x14ac:dyDescent="0.25">
      <c r="A83" s="279"/>
      <c r="B83" s="279"/>
      <c r="C83" s="279"/>
      <c r="D83" s="279"/>
      <c r="E83" s="279"/>
      <c r="F83" s="279"/>
    </row>
    <row r="84" spans="1:6" x14ac:dyDescent="0.25">
      <c r="A84" s="279"/>
      <c r="B84" s="279"/>
      <c r="C84" s="279"/>
      <c r="D84" s="279"/>
      <c r="E84" s="279"/>
      <c r="F84" s="279"/>
    </row>
    <row r="85" spans="1:6" x14ac:dyDescent="0.25">
      <c r="A85" s="279"/>
      <c r="B85" s="279"/>
      <c r="C85" s="279"/>
      <c r="D85" s="279"/>
      <c r="E85" s="279"/>
      <c r="F85" s="279"/>
    </row>
    <row r="86" spans="1:6" x14ac:dyDescent="0.25">
      <c r="A86" s="279"/>
      <c r="B86" s="279"/>
      <c r="C86" s="279"/>
      <c r="D86" s="279"/>
      <c r="E86" s="279"/>
      <c r="F86" s="279"/>
    </row>
    <row r="87" spans="1:6" x14ac:dyDescent="0.25">
      <c r="A87" s="279"/>
      <c r="B87" s="279"/>
      <c r="C87" s="279"/>
      <c r="D87" s="279"/>
      <c r="E87" s="279"/>
      <c r="F87" s="279"/>
    </row>
    <row r="88" spans="1:6" x14ac:dyDescent="0.25">
      <c r="A88" s="279"/>
      <c r="B88" s="279"/>
      <c r="C88" s="279"/>
      <c r="D88" s="279"/>
      <c r="E88" s="279"/>
      <c r="F88" s="279"/>
    </row>
    <row r="89" spans="1:6" x14ac:dyDescent="0.25">
      <c r="A89" s="279"/>
      <c r="B89" s="279"/>
      <c r="C89" s="279"/>
      <c r="D89" s="279"/>
      <c r="E89" s="279"/>
      <c r="F89" s="279"/>
    </row>
    <row r="90" spans="1:6" x14ac:dyDescent="0.25">
      <c r="A90" s="279"/>
      <c r="B90" s="279"/>
      <c r="C90" s="279"/>
      <c r="D90" s="279"/>
      <c r="E90" s="279"/>
      <c r="F90" s="279"/>
    </row>
    <row r="91" spans="1:6" x14ac:dyDescent="0.25">
      <c r="A91" s="279"/>
      <c r="B91" s="279"/>
      <c r="C91" s="279"/>
      <c r="D91" s="279"/>
      <c r="E91" s="279"/>
      <c r="F91" s="279"/>
    </row>
    <row r="92" spans="1:6" x14ac:dyDescent="0.25">
      <c r="A92" s="279"/>
      <c r="B92" s="279"/>
      <c r="C92" s="279"/>
      <c r="D92" s="279"/>
      <c r="E92" s="279"/>
      <c r="F92" s="279"/>
    </row>
    <row r="93" spans="1:6" x14ac:dyDescent="0.25">
      <c r="A93" s="279"/>
      <c r="B93" s="279"/>
      <c r="C93" s="279"/>
      <c r="D93" s="279"/>
      <c r="E93" s="279"/>
      <c r="F93" s="279"/>
    </row>
    <row r="94" spans="1:6" x14ac:dyDescent="0.25">
      <c r="A94" s="279"/>
      <c r="B94" s="279"/>
      <c r="C94" s="279"/>
      <c r="D94" s="279"/>
      <c r="E94" s="279"/>
      <c r="F94" s="279"/>
    </row>
    <row r="95" spans="1:6" x14ac:dyDescent="0.25">
      <c r="A95" s="279"/>
      <c r="B95" s="279"/>
      <c r="C95" s="279"/>
      <c r="D95" s="279"/>
      <c r="E95" s="279"/>
      <c r="F95" s="27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/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160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161</v>
      </c>
      <c r="C8" s="122" t="s">
        <v>181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162</v>
      </c>
      <c r="C9" s="122" t="s">
        <v>136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163</v>
      </c>
      <c r="C10" s="122" t="s">
        <v>182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/>
      <c r="U10" s="392"/>
      <c r="V10" s="393"/>
    </row>
    <row r="11" spans="1:22" ht="18" customHeight="1" x14ac:dyDescent="0.25">
      <c r="A11" s="125">
        <v>5</v>
      </c>
      <c r="B11" s="138" t="s">
        <v>164</v>
      </c>
      <c r="C11" s="122" t="s">
        <v>183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165</v>
      </c>
      <c r="C12" s="122" t="s">
        <v>184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166</v>
      </c>
      <c r="C13" s="122" t="s">
        <v>141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/>
      <c r="U13" s="392"/>
      <c r="V13" s="393"/>
    </row>
    <row r="14" spans="1:22" ht="18" customHeight="1" x14ac:dyDescent="0.25">
      <c r="A14" s="147">
        <v>8</v>
      </c>
      <c r="B14" s="138" t="s">
        <v>167</v>
      </c>
      <c r="C14" s="122" t="s">
        <v>140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168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169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170</v>
      </c>
      <c r="C17" s="123" t="s">
        <v>185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171</v>
      </c>
      <c r="C18" s="122" t="s">
        <v>186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172</v>
      </c>
      <c r="C19" s="127" t="s">
        <v>187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173</v>
      </c>
      <c r="C20" s="122" t="s">
        <v>188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174</v>
      </c>
      <c r="C21" s="122" t="s">
        <v>189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175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176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177</v>
      </c>
      <c r="C24" s="122" t="s">
        <v>133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178</v>
      </c>
      <c r="C25" s="330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179</v>
      </c>
      <c r="C26" s="330" t="s">
        <v>190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180</v>
      </c>
      <c r="C27" s="330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9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I9" sqref="I9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4"/>
    </row>
    <row r="2" spans="2:13" ht="26.25" customHeight="1" x14ac:dyDescent="0.25">
      <c r="B2" s="359" t="s">
        <v>6</v>
      </c>
      <c r="C2" s="360"/>
      <c r="D2" s="360"/>
      <c r="E2" s="360"/>
      <c r="F2" s="361"/>
      <c r="H2" s="114"/>
      <c r="I2" s="114"/>
      <c r="J2" s="114"/>
    </row>
    <row r="3" spans="2:13" ht="16.5" customHeight="1" x14ac:dyDescent="0.25">
      <c r="B3" s="375" t="s">
        <v>150</v>
      </c>
      <c r="C3" s="376"/>
      <c r="D3" s="376"/>
      <c r="E3" s="376"/>
      <c r="F3" s="377"/>
      <c r="H3" s="114"/>
      <c r="I3" s="114"/>
      <c r="J3" s="114"/>
    </row>
    <row r="4" spans="2:13" ht="22.5" thickBot="1" x14ac:dyDescent="0.3">
      <c r="B4" s="362" t="s">
        <v>206</v>
      </c>
      <c r="C4" s="363"/>
      <c r="D4" s="363"/>
      <c r="E4" s="363"/>
      <c r="F4" s="364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5"/>
      <c r="C6" s="316"/>
      <c r="D6" s="372"/>
      <c r="E6" s="317"/>
      <c r="F6" s="318"/>
      <c r="G6" s="26"/>
      <c r="K6" s="365" t="s">
        <v>86</v>
      </c>
      <c r="L6" s="366"/>
      <c r="M6" s="367"/>
    </row>
    <row r="7" spans="2:13" ht="22.5" x14ac:dyDescent="0.25">
      <c r="B7" s="79" t="s">
        <v>8</v>
      </c>
      <c r="C7" s="18">
        <v>2000000</v>
      </c>
      <c r="D7" s="373"/>
      <c r="E7" s="27" t="s">
        <v>1</v>
      </c>
      <c r="F7" s="80">
        <v>968900.46250000002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/>
      <c r="D8" s="373"/>
      <c r="E8" s="27" t="s">
        <v>4</v>
      </c>
      <c r="F8" s="80">
        <v>68731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73"/>
      <c r="E9" s="27" t="s">
        <v>7</v>
      </c>
      <c r="F9" s="81">
        <v>604678.53750000009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/>
      <c r="D10" s="373"/>
      <c r="E10" s="27" t="s">
        <v>2</v>
      </c>
      <c r="F10" s="82">
        <v>492984</v>
      </c>
      <c r="G10" s="3"/>
      <c r="K10" s="124" t="s">
        <v>147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73"/>
      <c r="E11" s="27" t="s">
        <v>149</v>
      </c>
      <c r="F11" s="158">
        <v>164706</v>
      </c>
      <c r="G11" s="20"/>
      <c r="K11" s="310" t="s">
        <v>148</v>
      </c>
      <c r="L11" s="311" t="s">
        <v>95</v>
      </c>
      <c r="M11" s="312">
        <v>13405</v>
      </c>
    </row>
    <row r="12" spans="2:13" ht="21.75" x14ac:dyDescent="0.25">
      <c r="B12" s="79"/>
      <c r="C12" s="29"/>
      <c r="D12" s="373"/>
      <c r="E12" s="201"/>
      <c r="F12" s="81"/>
      <c r="G12" s="20"/>
      <c r="K12" s="118" t="s">
        <v>155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/>
      <c r="D13" s="373"/>
      <c r="E13" s="27" t="s">
        <v>5</v>
      </c>
      <c r="F13" s="82">
        <v>300000</v>
      </c>
      <c r="G13" s="115"/>
      <c r="H13" s="116"/>
      <c r="I13" s="21">
        <f>C17-F17</f>
        <v>0</v>
      </c>
      <c r="J13" s="116"/>
      <c r="K13" s="118" t="s">
        <v>154</v>
      </c>
      <c r="L13" s="157" t="s">
        <v>96</v>
      </c>
      <c r="M13" s="159"/>
    </row>
    <row r="14" spans="2:13" ht="21.75" x14ac:dyDescent="0.25">
      <c r="B14" s="83" t="s">
        <v>35</v>
      </c>
      <c r="C14" s="35">
        <f>C8-C10-C11-C13</f>
        <v>0</v>
      </c>
      <c r="D14" s="373"/>
      <c r="E14" s="27" t="s">
        <v>16</v>
      </c>
      <c r="F14" s="82"/>
      <c r="G14" s="20"/>
      <c r="K14" s="118" t="s">
        <v>117</v>
      </c>
      <c r="L14" s="157" t="s">
        <v>132</v>
      </c>
      <c r="M14" s="159">
        <v>23420</v>
      </c>
    </row>
    <row r="15" spans="2:13" ht="21.75" x14ac:dyDescent="0.3">
      <c r="B15" s="83"/>
      <c r="C15" s="35"/>
      <c r="D15" s="373"/>
      <c r="E15" s="201"/>
      <c r="F15" s="226"/>
      <c r="G15" s="20"/>
      <c r="K15" s="118" t="s">
        <v>193</v>
      </c>
      <c r="L15" s="157" t="s">
        <v>194</v>
      </c>
      <c r="M15" s="159">
        <v>8000</v>
      </c>
    </row>
    <row r="16" spans="2:13" s="23" customFormat="1" ht="21.75" x14ac:dyDescent="0.3">
      <c r="B16" s="79"/>
      <c r="C16" s="28"/>
      <c r="D16" s="373"/>
      <c r="E16" s="27"/>
      <c r="F16" s="84"/>
      <c r="G16" s="22"/>
      <c r="K16" s="124" t="s">
        <v>94</v>
      </c>
      <c r="L16" s="159" t="s">
        <v>95</v>
      </c>
      <c r="M16" s="159"/>
    </row>
    <row r="17" spans="2:13" ht="21.75" x14ac:dyDescent="0.25">
      <c r="B17" s="79" t="s">
        <v>38</v>
      </c>
      <c r="C17" s="28">
        <f>C7+C8-C10-C13-C15</f>
        <v>2000000</v>
      </c>
      <c r="D17" s="373"/>
      <c r="E17" s="27" t="s">
        <v>3</v>
      </c>
      <c r="F17" s="82">
        <f>F7+F8+F9+F10+F11+F12+F14-F13+F15</f>
        <v>2000000</v>
      </c>
      <c r="G17" s="20"/>
      <c r="K17" s="118" t="s">
        <v>199</v>
      </c>
      <c r="L17" s="159" t="s">
        <v>95</v>
      </c>
      <c r="M17" s="157">
        <v>22553</v>
      </c>
    </row>
    <row r="18" spans="2:13" ht="17.25" customHeight="1" thickBot="1" x14ac:dyDescent="0.3">
      <c r="B18" s="85"/>
      <c r="C18" s="86"/>
      <c r="D18" s="374"/>
      <c r="E18" s="87"/>
      <c r="F18" s="88"/>
      <c r="G18" s="20"/>
      <c r="K18" s="124" t="s">
        <v>198</v>
      </c>
      <c r="L18" s="124" t="s">
        <v>200</v>
      </c>
      <c r="M18" s="160">
        <v>51546</v>
      </c>
    </row>
    <row r="19" spans="2:13" ht="23.25" hidden="1" customHeight="1" x14ac:dyDescent="0.3">
      <c r="B19" s="368"/>
      <c r="C19" s="369"/>
      <c r="D19" s="369"/>
      <c r="E19" s="369"/>
      <c r="F19" s="370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/>
      <c r="L23" s="78"/>
      <c r="M23" s="78"/>
    </row>
    <row r="24" spans="2:13" x14ac:dyDescent="0.25">
      <c r="C24" s="8"/>
      <c r="D24" s="25"/>
      <c r="G24" s="24"/>
      <c r="K24" s="282" t="s">
        <v>196</v>
      </c>
      <c r="L24" s="78" t="s">
        <v>197</v>
      </c>
      <c r="M24" s="78">
        <v>3746</v>
      </c>
    </row>
    <row r="25" spans="2:13" x14ac:dyDescent="0.25">
      <c r="C25" s="8"/>
      <c r="D25" s="25"/>
      <c r="G25" s="24"/>
      <c r="K25" s="282"/>
      <c r="L25" s="78"/>
      <c r="M25" s="78"/>
    </row>
    <row r="26" spans="2:13" x14ac:dyDescent="0.25">
      <c r="C26" s="8"/>
      <c r="D26" s="25"/>
      <c r="G26" s="24"/>
      <c r="K26" s="282" t="s">
        <v>204</v>
      </c>
      <c r="L26" s="78" t="s">
        <v>205</v>
      </c>
      <c r="M26" s="78">
        <v>31153</v>
      </c>
    </row>
    <row r="27" spans="2:13" ht="21" x14ac:dyDescent="0.25">
      <c r="C27" s="8"/>
      <c r="D27" s="25"/>
      <c r="E27" s="5"/>
      <c r="F27" s="6"/>
      <c r="G27" s="24"/>
      <c r="K27" s="371" t="s">
        <v>31</v>
      </c>
      <c r="L27" s="371"/>
      <c r="M27" s="162">
        <f>SUM(M8:M26)</f>
        <v>164706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152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K27:L27"/>
    <mergeCell ref="B2:F2"/>
    <mergeCell ref="B3:F3"/>
    <mergeCell ref="B4:F4"/>
    <mergeCell ref="D6:D18"/>
    <mergeCell ref="K6:M6"/>
    <mergeCell ref="B19:F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Sheet3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2021-08-12T14:38:39Z</dcterms:modified>
</cp:coreProperties>
</file>