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82" activeTab="1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D28" i="5"/>
  <c r="D28" i="2"/>
  <c r="D28" i="8" l="1"/>
  <c r="D23" i="34" l="1"/>
  <c r="C23" i="34"/>
  <c r="B24" i="34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4" i="13" l="1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M7" i="33"/>
  <c r="S7" i="33" s="1"/>
  <c r="T7" i="33" s="1"/>
  <c r="N7" i="33"/>
  <c r="R21" i="33"/>
  <c r="R23" i="33"/>
  <c r="R27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0" l="1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<sst xmlns="http://schemas.openxmlformats.org/spreadsheetml/2006/main" count="1512" uniqueCount="72">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</sst>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83" t="s">
        <v>38</v>
      </c>
      <c r="B28" s="84"/>
      <c r="C28" s="8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86" t="s">
        <v>39</v>
      </c>
      <c r="B29" s="87"/>
      <c r="C29" s="8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98"/>
      <c r="O4" s="98"/>
      <c r="P4" s="98"/>
      <c r="Q4" s="98"/>
      <c r="R4" s="98"/>
      <c r="S4" s="98"/>
      <c r="T4" s="98"/>
      <c r="U4" s="98"/>
      <c r="V4" s="98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  <c r="U5" s="98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83" t="s">
        <v>38</v>
      </c>
      <c r="B28" s="84"/>
      <c r="C28" s="8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86" t="s">
        <v>39</v>
      </c>
      <c r="B29" s="87"/>
      <c r="C29" s="8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86" t="s">
        <v>39</v>
      </c>
      <c r="B29" s="87"/>
      <c r="C29" s="8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J29" sqref="J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3300</v>
      </c>
      <c r="N13" s="24">
        <f t="shared" si="1"/>
        <v>3300</v>
      </c>
      <c r="O13" s="25">
        <f t="shared" si="2"/>
        <v>90.75</v>
      </c>
      <c r="P13" s="26">
        <v>500</v>
      </c>
      <c r="Q13" s="26"/>
      <c r="R13" s="24">
        <f t="shared" si="3"/>
        <v>3209.25</v>
      </c>
      <c r="S13" s="25">
        <f t="shared" si="4"/>
        <v>31.349999999999998</v>
      </c>
      <c r="T13" s="27">
        <f t="shared" si="5"/>
        <v>31.349999999999998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9338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9338</v>
      </c>
      <c r="N16" s="24">
        <f t="shared" si="1"/>
        <v>9338</v>
      </c>
      <c r="O16" s="25">
        <f t="shared" si="2"/>
        <v>256.79500000000002</v>
      </c>
      <c r="P16" s="26">
        <v>8000</v>
      </c>
      <c r="Q16" s="26">
        <v>109</v>
      </c>
      <c r="R16" s="24">
        <f t="shared" si="3"/>
        <v>8972.2049999999999</v>
      </c>
      <c r="S16" s="25">
        <f t="shared" si="4"/>
        <v>88.710999999999999</v>
      </c>
      <c r="T16" s="27">
        <f t="shared" si="5"/>
        <v>-20.289000000000001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83" t="s">
        <v>38</v>
      </c>
      <c r="B28" s="84"/>
      <c r="C28" s="85"/>
      <c r="D28" s="44">
        <f t="shared" ref="D28:E28" si="6">SUM(D7:D27)</f>
        <v>183491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192641</v>
      </c>
      <c r="N28" s="45">
        <f t="shared" si="7"/>
        <v>210615</v>
      </c>
      <c r="O28" s="46">
        <f t="shared" si="7"/>
        <v>5297.6275000000005</v>
      </c>
      <c r="P28" s="45">
        <f t="shared" si="7"/>
        <v>68673</v>
      </c>
      <c r="Q28" s="45">
        <f t="shared" si="7"/>
        <v>1788</v>
      </c>
      <c r="R28" s="45">
        <f t="shared" si="7"/>
        <v>203529.37250000003</v>
      </c>
      <c r="S28" s="45">
        <f t="shared" si="7"/>
        <v>1830.0895000000003</v>
      </c>
      <c r="T28" s="47">
        <f t="shared" si="7"/>
        <v>42.08949999999998</v>
      </c>
    </row>
    <row r="29" spans="1:21" ht="15.75" thickBot="1" x14ac:dyDescent="0.3">
      <c r="A29" s="86" t="s">
        <v>39</v>
      </c>
      <c r="B29" s="87"/>
      <c r="C29" s="88"/>
      <c r="D29" s="48">
        <f>D4+D5-D28</f>
        <v>713695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713695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710611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R15" sqref="R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710611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14831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15321</v>
      </c>
      <c r="N15" s="24">
        <f t="shared" si="1"/>
        <v>16067</v>
      </c>
      <c r="O15" s="25">
        <f t="shared" si="2"/>
        <v>421.32749999999999</v>
      </c>
      <c r="P15" s="26"/>
      <c r="Q15" s="26">
        <v>136</v>
      </c>
      <c r="R15" s="24">
        <f t="shared" si="3"/>
        <v>15509.672500000001</v>
      </c>
      <c r="S15" s="25">
        <f t="shared" si="4"/>
        <v>145.54949999999999</v>
      </c>
      <c r="T15" s="27">
        <f t="shared" si="5"/>
        <v>9.5494999999999948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178709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189509</v>
      </c>
      <c r="N28" s="45">
        <f t="shared" si="7"/>
        <v>201335</v>
      </c>
      <c r="O28" s="46">
        <f t="shared" si="7"/>
        <v>5211.4974999999995</v>
      </c>
      <c r="P28" s="45">
        <f t="shared" si="7"/>
        <v>11400</v>
      </c>
      <c r="Q28" s="45">
        <f t="shared" si="7"/>
        <v>1734</v>
      </c>
      <c r="R28" s="45">
        <f t="shared" si="7"/>
        <v>194389.5025</v>
      </c>
      <c r="S28" s="45">
        <f t="shared" si="7"/>
        <v>1800.3354999999997</v>
      </c>
      <c r="T28" s="47">
        <f t="shared" si="7"/>
        <v>66.335499999999954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531902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531902</v>
      </c>
      <c r="E4" s="2">
        <f>'15'!E29</f>
        <v>4025</v>
      </c>
      <c r="F4" s="2">
        <f>'15'!F29</f>
        <v>10880</v>
      </c>
      <c r="G4" s="2">
        <f>'15'!G29</f>
        <v>970</v>
      </c>
      <c r="H4" s="2">
        <f>'15'!H29</f>
        <v>16965</v>
      </c>
      <c r="I4" s="2">
        <f>'15'!I29</f>
        <v>931</v>
      </c>
      <c r="J4" s="2">
        <f>'15'!J29</f>
        <v>395</v>
      </c>
      <c r="K4" s="2">
        <f>'15'!K29</f>
        <v>372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531902</v>
      </c>
      <c r="E4" s="2">
        <f>'16'!E29</f>
        <v>4025</v>
      </c>
      <c r="F4" s="2">
        <f>'16'!F29</f>
        <v>10880</v>
      </c>
      <c r="G4" s="2">
        <f>'16'!G29</f>
        <v>970</v>
      </c>
      <c r="H4" s="2">
        <f>'16'!H29</f>
        <v>16965</v>
      </c>
      <c r="I4" s="2">
        <f>'16'!I29</f>
        <v>931</v>
      </c>
      <c r="J4" s="2">
        <f>'16'!J29</f>
        <v>395</v>
      </c>
      <c r="K4" s="2">
        <f>'16'!K29</f>
        <v>372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531902</v>
      </c>
      <c r="E4" s="2">
        <f>'17'!E29</f>
        <v>4025</v>
      </c>
      <c r="F4" s="2">
        <f>'17'!F29</f>
        <v>10880</v>
      </c>
      <c r="G4" s="2">
        <f>'17'!G29</f>
        <v>970</v>
      </c>
      <c r="H4" s="2">
        <f>'17'!H29</f>
        <v>16965</v>
      </c>
      <c r="I4" s="2">
        <f>'17'!I29</f>
        <v>931</v>
      </c>
      <c r="J4" s="2">
        <f>'17'!J29</f>
        <v>395</v>
      </c>
      <c r="K4" s="2">
        <f>'17'!K29</f>
        <v>372</v>
      </c>
      <c r="L4" s="2">
        <f>'17'!L29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531902</v>
      </c>
      <c r="E4" s="2">
        <f>'18'!E29</f>
        <v>4025</v>
      </c>
      <c r="F4" s="2">
        <f>'18'!F29</f>
        <v>10880</v>
      </c>
      <c r="G4" s="2">
        <f>'18'!G29</f>
        <v>970</v>
      </c>
      <c r="H4" s="2">
        <f>'18'!H29</f>
        <v>16965</v>
      </c>
      <c r="I4" s="2">
        <f>'18'!I29</f>
        <v>931</v>
      </c>
      <c r="J4" s="2">
        <f>'18'!J29</f>
        <v>395</v>
      </c>
      <c r="K4" s="2">
        <f>'18'!K29</f>
        <v>372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531902</v>
      </c>
      <c r="E4" s="2">
        <f>'19'!E29</f>
        <v>4025</v>
      </c>
      <c r="F4" s="2">
        <f>'19'!F29</f>
        <v>10880</v>
      </c>
      <c r="G4" s="2">
        <f>'19'!G29</f>
        <v>970</v>
      </c>
      <c r="H4" s="2">
        <f>'19'!H29</f>
        <v>16965</v>
      </c>
      <c r="I4" s="2">
        <f>'19'!I29</f>
        <v>931</v>
      </c>
      <c r="J4" s="2">
        <f>'19'!J29</f>
        <v>395</v>
      </c>
      <c r="K4" s="2">
        <f>'19'!K29</f>
        <v>372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531902</v>
      </c>
      <c r="E4" s="2">
        <f>'20'!E29</f>
        <v>4025</v>
      </c>
      <c r="F4" s="2">
        <f>'20'!F29</f>
        <v>10880</v>
      </c>
      <c r="G4" s="2">
        <f>'20'!G29</f>
        <v>970</v>
      </c>
      <c r="H4" s="2">
        <f>'20'!H29</f>
        <v>16965</v>
      </c>
      <c r="I4" s="2">
        <f>'20'!I29</f>
        <v>931</v>
      </c>
      <c r="J4" s="2">
        <f>'20'!J29</f>
        <v>395</v>
      </c>
      <c r="K4" s="2">
        <f>'20'!K29</f>
        <v>372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531902</v>
      </c>
      <c r="E4" s="2">
        <f>'21'!E29</f>
        <v>4025</v>
      </c>
      <c r="F4" s="2">
        <f>'21'!F29</f>
        <v>10880</v>
      </c>
      <c r="G4" s="2">
        <f>'21'!G29</f>
        <v>970</v>
      </c>
      <c r="H4" s="2">
        <f>'21'!H29</f>
        <v>16965</v>
      </c>
      <c r="I4" s="2">
        <f>'21'!I29</f>
        <v>931</v>
      </c>
      <c r="J4" s="2">
        <f>'21'!J29</f>
        <v>395</v>
      </c>
      <c r="K4" s="2">
        <f>'21'!K29</f>
        <v>372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531902</v>
      </c>
      <c r="E4" s="2">
        <f>'22'!E29</f>
        <v>4025</v>
      </c>
      <c r="F4" s="2">
        <f>'22'!F29</f>
        <v>10880</v>
      </c>
      <c r="G4" s="2">
        <f>'22'!G29</f>
        <v>970</v>
      </c>
      <c r="H4" s="2">
        <f>'22'!H29</f>
        <v>16965</v>
      </c>
      <c r="I4" s="2">
        <f>'22'!I29</f>
        <v>931</v>
      </c>
      <c r="J4" s="2">
        <f>'22'!J29</f>
        <v>395</v>
      </c>
      <c r="K4" s="2">
        <f>'22'!K29</f>
        <v>372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531902</v>
      </c>
      <c r="E4" s="2">
        <f>'23'!E29</f>
        <v>4025</v>
      </c>
      <c r="F4" s="2">
        <f>'23'!F29</f>
        <v>10880</v>
      </c>
      <c r="G4" s="2">
        <f>'23'!G29</f>
        <v>970</v>
      </c>
      <c r="H4" s="2">
        <f>'23'!H29</f>
        <v>16965</v>
      </c>
      <c r="I4" s="2">
        <f>'23'!I29</f>
        <v>931</v>
      </c>
      <c r="J4" s="2">
        <f>'23'!J29</f>
        <v>395</v>
      </c>
      <c r="K4" s="2">
        <f>'23'!K29</f>
        <v>372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531902</v>
      </c>
      <c r="E4" s="2">
        <f>'24'!E29</f>
        <v>4025</v>
      </c>
      <c r="F4" s="2">
        <f>'24'!F29</f>
        <v>10880</v>
      </c>
      <c r="G4" s="2">
        <f>'24'!G29</f>
        <v>970</v>
      </c>
      <c r="H4" s="2">
        <f>'24'!H29</f>
        <v>16965</v>
      </c>
      <c r="I4" s="2">
        <f>'24'!I29</f>
        <v>931</v>
      </c>
      <c r="J4" s="2">
        <f>'24'!J29</f>
        <v>395</v>
      </c>
      <c r="K4" s="2">
        <f>'24'!K29</f>
        <v>372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531902</v>
      </c>
      <c r="E4" s="2">
        <f>'25'!E29</f>
        <v>4025</v>
      </c>
      <c r="F4" s="2">
        <f>'25'!F29</f>
        <v>10880</v>
      </c>
      <c r="G4" s="2">
        <f>'25'!G29</f>
        <v>970</v>
      </c>
      <c r="H4" s="2">
        <f>'25'!H29</f>
        <v>16965</v>
      </c>
      <c r="I4" s="2">
        <f>'25'!I29</f>
        <v>931</v>
      </c>
      <c r="J4" s="2">
        <f>'25'!J29</f>
        <v>395</v>
      </c>
      <c r="K4" s="2">
        <f>'25'!K29</f>
        <v>372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531902</v>
      </c>
      <c r="E4" s="2">
        <f>'26'!E29</f>
        <v>4025</v>
      </c>
      <c r="F4" s="2">
        <f>'26'!F29</f>
        <v>10880</v>
      </c>
      <c r="G4" s="2">
        <f>'26'!G29</f>
        <v>970</v>
      </c>
      <c r="H4" s="2">
        <f>'26'!H29</f>
        <v>16965</v>
      </c>
      <c r="I4" s="2">
        <f>'26'!I29</f>
        <v>931</v>
      </c>
      <c r="J4" s="2">
        <f>'26'!J29</f>
        <v>395</v>
      </c>
      <c r="K4" s="2">
        <f>'26'!K29</f>
        <v>372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531902</v>
      </c>
      <c r="E4" s="2">
        <f>'27'!E29</f>
        <v>4025</v>
      </c>
      <c r="F4" s="2">
        <f>'27'!F29</f>
        <v>10880</v>
      </c>
      <c r="G4" s="2">
        <f>'27'!G29</f>
        <v>970</v>
      </c>
      <c r="H4" s="2">
        <f>'27'!H29</f>
        <v>16965</v>
      </c>
      <c r="I4" s="2">
        <f>'27'!I29</f>
        <v>931</v>
      </c>
      <c r="J4" s="2">
        <f>'27'!J29</f>
        <v>395</v>
      </c>
      <c r="K4" s="2">
        <f>'27'!K29</f>
        <v>372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531902</v>
      </c>
      <c r="E4" s="2">
        <f>'28'!E29</f>
        <v>4025</v>
      </c>
      <c r="F4" s="2">
        <f>'28'!F29</f>
        <v>10880</v>
      </c>
      <c r="G4" s="2">
        <f>'28'!G29</f>
        <v>970</v>
      </c>
      <c r="H4" s="2">
        <f>'28'!H29</f>
        <v>16965</v>
      </c>
      <c r="I4" s="2">
        <f>'28'!I29</f>
        <v>931</v>
      </c>
      <c r="J4" s="2">
        <f>'28'!J29</f>
        <v>395</v>
      </c>
      <c r="K4" s="2">
        <f>'28'!K29</f>
        <v>372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86" t="s">
        <v>39</v>
      </c>
      <c r="B29" s="87"/>
      <c r="C29" s="8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531902</v>
      </c>
      <c r="E4" s="2">
        <f>'29'!E29</f>
        <v>4025</v>
      </c>
      <c r="F4" s="2">
        <f>'29'!F29</f>
        <v>10880</v>
      </c>
      <c r="G4" s="2">
        <f>'29'!G29</f>
        <v>970</v>
      </c>
      <c r="H4" s="2">
        <f>'29'!H29</f>
        <v>16965</v>
      </c>
      <c r="I4" s="2">
        <f>'29'!I29</f>
        <v>931</v>
      </c>
      <c r="J4" s="2">
        <f>'29'!J29</f>
        <v>395</v>
      </c>
      <c r="K4" s="2">
        <f>'29'!K29</f>
        <v>372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531902</v>
      </c>
      <c r="E4" s="2">
        <f>'30'!E29</f>
        <v>4025</v>
      </c>
      <c r="F4" s="2">
        <f>'30'!F29</f>
        <v>10880</v>
      </c>
      <c r="G4" s="2">
        <f>'30'!G29</f>
        <v>970</v>
      </c>
      <c r="H4" s="2">
        <f>'30'!H29</f>
        <v>16965</v>
      </c>
      <c r="I4" s="2">
        <f>'30'!I29</f>
        <v>931</v>
      </c>
      <c r="J4" s="2">
        <f>'30'!J29</f>
        <v>395</v>
      </c>
      <c r="K4" s="2">
        <f>'30'!K29</f>
        <v>372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T23" sqref="T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98"/>
      <c r="O4" s="98"/>
      <c r="P4" s="98"/>
      <c r="Q4" s="98"/>
      <c r="R4" s="98"/>
      <c r="S4" s="98"/>
      <c r="T4" s="98"/>
    </row>
    <row r="5" spans="1:20" ht="15.75" thickBot="1" x14ac:dyDescent="0.3">
      <c r="A5" s="97" t="s">
        <v>2</v>
      </c>
      <c r="B5" s="103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2718172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118435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122985</v>
      </c>
      <c r="N7" s="71">
        <f>D7+E7*20+F7*10+G7*9+H7*9+I7*191+J7*191+K7*182+L7*100</f>
        <v>133582</v>
      </c>
      <c r="O7" s="72">
        <f>M7*2.75%</f>
        <v>3382.0875000000001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916</v>
      </c>
      <c r="R7" s="71">
        <f>M7-(M7*2.75%)+I7*191+J7*191+K7*182+L7*100-Q7</f>
        <v>129283.91250000001</v>
      </c>
      <c r="S7" s="72">
        <f>M7*0.95%</f>
        <v>1168.3575000000001</v>
      </c>
      <c r="T7" s="74">
        <f>S7-Q7</f>
        <v>252.35750000000007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76200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82560</v>
      </c>
      <c r="N8" s="24">
        <f t="shared" ref="N8:N27" si="1">D8+E8*20+F8*10+G8*9+H8*9+I8*191+J8*191+K8*182+L8*100</f>
        <v>85144</v>
      </c>
      <c r="O8" s="25">
        <f t="shared" ref="O8:O27" si="2">M8*2.75%</f>
        <v>2270.4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1261</v>
      </c>
      <c r="R8" s="24">
        <f t="shared" ref="R8:R27" si="3">M8-(M8*2.75%)+I8*191+J8*191+K8*182+L8*100-Q8</f>
        <v>81612.600000000006</v>
      </c>
      <c r="S8" s="25">
        <f t="shared" ref="S8:S27" si="4">M8*0.95%</f>
        <v>784.31999999999994</v>
      </c>
      <c r="T8" s="27">
        <f t="shared" ref="T8:T27" si="5">S8-Q8</f>
        <v>-476.68000000000006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200972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270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1690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226232</v>
      </c>
      <c r="N9" s="24">
        <f t="shared" si="1"/>
        <v>238467</v>
      </c>
      <c r="O9" s="25">
        <f t="shared" si="2"/>
        <v>6221.38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1635</v>
      </c>
      <c r="R9" s="24">
        <f t="shared" si="3"/>
        <v>230610.62</v>
      </c>
      <c r="S9" s="25">
        <f t="shared" si="4"/>
        <v>2149.2039999999997</v>
      </c>
      <c r="T9" s="27">
        <f t="shared" si="5"/>
        <v>514.20399999999972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63274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67644</v>
      </c>
      <c r="N10" s="24">
        <f t="shared" si="1"/>
        <v>75857</v>
      </c>
      <c r="O10" s="25">
        <f t="shared" si="2"/>
        <v>1860.21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267</v>
      </c>
      <c r="R10" s="24">
        <f t="shared" si="3"/>
        <v>73729.789999999994</v>
      </c>
      <c r="S10" s="25">
        <f t="shared" si="4"/>
        <v>642.61799999999994</v>
      </c>
      <c r="T10" s="27">
        <f t="shared" si="5"/>
        <v>375.61799999999994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121241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134721</v>
      </c>
      <c r="N11" s="24">
        <f t="shared" si="1"/>
        <v>150432</v>
      </c>
      <c r="O11" s="25">
        <f t="shared" si="2"/>
        <v>3704.8274999999999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540</v>
      </c>
      <c r="R11" s="24">
        <f t="shared" si="3"/>
        <v>146187.17249999999</v>
      </c>
      <c r="S11" s="25">
        <f t="shared" si="4"/>
        <v>1279.8495</v>
      </c>
      <c r="T11" s="27">
        <f t="shared" si="5"/>
        <v>739.84950000000003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53633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54533</v>
      </c>
      <c r="N12" s="24">
        <f t="shared" si="1"/>
        <v>56353</v>
      </c>
      <c r="O12" s="25">
        <f t="shared" si="2"/>
        <v>1499.6575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267</v>
      </c>
      <c r="R12" s="24">
        <f t="shared" si="3"/>
        <v>54586.342499999999</v>
      </c>
      <c r="S12" s="25">
        <f t="shared" si="4"/>
        <v>518.06349999999998</v>
      </c>
      <c r="T12" s="27">
        <f t="shared" si="5"/>
        <v>251.06349999999998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75183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78783</v>
      </c>
      <c r="N13" s="24">
        <f t="shared" si="1"/>
        <v>80693</v>
      </c>
      <c r="O13" s="25">
        <f t="shared" si="2"/>
        <v>2166.5324999999998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16</v>
      </c>
      <c r="R13" s="24">
        <f t="shared" si="3"/>
        <v>78510.467499999999</v>
      </c>
      <c r="S13" s="25">
        <f t="shared" si="4"/>
        <v>748.43849999999998</v>
      </c>
      <c r="T13" s="27">
        <f t="shared" si="5"/>
        <v>732.43849999999998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156414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164614</v>
      </c>
      <c r="N14" s="24">
        <f t="shared" si="1"/>
        <v>171501</v>
      </c>
      <c r="O14" s="25">
        <f t="shared" si="2"/>
        <v>4526.8850000000002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1727</v>
      </c>
      <c r="R14" s="24">
        <f t="shared" si="3"/>
        <v>165247.11499999999</v>
      </c>
      <c r="S14" s="25">
        <f t="shared" si="4"/>
        <v>1563.8329999999999</v>
      </c>
      <c r="T14" s="27">
        <f t="shared" si="5"/>
        <v>-163.16700000000014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233232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12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239062</v>
      </c>
      <c r="N15" s="24">
        <f t="shared" si="1"/>
        <v>251214</v>
      </c>
      <c r="O15" s="25">
        <f t="shared" si="2"/>
        <v>6574.2049999999999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1869</v>
      </c>
      <c r="R15" s="24">
        <f t="shared" si="3"/>
        <v>242770.79500000001</v>
      </c>
      <c r="S15" s="25">
        <f t="shared" si="4"/>
        <v>2271.0889999999999</v>
      </c>
      <c r="T15" s="27">
        <f t="shared" si="5"/>
        <v>402.08899999999994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155199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89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28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173339</v>
      </c>
      <c r="N16" s="24">
        <f t="shared" si="1"/>
        <v>195434</v>
      </c>
      <c r="O16" s="25">
        <f t="shared" si="2"/>
        <v>4766.8225000000002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1362</v>
      </c>
      <c r="R16" s="24">
        <f t="shared" si="3"/>
        <v>189305.17749999999</v>
      </c>
      <c r="S16" s="25">
        <f t="shared" si="4"/>
        <v>1646.7204999999999</v>
      </c>
      <c r="T16" s="27">
        <f t="shared" si="5"/>
        <v>284.7204999999999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100638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111008</v>
      </c>
      <c r="N17" s="24">
        <f t="shared" si="1"/>
        <v>126153</v>
      </c>
      <c r="O17" s="25">
        <f t="shared" si="2"/>
        <v>3052.72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856</v>
      </c>
      <c r="R17" s="24">
        <f t="shared" si="3"/>
        <v>122244.28</v>
      </c>
      <c r="S17" s="25">
        <f t="shared" si="4"/>
        <v>1054.576</v>
      </c>
      <c r="T17" s="27">
        <f t="shared" si="5"/>
        <v>198.57600000000002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105887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110337</v>
      </c>
      <c r="N18" s="24">
        <f t="shared" si="1"/>
        <v>119927</v>
      </c>
      <c r="O18" s="25">
        <f t="shared" si="2"/>
        <v>3034.2674999999999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1700</v>
      </c>
      <c r="R18" s="24">
        <f t="shared" si="3"/>
        <v>115192.7325</v>
      </c>
      <c r="S18" s="25">
        <f t="shared" si="4"/>
        <v>1048.2014999999999</v>
      </c>
      <c r="T18" s="27">
        <f t="shared" si="5"/>
        <v>-651.7985000000001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118571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126881</v>
      </c>
      <c r="N19" s="24">
        <f t="shared" si="1"/>
        <v>140725</v>
      </c>
      <c r="O19" s="25">
        <f t="shared" si="2"/>
        <v>3489.2275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1110</v>
      </c>
      <c r="R19" s="24">
        <f t="shared" si="3"/>
        <v>136125.77250000002</v>
      </c>
      <c r="S19" s="25">
        <f t="shared" si="4"/>
        <v>1205.3695</v>
      </c>
      <c r="T19" s="27">
        <f t="shared" si="5"/>
        <v>95.369500000000016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82334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82804</v>
      </c>
      <c r="N20" s="24">
        <f t="shared" si="1"/>
        <v>84669</v>
      </c>
      <c r="O20" s="25">
        <f t="shared" si="2"/>
        <v>2277.11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1072</v>
      </c>
      <c r="R20" s="24">
        <f t="shared" si="3"/>
        <v>81319.89</v>
      </c>
      <c r="S20" s="25">
        <f t="shared" si="4"/>
        <v>786.63800000000003</v>
      </c>
      <c r="T20" s="27">
        <f t="shared" si="5"/>
        <v>-285.36199999999997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83967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86307</v>
      </c>
      <c r="N21" s="24">
        <f t="shared" si="1"/>
        <v>95239</v>
      </c>
      <c r="O21" s="25">
        <f t="shared" si="2"/>
        <v>2373.4425000000001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259</v>
      </c>
      <c r="R21" s="24">
        <f t="shared" si="3"/>
        <v>92606.557499999995</v>
      </c>
      <c r="S21" s="25">
        <f t="shared" si="4"/>
        <v>819.91649999999993</v>
      </c>
      <c r="T21" s="27">
        <f t="shared" si="5"/>
        <v>560.91649999999993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194469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202419</v>
      </c>
      <c r="N22" s="24">
        <f t="shared" si="1"/>
        <v>214373</v>
      </c>
      <c r="O22" s="25">
        <f t="shared" si="2"/>
        <v>5566.5225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1400</v>
      </c>
      <c r="R22" s="24">
        <f t="shared" si="3"/>
        <v>207406.47750000001</v>
      </c>
      <c r="S22" s="25">
        <f t="shared" si="4"/>
        <v>1922.9804999999999</v>
      </c>
      <c r="T22" s="27">
        <f t="shared" si="5"/>
        <v>522.98049999999989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79957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83557</v>
      </c>
      <c r="N23" s="24">
        <f t="shared" si="1"/>
        <v>89287</v>
      </c>
      <c r="O23" s="25">
        <f t="shared" si="2"/>
        <v>2297.8175000000001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700</v>
      </c>
      <c r="R23" s="24">
        <f t="shared" si="3"/>
        <v>86289.182499999995</v>
      </c>
      <c r="S23" s="25">
        <f t="shared" si="4"/>
        <v>793.79149999999993</v>
      </c>
      <c r="T23" s="27">
        <f t="shared" si="5"/>
        <v>93.791499999999928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271536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283416</v>
      </c>
      <c r="N24" s="24">
        <f t="shared" si="1"/>
        <v>300372</v>
      </c>
      <c r="O24" s="25">
        <f t="shared" si="2"/>
        <v>7793.94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1443</v>
      </c>
      <c r="R24" s="24">
        <f t="shared" si="3"/>
        <v>291135.06</v>
      </c>
      <c r="S24" s="25">
        <f t="shared" si="4"/>
        <v>2692.4519999999998</v>
      </c>
      <c r="T24" s="27">
        <f t="shared" si="5"/>
        <v>1249.4519999999998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87451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96411</v>
      </c>
      <c r="N25" s="24">
        <f t="shared" si="1"/>
        <v>108082</v>
      </c>
      <c r="O25" s="25">
        <f t="shared" si="2"/>
        <v>2651.3025000000002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967</v>
      </c>
      <c r="R25" s="24">
        <f t="shared" si="3"/>
        <v>104463.69749999999</v>
      </c>
      <c r="S25" s="25">
        <f t="shared" si="4"/>
        <v>915.90449999999998</v>
      </c>
      <c r="T25" s="27">
        <f t="shared" si="5"/>
        <v>-51.095500000000015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115386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74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119376</v>
      </c>
      <c r="N26" s="24">
        <f t="shared" si="1"/>
        <v>134784</v>
      </c>
      <c r="O26" s="25">
        <f t="shared" si="2"/>
        <v>3282.84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887</v>
      </c>
      <c r="R26" s="24">
        <f t="shared" si="3"/>
        <v>130614.16</v>
      </c>
      <c r="S26" s="25">
        <f t="shared" si="4"/>
        <v>1134.0719999999999</v>
      </c>
      <c r="T26" s="27">
        <f t="shared" si="5"/>
        <v>247.07199999999989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119419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119419</v>
      </c>
      <c r="N27" s="40">
        <f t="shared" si="1"/>
        <v>133508</v>
      </c>
      <c r="O27" s="25">
        <f t="shared" si="2"/>
        <v>3284.0225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1400</v>
      </c>
      <c r="R27" s="24">
        <f t="shared" si="3"/>
        <v>128823.97749999999</v>
      </c>
      <c r="S27" s="42">
        <f t="shared" si="4"/>
        <v>1134.4804999999999</v>
      </c>
      <c r="T27" s="43">
        <f t="shared" si="5"/>
        <v>-265.51950000000011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2613398</v>
      </c>
      <c r="E28" s="45">
        <f t="shared" si="6"/>
        <v>1600</v>
      </c>
      <c r="F28" s="45">
        <f t="shared" ref="F28:T28" si="7">SUM(F7:F27)</f>
        <v>3020</v>
      </c>
      <c r="G28" s="45">
        <f t="shared" si="7"/>
        <v>1080</v>
      </c>
      <c r="H28" s="45">
        <f t="shared" si="7"/>
        <v>9010</v>
      </c>
      <c r="I28" s="45">
        <f t="shared" si="7"/>
        <v>812</v>
      </c>
      <c r="J28" s="45">
        <f t="shared" si="7"/>
        <v>46</v>
      </c>
      <c r="K28" s="45">
        <f t="shared" si="7"/>
        <v>305</v>
      </c>
      <c r="L28" s="45">
        <f t="shared" si="7"/>
        <v>0</v>
      </c>
      <c r="M28" s="45">
        <f t="shared" si="7"/>
        <v>2766408</v>
      </c>
      <c r="N28" s="45">
        <f t="shared" si="7"/>
        <v>2985796</v>
      </c>
      <c r="O28" s="46">
        <f t="shared" si="7"/>
        <v>76076.220000000016</v>
      </c>
      <c r="P28" s="45">
        <f t="shared" si="7"/>
        <v>0</v>
      </c>
      <c r="Q28" s="45">
        <f t="shared" si="7"/>
        <v>21654</v>
      </c>
      <c r="R28" s="45">
        <f t="shared" si="7"/>
        <v>2888065.78</v>
      </c>
      <c r="S28" s="45">
        <f t="shared" si="7"/>
        <v>26280.876000000004</v>
      </c>
      <c r="T28" s="47">
        <f t="shared" si="7"/>
        <v>4626.8759999999975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7" sqref="J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5" t="s">
        <v>56</v>
      </c>
      <c r="B1" s="106"/>
      <c r="C1" s="106"/>
      <c r="D1" s="107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4550</v>
      </c>
      <c r="D3" s="53">
        <f>B3-C3</f>
        <v>55450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6360</v>
      </c>
      <c r="D4" s="53">
        <f t="shared" ref="D4:D23" si="0">B4-C4</f>
        <v>28640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25260</v>
      </c>
      <c r="D5" s="53">
        <f t="shared" si="0"/>
        <v>49740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4370</v>
      </c>
      <c r="D6" s="53">
        <f t="shared" si="0"/>
        <v>25630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13480</v>
      </c>
      <c r="D7" s="53">
        <f t="shared" si="0"/>
        <v>21520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8200</v>
      </c>
      <c r="D10" s="53">
        <f t="shared" si="0"/>
        <v>61800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5830</v>
      </c>
      <c r="D11" s="53">
        <f t="shared" si="0"/>
        <v>64170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18140</v>
      </c>
      <c r="D12" s="53">
        <f t="shared" si="0"/>
        <v>51860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10370</v>
      </c>
      <c r="D13" s="53">
        <f t="shared" si="0"/>
        <v>44630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8310</v>
      </c>
      <c r="D15" s="53">
        <f t="shared" si="0"/>
        <v>46690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2340</v>
      </c>
      <c r="D17" s="53">
        <f t="shared" si="0"/>
        <v>27660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7950</v>
      </c>
      <c r="D18" s="53">
        <f t="shared" si="0"/>
        <v>67050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3600</v>
      </c>
      <c r="D19" s="53">
        <f t="shared" si="0"/>
        <v>26400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11880</v>
      </c>
      <c r="D20" s="53">
        <f t="shared" si="0"/>
        <v>63120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8960</v>
      </c>
      <c r="D21" s="53">
        <f t="shared" si="0"/>
        <v>26040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3990</v>
      </c>
      <c r="D22" s="53">
        <f t="shared" si="0"/>
        <v>31010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153010</v>
      </c>
      <c r="D24" s="58">
        <f t="shared" si="1"/>
        <v>846990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9" t="s">
        <v>57</v>
      </c>
      <c r="B3" s="99"/>
      <c r="C3" s="100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0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0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86" t="s">
        <v>39</v>
      </c>
      <c r="B29" s="87"/>
      <c r="C29" s="8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86" t="s">
        <v>39</v>
      </c>
      <c r="B29" s="87"/>
      <c r="C29" s="8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86" t="s">
        <v>39</v>
      </c>
      <c r="B29" s="87"/>
      <c r="C29" s="8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2021-08-14T14:53:26Z</dcterms:modified>
</cp:coreProperties>
</file>