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3" i="11" l="1"/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0" i="11" l="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<sst xmlns="http://schemas.openxmlformats.org/spreadsheetml/2006/main" count="1511" uniqueCount="68">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</sst>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22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20017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20017</v>
      </c>
      <c r="N7" s="24">
        <f>D7+E7*20+F7*10+G7*9+H7*9+I7*191+J7*191+K7*182+L7*100</f>
        <v>20017</v>
      </c>
      <c r="O7" s="25">
        <f>M7*2.75%</f>
        <v>550.46749999999997</v>
      </c>
      <c r="P7" s="26">
        <v>-5000</v>
      </c>
      <c r="Q7" s="26">
        <v>13</v>
      </c>
      <c r="R7" s="24">
        <f>M7-(M7*2.75%)+I7*191+J7*191+K7*182+L7*100-Q7</f>
        <v>19453.532500000001</v>
      </c>
      <c r="S7" s="25">
        <f>M7*0.95%</f>
        <v>190.16149999999999</v>
      </c>
      <c r="T7" s="27">
        <f>S7-Q7</f>
        <v>177.16149999999999</v>
      </c>
      <c r="U7" s="66">
        <v>153</v>
      </c>
      <c r="V7" s="67">
        <f>R7-U7</f>
        <v>19300.532500000001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18228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18228</v>
      </c>
      <c r="N8" s="24">
        <f t="shared" ref="N8:N27" si="1">D8+E8*20+F8*10+G8*9+H8*9+I8*191+J8*191+K8*182+L8*100</f>
        <v>18228</v>
      </c>
      <c r="O8" s="25">
        <f t="shared" ref="O8:O27" si="2">M8*2.75%</f>
        <v>501.27</v>
      </c>
      <c r="P8" s="26"/>
      <c r="Q8" s="26">
        <v>150</v>
      </c>
      <c r="R8" s="24">
        <f t="shared" ref="R8:R27" si="3">M8-(M8*2.75%)+I8*191+J8*191+K8*182+L8*100-Q8</f>
        <v>17576.73</v>
      </c>
      <c r="S8" s="25">
        <f t="shared" ref="S8:S27" si="4">M8*0.95%</f>
        <v>173.166</v>
      </c>
      <c r="T8" s="27">
        <f t="shared" ref="T8:T27" si="5">S8-Q8</f>
        <v>23.165999999999997</v>
      </c>
      <c r="U8" s="66">
        <v>144</v>
      </c>
      <c r="V8" s="67">
        <f t="shared" ref="V8:V27" si="6">R8-U8</f>
        <v>17432.73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43384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43384</v>
      </c>
      <c r="N9" s="24">
        <f t="shared" si="1"/>
        <v>43575</v>
      </c>
      <c r="O9" s="25">
        <f t="shared" si="2"/>
        <v>1193.06</v>
      </c>
      <c r="P9" s="26">
        <v>-20700</v>
      </c>
      <c r="Q9" s="26">
        <v>194</v>
      </c>
      <c r="R9" s="24">
        <f t="shared" si="3"/>
        <v>42187.94</v>
      </c>
      <c r="S9" s="25">
        <f t="shared" si="4"/>
        <v>412.14799999999997</v>
      </c>
      <c r="T9" s="27">
        <f t="shared" si="5"/>
        <v>218.14799999999997</v>
      </c>
      <c r="U9" s="66">
        <v>297</v>
      </c>
      <c r="V9" s="67">
        <f t="shared" si="6"/>
        <v>41890.94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11679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11679</v>
      </c>
      <c r="N10" s="24">
        <f t="shared" si="1"/>
        <v>11679</v>
      </c>
      <c r="O10" s="25">
        <f t="shared" si="2"/>
        <v>321.17250000000001</v>
      </c>
      <c r="P10" s="26">
        <v>-2000</v>
      </c>
      <c r="Q10" s="26">
        <v>25</v>
      </c>
      <c r="R10" s="24">
        <f t="shared" si="3"/>
        <v>11332.827499999999</v>
      </c>
      <c r="S10" s="25">
        <f t="shared" si="4"/>
        <v>110.95049999999999</v>
      </c>
      <c r="T10" s="27">
        <f t="shared" si="5"/>
        <v>85.950499999999991</v>
      </c>
      <c r="U10" s="66">
        <v>72</v>
      </c>
      <c r="V10" s="67">
        <f t="shared" si="6"/>
        <v>11260.827499999999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10150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10150</v>
      </c>
      <c r="N12" s="24">
        <f t="shared" si="1"/>
        <v>10150</v>
      </c>
      <c r="O12" s="25">
        <f t="shared" si="2"/>
        <v>279.125</v>
      </c>
      <c r="P12" s="26"/>
      <c r="Q12" s="26">
        <v>39</v>
      </c>
      <c r="R12" s="24">
        <f t="shared" si="3"/>
        <v>9831.875</v>
      </c>
      <c r="S12" s="25">
        <f t="shared" si="4"/>
        <v>96.424999999999997</v>
      </c>
      <c r="T12" s="27">
        <f t="shared" si="5"/>
        <v>57.424999999999997</v>
      </c>
      <c r="U12" s="66">
        <v>81</v>
      </c>
      <c r="V12" s="67">
        <f t="shared" si="6"/>
        <v>9750.875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17344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17344</v>
      </c>
      <c r="N13" s="24">
        <f t="shared" si="1"/>
        <v>17344</v>
      </c>
      <c r="O13" s="25">
        <f t="shared" si="2"/>
        <v>476.96</v>
      </c>
      <c r="P13" s="26">
        <v>-3000</v>
      </c>
      <c r="Q13" s="26">
        <v>1</v>
      </c>
      <c r="R13" s="24">
        <f t="shared" si="3"/>
        <v>16866.04</v>
      </c>
      <c r="S13" s="25">
        <f t="shared" si="4"/>
        <v>164.768</v>
      </c>
      <c r="T13" s="27">
        <f t="shared" si="5"/>
        <v>163.768</v>
      </c>
      <c r="U13" s="66">
        <v>126</v>
      </c>
      <c r="V13" s="67">
        <f t="shared" si="6"/>
        <v>16740.04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41884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42784</v>
      </c>
      <c r="N14" s="24">
        <f t="shared" si="1"/>
        <v>42784</v>
      </c>
      <c r="O14" s="25">
        <f t="shared" si="2"/>
        <v>1176.56</v>
      </c>
      <c r="P14" s="26"/>
      <c r="Q14" s="26">
        <v>223</v>
      </c>
      <c r="R14" s="24">
        <f t="shared" si="3"/>
        <v>41384.44</v>
      </c>
      <c r="S14" s="25">
        <f t="shared" si="4"/>
        <v>406.44799999999998</v>
      </c>
      <c r="T14" s="27">
        <f t="shared" si="5"/>
        <v>183.44799999999998</v>
      </c>
      <c r="U14" s="66">
        <v>324</v>
      </c>
      <c r="V14" s="67">
        <f t="shared" si="6"/>
        <v>41060.44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45770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47570</v>
      </c>
      <c r="N16" s="24">
        <f t="shared" si="1"/>
        <v>52536</v>
      </c>
      <c r="O16" s="25">
        <f t="shared" si="2"/>
        <v>1308.175</v>
      </c>
      <c r="P16" s="26">
        <v>-29580</v>
      </c>
      <c r="Q16" s="26">
        <v>171</v>
      </c>
      <c r="R16" s="24">
        <f t="shared" si="3"/>
        <v>51056.824999999997</v>
      </c>
      <c r="S16" s="25">
        <f t="shared" si="4"/>
        <v>451.91499999999996</v>
      </c>
      <c r="T16" s="27">
        <f t="shared" si="5"/>
        <v>280.91499999999996</v>
      </c>
      <c r="U16" s="66">
        <v>360</v>
      </c>
      <c r="V16" s="67">
        <f t="shared" si="6"/>
        <v>50696.824999999997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18010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19410</v>
      </c>
      <c r="N17" s="24">
        <f t="shared" si="1"/>
        <v>21129</v>
      </c>
      <c r="O17" s="25">
        <f t="shared" si="2"/>
        <v>533.77499999999998</v>
      </c>
      <c r="P17" s="26">
        <v>1000</v>
      </c>
      <c r="Q17" s="26">
        <v>98</v>
      </c>
      <c r="R17" s="24">
        <f t="shared" si="3"/>
        <v>20497.224999999999</v>
      </c>
      <c r="S17" s="25">
        <f t="shared" si="4"/>
        <v>184.39499999999998</v>
      </c>
      <c r="T17" s="27">
        <f t="shared" si="5"/>
        <v>86.394999999999982</v>
      </c>
      <c r="U17" s="66">
        <v>162</v>
      </c>
      <c r="V17" s="67">
        <f t="shared" si="6"/>
        <v>20335.224999999999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21964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21964</v>
      </c>
      <c r="N18" s="24">
        <f t="shared" si="1"/>
        <v>22874</v>
      </c>
      <c r="O18" s="25">
        <f t="shared" si="2"/>
        <v>604.01</v>
      </c>
      <c r="P18" s="26"/>
      <c r="Q18" s="26">
        <v>100</v>
      </c>
      <c r="R18" s="24">
        <f t="shared" si="3"/>
        <v>22169.99</v>
      </c>
      <c r="S18" s="25">
        <f t="shared" si="4"/>
        <v>208.65799999999999</v>
      </c>
      <c r="T18" s="27">
        <f t="shared" si="5"/>
        <v>108.65799999999999</v>
      </c>
      <c r="U18" s="66">
        <v>135</v>
      </c>
      <c r="V18" s="67">
        <f t="shared" si="6"/>
        <v>22034.99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28954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29584</v>
      </c>
      <c r="N19" s="24">
        <f t="shared" si="1"/>
        <v>30539</v>
      </c>
      <c r="O19" s="25">
        <f t="shared" si="2"/>
        <v>813.56000000000006</v>
      </c>
      <c r="P19" s="26"/>
      <c r="Q19" s="26">
        <v>100</v>
      </c>
      <c r="R19" s="24">
        <f t="shared" si="3"/>
        <v>29625.439999999999</v>
      </c>
      <c r="S19" s="25">
        <f t="shared" si="4"/>
        <v>281.048</v>
      </c>
      <c r="T19" s="27">
        <f t="shared" si="5"/>
        <v>181.048</v>
      </c>
      <c r="U19" s="66">
        <v>198</v>
      </c>
      <c r="V19" s="67">
        <f t="shared" si="6"/>
        <v>29427.439999999999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15192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15192</v>
      </c>
      <c r="N20" s="24">
        <f t="shared" si="1"/>
        <v>15192</v>
      </c>
      <c r="O20" s="25">
        <f t="shared" si="2"/>
        <v>417.78000000000003</v>
      </c>
      <c r="P20" s="26">
        <v>-2000</v>
      </c>
      <c r="Q20" s="26">
        <v>120</v>
      </c>
      <c r="R20" s="24">
        <f t="shared" si="3"/>
        <v>14654.22</v>
      </c>
      <c r="S20" s="25">
        <f t="shared" si="4"/>
        <v>144.32399999999998</v>
      </c>
      <c r="T20" s="27">
        <f t="shared" si="5"/>
        <v>24.323999999999984</v>
      </c>
      <c r="U20" s="66">
        <v>108</v>
      </c>
      <c r="V20" s="67">
        <f t="shared" si="6"/>
        <v>14546.22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13818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13818</v>
      </c>
      <c r="N21" s="24">
        <f t="shared" si="1"/>
        <v>13818</v>
      </c>
      <c r="O21" s="25">
        <f t="shared" si="2"/>
        <v>379.995</v>
      </c>
      <c r="P21" s="26"/>
      <c r="Q21" s="26">
        <v>20</v>
      </c>
      <c r="R21" s="24">
        <f t="shared" si="3"/>
        <v>13418.004999999999</v>
      </c>
      <c r="S21" s="25">
        <f t="shared" si="4"/>
        <v>131.27099999999999</v>
      </c>
      <c r="T21" s="27">
        <f t="shared" si="5"/>
        <v>111.27099999999999</v>
      </c>
      <c r="U21" s="66">
        <v>90</v>
      </c>
      <c r="V21" s="67">
        <f t="shared" si="6"/>
        <v>13328.004999999999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35862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35862</v>
      </c>
      <c r="N22" s="24">
        <f t="shared" si="1"/>
        <v>37199</v>
      </c>
      <c r="O22" s="25">
        <f t="shared" si="2"/>
        <v>986.20500000000004</v>
      </c>
      <c r="P22" s="26">
        <v>-2000</v>
      </c>
      <c r="Q22" s="26">
        <v>150</v>
      </c>
      <c r="R22" s="24">
        <f t="shared" si="3"/>
        <v>36062.794999999998</v>
      </c>
      <c r="S22" s="25">
        <f t="shared" si="4"/>
        <v>340.68899999999996</v>
      </c>
      <c r="T22" s="27">
        <f t="shared" si="5"/>
        <v>190.68899999999996</v>
      </c>
      <c r="U22" s="66">
        <v>220</v>
      </c>
      <c r="V22" s="67">
        <f t="shared" si="6"/>
        <v>35842.794999999998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16241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16241</v>
      </c>
      <c r="N23" s="24">
        <f t="shared" si="1"/>
        <v>16241</v>
      </c>
      <c r="O23" s="25">
        <f t="shared" si="2"/>
        <v>446.6275</v>
      </c>
      <c r="P23" s="26"/>
      <c r="Q23" s="26">
        <v>140</v>
      </c>
      <c r="R23" s="24">
        <f t="shared" si="3"/>
        <v>15654.372499999999</v>
      </c>
      <c r="S23" s="25">
        <f t="shared" si="4"/>
        <v>154.2895</v>
      </c>
      <c r="T23" s="27">
        <f t="shared" si="5"/>
        <v>14.289500000000004</v>
      </c>
      <c r="U23" s="66">
        <v>126</v>
      </c>
      <c r="V23" s="67">
        <f t="shared" si="6"/>
        <v>15528.372499999999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42904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45654</v>
      </c>
      <c r="N24" s="24">
        <f t="shared" si="1"/>
        <v>45654</v>
      </c>
      <c r="O24" s="25">
        <f t="shared" si="2"/>
        <v>1255.4849999999999</v>
      </c>
      <c r="P24" s="26"/>
      <c r="Q24" s="26">
        <v>151</v>
      </c>
      <c r="R24" s="24">
        <f t="shared" si="3"/>
        <v>44247.514999999999</v>
      </c>
      <c r="S24" s="25">
        <f t="shared" si="4"/>
        <v>433.71299999999997</v>
      </c>
      <c r="T24" s="27">
        <f t="shared" si="5"/>
        <v>282.71299999999997</v>
      </c>
      <c r="U24" s="66">
        <v>297</v>
      </c>
      <c r="V24" s="67">
        <f t="shared" si="6"/>
        <v>43950.514999999999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13675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14485</v>
      </c>
      <c r="N25" s="24">
        <f t="shared" si="1"/>
        <v>14867</v>
      </c>
      <c r="O25" s="25">
        <f t="shared" si="2"/>
        <v>398.33749999999998</v>
      </c>
      <c r="P25" s="26"/>
      <c r="Q25" s="26">
        <v>90</v>
      </c>
      <c r="R25" s="24">
        <f t="shared" si="3"/>
        <v>14378.6625</v>
      </c>
      <c r="S25" s="25">
        <f t="shared" si="4"/>
        <v>137.60749999999999</v>
      </c>
      <c r="T25" s="27">
        <f t="shared" si="5"/>
        <v>47.607499999999987</v>
      </c>
      <c r="U25" s="66">
        <v>99</v>
      </c>
      <c r="V25" s="67">
        <f t="shared" si="6"/>
        <v>14279.6625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8637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8637</v>
      </c>
      <c r="N26" s="24">
        <f t="shared" si="1"/>
        <v>8637</v>
      </c>
      <c r="O26" s="25">
        <f t="shared" si="2"/>
        <v>237.51750000000001</v>
      </c>
      <c r="P26" s="26"/>
      <c r="Q26" s="26"/>
      <c r="R26" s="24">
        <f t="shared" si="3"/>
        <v>8399.4825000000001</v>
      </c>
      <c r="S26" s="25">
        <f t="shared" si="4"/>
        <v>82.051500000000004</v>
      </c>
      <c r="T26" s="27">
        <f t="shared" si="5"/>
        <v>82.051500000000004</v>
      </c>
      <c r="U26" s="66"/>
      <c r="V26" s="67">
        <f t="shared" si="6"/>
        <v>8399.4825000000001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15000</v>
      </c>
      <c r="N27" s="24">
        <f t="shared" si="1"/>
        <v>15000</v>
      </c>
      <c r="O27" s="25">
        <f t="shared" si="2"/>
        <v>412.5</v>
      </c>
      <c r="P27" s="26"/>
      <c r="Q27" s="26">
        <v>500</v>
      </c>
      <c r="R27" s="24">
        <f t="shared" si="3"/>
        <v>14087.5</v>
      </c>
      <c r="S27" s="25">
        <f t="shared" si="4"/>
        <v>142.5</v>
      </c>
      <c r="T27" s="27">
        <f t="shared" si="5"/>
        <v>-357.5</v>
      </c>
      <c r="U27" s="66">
        <v>90</v>
      </c>
      <c r="V27" s="67">
        <f t="shared" si="6"/>
        <v>13997.5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506105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514395</v>
      </c>
      <c r="N28" s="64">
        <f t="shared" si="8"/>
        <v>524855</v>
      </c>
      <c r="O28" s="65">
        <f t="shared" si="8"/>
        <v>14145.862500000001</v>
      </c>
      <c r="P28" s="64">
        <f t="shared" si="8"/>
        <v>-39260</v>
      </c>
      <c r="Q28" s="64">
        <f t="shared" si="8"/>
        <v>2540</v>
      </c>
      <c r="R28" s="64">
        <f t="shared" si="8"/>
        <v>508169.1374999999</v>
      </c>
      <c r="S28" s="64">
        <f t="shared" si="8"/>
        <v>4886.7524999999996</v>
      </c>
      <c r="T28" s="64">
        <f t="shared" si="8"/>
        <v>2346.7525000000001</v>
      </c>
      <c r="U28" s="64">
        <f t="shared" si="8"/>
        <v>3586</v>
      </c>
      <c r="V28" s="64">
        <f t="shared" si="8"/>
        <v>504583.1374999999</v>
      </c>
    </row>
    <row r="29" spans="1:22" ht="15.75" thickBot="1" x14ac:dyDescent="0.3">
      <c r="A29" s="86" t="s">
        <v>39</v>
      </c>
      <c r="B29" s="87"/>
      <c r="C29" s="88"/>
      <c r="D29" s="48">
        <f>D4+D5-D28</f>
        <v>333901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333901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12144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13244</v>
      </c>
      <c r="N15" s="24">
        <f t="shared" si="1"/>
        <v>14199</v>
      </c>
      <c r="O15" s="25">
        <f t="shared" si="2"/>
        <v>364.21</v>
      </c>
      <c r="P15" s="26"/>
      <c r="Q15" s="26">
        <v>160</v>
      </c>
      <c r="R15" s="24">
        <f t="shared" si="3"/>
        <v>13674.79</v>
      </c>
      <c r="S15" s="25">
        <f t="shared" si="4"/>
        <v>125.818</v>
      </c>
      <c r="T15" s="27">
        <f t="shared" si="5"/>
        <v>-34.182000000000002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8060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8060</v>
      </c>
      <c r="N16" s="24">
        <f t="shared" si="1"/>
        <v>12644</v>
      </c>
      <c r="O16" s="25">
        <f t="shared" si="2"/>
        <v>221.65</v>
      </c>
      <c r="P16" s="26">
        <v>15580</v>
      </c>
      <c r="Q16" s="26">
        <v>108</v>
      </c>
      <c r="R16" s="24">
        <f t="shared" si="3"/>
        <v>12314.35</v>
      </c>
      <c r="S16" s="25">
        <f t="shared" si="4"/>
        <v>76.569999999999993</v>
      </c>
      <c r="T16" s="27">
        <f t="shared" si="5"/>
        <v>-31.430000000000007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161596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172356</v>
      </c>
      <c r="N28" s="45">
        <f t="shared" si="7"/>
        <v>191568</v>
      </c>
      <c r="O28" s="46">
        <f t="shared" si="7"/>
        <v>4739.79</v>
      </c>
      <c r="P28" s="45">
        <f t="shared" si="7"/>
        <v>129246</v>
      </c>
      <c r="Q28" s="45">
        <f t="shared" si="7"/>
        <v>1643</v>
      </c>
      <c r="R28" s="45">
        <f t="shared" si="7"/>
        <v>185185.21000000002</v>
      </c>
      <c r="S28" s="45">
        <f t="shared" si="7"/>
        <v>1637.3819999999998</v>
      </c>
      <c r="T28" s="47">
        <f t="shared" si="7"/>
        <v>-5.6180000000000518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691785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691785</v>
      </c>
      <c r="E4" s="2">
        <f>'12'!E29</f>
        <v>4275</v>
      </c>
      <c r="F4" s="2">
        <f>'12'!F29</f>
        <v>11340</v>
      </c>
      <c r="G4" s="2">
        <f>'12'!G29</f>
        <v>990</v>
      </c>
      <c r="H4" s="2">
        <f>'12'!H29</f>
        <v>18095</v>
      </c>
      <c r="I4" s="2">
        <f>'12'!I29</f>
        <v>1031</v>
      </c>
      <c r="J4" s="2">
        <f>'12'!J29</f>
        <v>411</v>
      </c>
      <c r="K4" s="2">
        <f>'12'!K29</f>
        <v>414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691785</v>
      </c>
      <c r="E4" s="2">
        <f>'13'!E29</f>
        <v>4275</v>
      </c>
      <c r="F4" s="2">
        <f>'13'!F29</f>
        <v>11340</v>
      </c>
      <c r="G4" s="2">
        <f>'13'!G29</f>
        <v>990</v>
      </c>
      <c r="H4" s="2">
        <f>'13'!H29</f>
        <v>18095</v>
      </c>
      <c r="I4" s="2">
        <f>'13'!I29</f>
        <v>1031</v>
      </c>
      <c r="J4" s="2">
        <f>'13'!J29</f>
        <v>411</v>
      </c>
      <c r="K4" s="2">
        <f>'13'!K29</f>
        <v>414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691785</v>
      </c>
      <c r="E4" s="2">
        <f>'14'!E29</f>
        <v>4275</v>
      </c>
      <c r="F4" s="2">
        <f>'14'!F29</f>
        <v>11340</v>
      </c>
      <c r="G4" s="2">
        <f>'14'!G29</f>
        <v>990</v>
      </c>
      <c r="H4" s="2">
        <f>'14'!H29</f>
        <v>18095</v>
      </c>
      <c r="I4" s="2">
        <f>'14'!I29</f>
        <v>1031</v>
      </c>
      <c r="J4" s="2">
        <f>'14'!J29</f>
        <v>411</v>
      </c>
      <c r="K4" s="2">
        <f>'14'!K29</f>
        <v>414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691785</v>
      </c>
      <c r="E4" s="2">
        <f>'15'!E29</f>
        <v>4275</v>
      </c>
      <c r="F4" s="2">
        <f>'15'!F29</f>
        <v>11340</v>
      </c>
      <c r="G4" s="2">
        <f>'15'!G29</f>
        <v>990</v>
      </c>
      <c r="H4" s="2">
        <f>'15'!H29</f>
        <v>18095</v>
      </c>
      <c r="I4" s="2">
        <f>'15'!I29</f>
        <v>1031</v>
      </c>
      <c r="J4" s="2">
        <f>'15'!J29</f>
        <v>411</v>
      </c>
      <c r="K4" s="2">
        <f>'15'!K29</f>
        <v>414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691785</v>
      </c>
      <c r="E4" s="2">
        <f>'16'!E29</f>
        <v>4275</v>
      </c>
      <c r="F4" s="2">
        <f>'16'!F29</f>
        <v>11340</v>
      </c>
      <c r="G4" s="2">
        <f>'16'!G29</f>
        <v>990</v>
      </c>
      <c r="H4" s="2">
        <f>'16'!H29</f>
        <v>18095</v>
      </c>
      <c r="I4" s="2">
        <f>'16'!I29</f>
        <v>1031</v>
      </c>
      <c r="J4" s="2">
        <f>'16'!J29</f>
        <v>411</v>
      </c>
      <c r="K4" s="2">
        <f>'16'!K29</f>
        <v>414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691785</v>
      </c>
      <c r="E4" s="2">
        <f>'17'!E29</f>
        <v>4275</v>
      </c>
      <c r="F4" s="2">
        <f>'17'!F29</f>
        <v>11340</v>
      </c>
      <c r="G4" s="2">
        <f>'17'!G29</f>
        <v>990</v>
      </c>
      <c r="H4" s="2">
        <f>'17'!H29</f>
        <v>18095</v>
      </c>
      <c r="I4" s="2">
        <f>'17'!I29</f>
        <v>1031</v>
      </c>
      <c r="J4" s="2">
        <f>'17'!J29</f>
        <v>411</v>
      </c>
      <c r="K4" s="2">
        <f>'17'!K29</f>
        <v>414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691785</v>
      </c>
      <c r="E4" s="2">
        <f>'18'!E29</f>
        <v>4275</v>
      </c>
      <c r="F4" s="2">
        <f>'18'!F29</f>
        <v>11340</v>
      </c>
      <c r="G4" s="2">
        <f>'18'!G29</f>
        <v>990</v>
      </c>
      <c r="H4" s="2">
        <f>'18'!H29</f>
        <v>18095</v>
      </c>
      <c r="I4" s="2">
        <f>'18'!I29</f>
        <v>1031</v>
      </c>
      <c r="J4" s="2">
        <f>'18'!J29</f>
        <v>411</v>
      </c>
      <c r="K4" s="2">
        <f>'18'!K29</f>
        <v>414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691785</v>
      </c>
      <c r="E4" s="2">
        <f>'19'!E29</f>
        <v>4275</v>
      </c>
      <c r="F4" s="2">
        <f>'19'!F29</f>
        <v>11340</v>
      </c>
      <c r="G4" s="2">
        <f>'19'!G29</f>
        <v>990</v>
      </c>
      <c r="H4" s="2">
        <f>'19'!H29</f>
        <v>18095</v>
      </c>
      <c r="I4" s="2">
        <f>'19'!I29</f>
        <v>1031</v>
      </c>
      <c r="J4" s="2">
        <f>'19'!J29</f>
        <v>411</v>
      </c>
      <c r="K4" s="2">
        <f>'19'!K29</f>
        <v>414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691785</v>
      </c>
      <c r="E4" s="2">
        <f>'20'!E29</f>
        <v>4275</v>
      </c>
      <c r="F4" s="2">
        <f>'20'!F29</f>
        <v>11340</v>
      </c>
      <c r="G4" s="2">
        <f>'20'!G29</f>
        <v>990</v>
      </c>
      <c r="H4" s="2">
        <f>'20'!H29</f>
        <v>18095</v>
      </c>
      <c r="I4" s="2">
        <f>'20'!I29</f>
        <v>1031</v>
      </c>
      <c r="J4" s="2">
        <f>'20'!J29</f>
        <v>411</v>
      </c>
      <c r="K4" s="2">
        <f>'20'!K29</f>
        <v>414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691785</v>
      </c>
      <c r="E4" s="2">
        <f>'21'!E29</f>
        <v>4275</v>
      </c>
      <c r="F4" s="2">
        <f>'21'!F29</f>
        <v>11340</v>
      </c>
      <c r="G4" s="2">
        <f>'21'!G29</f>
        <v>990</v>
      </c>
      <c r="H4" s="2">
        <f>'21'!H29</f>
        <v>18095</v>
      </c>
      <c r="I4" s="2">
        <f>'21'!I29</f>
        <v>1031</v>
      </c>
      <c r="J4" s="2">
        <f>'21'!J29</f>
        <v>411</v>
      </c>
      <c r="K4" s="2">
        <f>'21'!K29</f>
        <v>414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691785</v>
      </c>
      <c r="E4" s="2">
        <f>'22'!E29</f>
        <v>4275</v>
      </c>
      <c r="F4" s="2">
        <f>'22'!F29</f>
        <v>11340</v>
      </c>
      <c r="G4" s="2">
        <f>'22'!G29</f>
        <v>990</v>
      </c>
      <c r="H4" s="2">
        <f>'22'!H29</f>
        <v>18095</v>
      </c>
      <c r="I4" s="2">
        <f>'22'!I29</f>
        <v>1031</v>
      </c>
      <c r="J4" s="2">
        <f>'22'!J29</f>
        <v>411</v>
      </c>
      <c r="K4" s="2">
        <f>'22'!K29</f>
        <v>414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691785</v>
      </c>
      <c r="E4" s="2">
        <f>'23'!E29</f>
        <v>4275</v>
      </c>
      <c r="F4" s="2">
        <f>'23'!F29</f>
        <v>11340</v>
      </c>
      <c r="G4" s="2">
        <f>'23'!G29</f>
        <v>990</v>
      </c>
      <c r="H4" s="2">
        <f>'23'!H29</f>
        <v>18095</v>
      </c>
      <c r="I4" s="2">
        <f>'23'!I29</f>
        <v>1031</v>
      </c>
      <c r="J4" s="2">
        <f>'23'!J29</f>
        <v>411</v>
      </c>
      <c r="K4" s="2">
        <f>'23'!K29</f>
        <v>414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691785</v>
      </c>
      <c r="E4" s="2">
        <f>'24'!E29</f>
        <v>4275</v>
      </c>
      <c r="F4" s="2">
        <f>'24'!F29</f>
        <v>11340</v>
      </c>
      <c r="G4" s="2">
        <f>'24'!G29</f>
        <v>990</v>
      </c>
      <c r="H4" s="2">
        <f>'24'!H29</f>
        <v>18095</v>
      </c>
      <c r="I4" s="2">
        <f>'24'!I29</f>
        <v>1031</v>
      </c>
      <c r="J4" s="2">
        <f>'24'!J29</f>
        <v>411</v>
      </c>
      <c r="K4" s="2">
        <f>'24'!K29</f>
        <v>414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691785</v>
      </c>
      <c r="E4" s="2">
        <f>'25'!E29</f>
        <v>4275</v>
      </c>
      <c r="F4" s="2">
        <f>'25'!F29</f>
        <v>11340</v>
      </c>
      <c r="G4" s="2">
        <f>'25'!G29</f>
        <v>990</v>
      </c>
      <c r="H4" s="2">
        <f>'25'!H29</f>
        <v>18095</v>
      </c>
      <c r="I4" s="2">
        <f>'25'!I29</f>
        <v>1031</v>
      </c>
      <c r="J4" s="2">
        <f>'25'!J29</f>
        <v>411</v>
      </c>
      <c r="K4" s="2">
        <f>'25'!K29</f>
        <v>414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691785</v>
      </c>
      <c r="E4" s="2">
        <f>'26'!E29</f>
        <v>4275</v>
      </c>
      <c r="F4" s="2">
        <f>'26'!F29</f>
        <v>11340</v>
      </c>
      <c r="G4" s="2">
        <f>'26'!G29</f>
        <v>990</v>
      </c>
      <c r="H4" s="2">
        <f>'26'!H29</f>
        <v>18095</v>
      </c>
      <c r="I4" s="2">
        <f>'26'!I29</f>
        <v>1031</v>
      </c>
      <c r="J4" s="2">
        <f>'26'!J29</f>
        <v>411</v>
      </c>
      <c r="K4" s="2">
        <f>'26'!K29</f>
        <v>414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691785</v>
      </c>
      <c r="E4" s="2">
        <f>'27'!E29</f>
        <v>4275</v>
      </c>
      <c r="F4" s="2">
        <f>'27'!F29</f>
        <v>11340</v>
      </c>
      <c r="G4" s="2">
        <f>'27'!G29</f>
        <v>990</v>
      </c>
      <c r="H4" s="2">
        <f>'27'!H29</f>
        <v>18095</v>
      </c>
      <c r="I4" s="2">
        <f>'27'!I29</f>
        <v>1031</v>
      </c>
      <c r="J4" s="2">
        <f>'27'!J29</f>
        <v>411</v>
      </c>
      <c r="K4" s="2">
        <f>'27'!K29</f>
        <v>414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691785</v>
      </c>
      <c r="E4" s="2">
        <f>'28'!E29</f>
        <v>4275</v>
      </c>
      <c r="F4" s="2">
        <f>'28'!F29</f>
        <v>11340</v>
      </c>
      <c r="G4" s="2">
        <f>'28'!G29</f>
        <v>990</v>
      </c>
      <c r="H4" s="2">
        <f>'28'!H29</f>
        <v>18095</v>
      </c>
      <c r="I4" s="2">
        <f>'28'!I29</f>
        <v>1031</v>
      </c>
      <c r="J4" s="2">
        <f>'28'!J29</f>
        <v>411</v>
      </c>
      <c r="K4" s="2">
        <f>'28'!K29</f>
        <v>414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691785</v>
      </c>
      <c r="E4" s="2">
        <f>'29'!E29</f>
        <v>4275</v>
      </c>
      <c r="F4" s="2">
        <f>'29'!F29</f>
        <v>11340</v>
      </c>
      <c r="G4" s="2">
        <f>'29'!G29</f>
        <v>990</v>
      </c>
      <c r="H4" s="2">
        <f>'29'!H29</f>
        <v>18095</v>
      </c>
      <c r="I4" s="2">
        <f>'29'!I29</f>
        <v>1031</v>
      </c>
      <c r="J4" s="2">
        <f>'29'!J29</f>
        <v>411</v>
      </c>
      <c r="K4" s="2">
        <f>'29'!K29</f>
        <v>414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691785</v>
      </c>
      <c r="E4" s="2">
        <f>'30'!E29</f>
        <v>4275</v>
      </c>
      <c r="F4" s="2">
        <f>'30'!F29</f>
        <v>11340</v>
      </c>
      <c r="G4" s="2">
        <f>'30'!G29</f>
        <v>990</v>
      </c>
      <c r="H4" s="2">
        <f>'30'!H29</f>
        <v>18095</v>
      </c>
      <c r="I4" s="2">
        <f>'30'!I29</f>
        <v>1031</v>
      </c>
      <c r="J4" s="2">
        <f>'30'!J29</f>
        <v>411</v>
      </c>
      <c r="K4" s="2">
        <f>'30'!K29</f>
        <v>414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23" sqref="T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2406484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88710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90880</v>
      </c>
      <c r="N7" s="71">
        <f>D7+E7*20+F7*10+G7*9+H7*9+I7*191+J7*191+K7*182+L7*100</f>
        <v>100340</v>
      </c>
      <c r="O7" s="72">
        <f>M7*2.75%</f>
        <v>2499.1999999999998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702</v>
      </c>
      <c r="R7" s="71">
        <f>M7-(M7*2.75%)+I7*191+J7*191+K7*182+L7*100-Q7</f>
        <v>97138.8</v>
      </c>
      <c r="S7" s="72">
        <f>M7*0.95%</f>
        <v>863.36</v>
      </c>
      <c r="T7" s="74">
        <f>S7-Q7</f>
        <v>161.36000000000001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62033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66493</v>
      </c>
      <c r="N8" s="24">
        <f t="shared" ref="N8:N27" si="1">D8+E8*20+F8*10+G8*9+H8*9+I8*191+J8*191+K8*182+L8*100</f>
        <v>66493</v>
      </c>
      <c r="O8" s="25">
        <f t="shared" ref="O8:O27" si="2">M8*2.75%</f>
        <v>1828.5575000000001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1100</v>
      </c>
      <c r="R8" s="24">
        <f t="shared" ref="R8:R27" si="3">M8-(M8*2.75%)+I8*191+J8*191+K8*182+L8*100-Q8</f>
        <v>63564.442499999997</v>
      </c>
      <c r="S8" s="25">
        <f t="shared" ref="S8:S27" si="4">M8*0.95%</f>
        <v>631.68349999999998</v>
      </c>
      <c r="T8" s="27">
        <f t="shared" ref="T8:T27" si="5">S8-Q8</f>
        <v>-468.31650000000002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161634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181934</v>
      </c>
      <c r="N9" s="24">
        <f t="shared" si="1"/>
        <v>191349</v>
      </c>
      <c r="O9" s="25">
        <f t="shared" si="2"/>
        <v>5003.1850000000004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1341</v>
      </c>
      <c r="R9" s="24">
        <f t="shared" si="3"/>
        <v>185004.815</v>
      </c>
      <c r="S9" s="25">
        <f t="shared" si="4"/>
        <v>1728.373</v>
      </c>
      <c r="T9" s="27">
        <f t="shared" si="5"/>
        <v>387.37300000000005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51485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54655</v>
      </c>
      <c r="N10" s="24">
        <f t="shared" si="1"/>
        <v>60958</v>
      </c>
      <c r="O10" s="25">
        <f t="shared" si="2"/>
        <v>1503.0125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211</v>
      </c>
      <c r="R10" s="24">
        <f t="shared" si="3"/>
        <v>59243.987500000003</v>
      </c>
      <c r="S10" s="25">
        <f t="shared" si="4"/>
        <v>519.22249999999997</v>
      </c>
      <c r="T10" s="27">
        <f t="shared" si="5"/>
        <v>308.22249999999997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112158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125638</v>
      </c>
      <c r="N11" s="24">
        <f t="shared" si="1"/>
        <v>139475</v>
      </c>
      <c r="O11" s="25">
        <f t="shared" si="2"/>
        <v>3455.0450000000001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463</v>
      </c>
      <c r="R11" s="24">
        <f t="shared" si="3"/>
        <v>135556.95500000002</v>
      </c>
      <c r="S11" s="25">
        <f t="shared" si="4"/>
        <v>1193.5609999999999</v>
      </c>
      <c r="T11" s="27">
        <f t="shared" si="5"/>
        <v>730.56099999999992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41982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42882</v>
      </c>
      <c r="N12" s="24">
        <f t="shared" si="1"/>
        <v>43792</v>
      </c>
      <c r="O12" s="25">
        <f t="shared" si="2"/>
        <v>1179.2550000000001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213</v>
      </c>
      <c r="R12" s="24">
        <f t="shared" si="3"/>
        <v>42399.745000000003</v>
      </c>
      <c r="S12" s="25">
        <f t="shared" si="4"/>
        <v>407.37899999999996</v>
      </c>
      <c r="T12" s="27">
        <f t="shared" si="5"/>
        <v>194.37899999999996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63050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66650</v>
      </c>
      <c r="N13" s="24">
        <f t="shared" si="1"/>
        <v>68560</v>
      </c>
      <c r="O13" s="25">
        <f t="shared" si="2"/>
        <v>1832.875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66711.125</v>
      </c>
      <c r="S13" s="25">
        <f t="shared" si="4"/>
        <v>633.17499999999995</v>
      </c>
      <c r="T13" s="27">
        <f t="shared" si="5"/>
        <v>617.17499999999995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120506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126806</v>
      </c>
      <c r="N14" s="24">
        <f t="shared" si="1"/>
        <v>131873</v>
      </c>
      <c r="O14" s="25">
        <f t="shared" si="2"/>
        <v>3487.165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1468</v>
      </c>
      <c r="R14" s="24">
        <f t="shared" si="3"/>
        <v>126917.83500000001</v>
      </c>
      <c r="S14" s="25">
        <f t="shared" si="4"/>
        <v>1204.6569999999999</v>
      </c>
      <c r="T14" s="27">
        <f t="shared" si="5"/>
        <v>-263.34300000000007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202325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6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207185</v>
      </c>
      <c r="N15" s="24">
        <f t="shared" si="1"/>
        <v>217445</v>
      </c>
      <c r="O15" s="25">
        <f t="shared" si="2"/>
        <v>5697.5874999999996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1606</v>
      </c>
      <c r="R15" s="24">
        <f t="shared" si="3"/>
        <v>210141.41250000001</v>
      </c>
      <c r="S15" s="25">
        <f t="shared" si="4"/>
        <v>1968.2574999999999</v>
      </c>
      <c r="T15" s="27">
        <f t="shared" si="5"/>
        <v>362.25749999999994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120225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135365</v>
      </c>
      <c r="N16" s="24">
        <f t="shared" si="1"/>
        <v>155595</v>
      </c>
      <c r="O16" s="25">
        <f t="shared" si="2"/>
        <v>3722.5374999999999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999</v>
      </c>
      <c r="R16" s="24">
        <f t="shared" si="3"/>
        <v>150873.46249999999</v>
      </c>
      <c r="S16" s="25">
        <f t="shared" si="4"/>
        <v>1285.9675</v>
      </c>
      <c r="T16" s="27">
        <f t="shared" si="5"/>
        <v>286.96749999999997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90371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100021</v>
      </c>
      <c r="N17" s="24">
        <f t="shared" si="1"/>
        <v>114593</v>
      </c>
      <c r="O17" s="25">
        <f t="shared" si="2"/>
        <v>2750.5774999999999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806</v>
      </c>
      <c r="R17" s="24">
        <f t="shared" si="3"/>
        <v>111036.4225</v>
      </c>
      <c r="S17" s="25">
        <f t="shared" si="4"/>
        <v>950.19949999999994</v>
      </c>
      <c r="T17" s="27">
        <f t="shared" si="5"/>
        <v>144.19949999999994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89509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93959</v>
      </c>
      <c r="N18" s="24">
        <f t="shared" si="1"/>
        <v>103549</v>
      </c>
      <c r="O18" s="25">
        <f t="shared" si="2"/>
        <v>2583.8724999999999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1500</v>
      </c>
      <c r="R18" s="24">
        <f t="shared" si="3"/>
        <v>99465.127500000002</v>
      </c>
      <c r="S18" s="25">
        <f t="shared" si="4"/>
        <v>892.6105</v>
      </c>
      <c r="T18" s="27">
        <f t="shared" si="5"/>
        <v>-607.3895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97189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104209</v>
      </c>
      <c r="N19" s="24">
        <f t="shared" si="1"/>
        <v>115188</v>
      </c>
      <c r="O19" s="25">
        <f t="shared" si="2"/>
        <v>2865.7474999999999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910</v>
      </c>
      <c r="R19" s="24">
        <f t="shared" si="3"/>
        <v>111412.2525</v>
      </c>
      <c r="S19" s="25">
        <f t="shared" si="4"/>
        <v>989.9855</v>
      </c>
      <c r="T19" s="27">
        <f t="shared" si="5"/>
        <v>79.985500000000002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69302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69772</v>
      </c>
      <c r="N20" s="24">
        <f t="shared" si="1"/>
        <v>71637</v>
      </c>
      <c r="O20" s="25">
        <f t="shared" si="2"/>
        <v>1918.73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952</v>
      </c>
      <c r="R20" s="24">
        <f t="shared" si="3"/>
        <v>68766.27</v>
      </c>
      <c r="S20" s="25">
        <f t="shared" si="4"/>
        <v>662.83399999999995</v>
      </c>
      <c r="T20" s="27">
        <f t="shared" si="5"/>
        <v>-289.16600000000005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67426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69766</v>
      </c>
      <c r="N21" s="24">
        <f t="shared" si="1"/>
        <v>76979</v>
      </c>
      <c r="O21" s="25">
        <f t="shared" si="2"/>
        <v>1918.5650000000001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217</v>
      </c>
      <c r="R21" s="24">
        <f t="shared" si="3"/>
        <v>74843.434999999998</v>
      </c>
      <c r="S21" s="25">
        <f t="shared" si="4"/>
        <v>662.77699999999993</v>
      </c>
      <c r="T21" s="27">
        <f t="shared" si="5"/>
        <v>445.77699999999993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158817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166317</v>
      </c>
      <c r="N22" s="24">
        <f t="shared" si="1"/>
        <v>178271</v>
      </c>
      <c r="O22" s="25">
        <f t="shared" si="2"/>
        <v>4573.7174999999997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1150</v>
      </c>
      <c r="R22" s="24">
        <f t="shared" si="3"/>
        <v>172547.2825</v>
      </c>
      <c r="S22" s="25">
        <f t="shared" si="4"/>
        <v>1580.0115000000001</v>
      </c>
      <c r="T22" s="27">
        <f t="shared" si="5"/>
        <v>430.01150000000007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65045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68645</v>
      </c>
      <c r="N23" s="24">
        <f t="shared" si="1"/>
        <v>74375</v>
      </c>
      <c r="O23" s="25">
        <f t="shared" si="2"/>
        <v>1887.7375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590</v>
      </c>
      <c r="R23" s="24">
        <f t="shared" si="3"/>
        <v>71897.262499999997</v>
      </c>
      <c r="S23" s="25">
        <f t="shared" si="4"/>
        <v>652.12749999999994</v>
      </c>
      <c r="T23" s="27">
        <f t="shared" si="5"/>
        <v>62.127499999999941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224880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236160</v>
      </c>
      <c r="N24" s="24">
        <f t="shared" si="1"/>
        <v>252161</v>
      </c>
      <c r="O24" s="25">
        <f t="shared" si="2"/>
        <v>6494.4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1198</v>
      </c>
      <c r="R24" s="24">
        <f t="shared" si="3"/>
        <v>244468.6</v>
      </c>
      <c r="S24" s="25">
        <f t="shared" si="4"/>
        <v>2243.52</v>
      </c>
      <c r="T24" s="27">
        <f t="shared" si="5"/>
        <v>1045.52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70215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78595</v>
      </c>
      <c r="N25" s="24">
        <f t="shared" si="1"/>
        <v>88165</v>
      </c>
      <c r="O25" s="25">
        <f t="shared" si="2"/>
        <v>2161.3625000000002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798</v>
      </c>
      <c r="R25" s="24">
        <f t="shared" si="3"/>
        <v>85205.637499999997</v>
      </c>
      <c r="S25" s="25">
        <f t="shared" si="4"/>
        <v>746.65250000000003</v>
      </c>
      <c r="T25" s="27">
        <f t="shared" si="5"/>
        <v>-51.347499999999968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87287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91277</v>
      </c>
      <c r="N26" s="24">
        <f t="shared" si="1"/>
        <v>105730</v>
      </c>
      <c r="O26" s="25">
        <f t="shared" si="2"/>
        <v>2510.1174999999998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692</v>
      </c>
      <c r="R26" s="24">
        <f t="shared" si="3"/>
        <v>102527.88250000001</v>
      </c>
      <c r="S26" s="25">
        <f t="shared" si="4"/>
        <v>867.13149999999996</v>
      </c>
      <c r="T26" s="27">
        <f t="shared" si="5"/>
        <v>175.13149999999996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97678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97678</v>
      </c>
      <c r="N27" s="40">
        <f t="shared" si="1"/>
        <v>107947</v>
      </c>
      <c r="O27" s="25">
        <f t="shared" si="2"/>
        <v>2686.145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104060.855</v>
      </c>
      <c r="S27" s="42">
        <f t="shared" si="4"/>
        <v>927.94100000000003</v>
      </c>
      <c r="T27" s="43">
        <f t="shared" si="5"/>
        <v>-272.05899999999997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2141827</v>
      </c>
      <c r="E28" s="45">
        <f t="shared" si="6"/>
        <v>1350</v>
      </c>
      <c r="F28" s="45">
        <f t="shared" ref="F28:T28" si="7">SUM(F7:F27)</f>
        <v>2560</v>
      </c>
      <c r="G28" s="45">
        <f t="shared" si="7"/>
        <v>1060</v>
      </c>
      <c r="H28" s="45">
        <f t="shared" si="7"/>
        <v>7880</v>
      </c>
      <c r="I28" s="45">
        <f t="shared" si="7"/>
        <v>712</v>
      </c>
      <c r="J28" s="45">
        <f t="shared" si="7"/>
        <v>30</v>
      </c>
      <c r="K28" s="45">
        <f t="shared" si="7"/>
        <v>263</v>
      </c>
      <c r="L28" s="45">
        <f t="shared" si="7"/>
        <v>0</v>
      </c>
      <c r="M28" s="45">
        <f t="shared" si="7"/>
        <v>2274887</v>
      </c>
      <c r="N28" s="45">
        <f t="shared" si="7"/>
        <v>2464475</v>
      </c>
      <c r="O28" s="46">
        <f t="shared" si="7"/>
        <v>62559.392500000002</v>
      </c>
      <c r="P28" s="45">
        <f t="shared" si="7"/>
        <v>0</v>
      </c>
      <c r="Q28" s="45">
        <f t="shared" si="7"/>
        <v>18132</v>
      </c>
      <c r="R28" s="45">
        <f t="shared" si="7"/>
        <v>2383783.6074999999</v>
      </c>
      <c r="S28" s="45">
        <f t="shared" si="7"/>
        <v>21611.426500000001</v>
      </c>
      <c r="T28" s="47">
        <f t="shared" si="7"/>
        <v>3479.4264999999996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691785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7" sqref="J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4460</v>
      </c>
      <c r="D4" s="53">
        <f t="shared" ref="D4:D23" si="0">B4-C4</f>
        <v>30540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20300</v>
      </c>
      <c r="D5" s="53">
        <f t="shared" si="0"/>
        <v>54700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3170</v>
      </c>
      <c r="D6" s="53">
        <f t="shared" si="0"/>
        <v>26830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6300</v>
      </c>
      <c r="D10" s="53">
        <f t="shared" si="0"/>
        <v>63700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4860</v>
      </c>
      <c r="D11" s="53">
        <f t="shared" si="0"/>
        <v>65140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15140</v>
      </c>
      <c r="D12" s="53">
        <f t="shared" si="0"/>
        <v>54860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9650</v>
      </c>
      <c r="D13" s="53">
        <f t="shared" si="0"/>
        <v>45350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7020</v>
      </c>
      <c r="D15" s="53">
        <f t="shared" si="0"/>
        <v>47980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2340</v>
      </c>
      <c r="D17" s="53">
        <f t="shared" si="0"/>
        <v>27660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7500</v>
      </c>
      <c r="D18" s="53">
        <f t="shared" si="0"/>
        <v>67500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11280</v>
      </c>
      <c r="D20" s="53">
        <f t="shared" si="0"/>
        <v>63720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8380</v>
      </c>
      <c r="D21" s="53">
        <f t="shared" si="0"/>
        <v>26620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133060</v>
      </c>
      <c r="D24" s="58">
        <f t="shared" si="1"/>
        <v>866940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P7" sqref="P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8" sqref="K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2021-08-11T16:21:33Z</dcterms:modified>
</cp:coreProperties>
</file>