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6" i="10" l="1"/>
  <c r="N28" i="10"/>
  <c r="M18" i="33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S18" i="33"/>
  <c r="T18" i="33" s="1"/>
  <c r="O27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6" i="33" l="1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<sst xmlns="http://schemas.openxmlformats.org/spreadsheetml/2006/main" count="1509" uniqueCount="64">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</sst>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1" priority="43" operator="equal">
      <formula>212030016606640</formula>
    </cfRule>
  </conditionalFormatting>
  <conditionalFormatting sqref="D29 E4:E6 E28:K29">
    <cfRule type="cellIs" dxfId="1380" priority="41" operator="equal">
      <formula>$E$4</formula>
    </cfRule>
    <cfRule type="cellIs" dxfId="1379" priority="42" operator="equal">
      <formula>2120</formula>
    </cfRule>
  </conditionalFormatting>
  <conditionalFormatting sqref="D29:E29 F4:F6 F28:F29">
    <cfRule type="cellIs" dxfId="1378" priority="39" operator="equal">
      <formula>$F$4</formula>
    </cfRule>
    <cfRule type="cellIs" dxfId="1377" priority="40" operator="equal">
      <formula>300</formula>
    </cfRule>
  </conditionalFormatting>
  <conditionalFormatting sqref="G4:G6 G28:G29">
    <cfRule type="cellIs" dxfId="1376" priority="37" operator="equal">
      <formula>$G$4</formula>
    </cfRule>
    <cfRule type="cellIs" dxfId="1375" priority="38" operator="equal">
      <formula>1660</formula>
    </cfRule>
  </conditionalFormatting>
  <conditionalFormatting sqref="H4:H6 H28:H29">
    <cfRule type="cellIs" dxfId="1374" priority="35" operator="equal">
      <formula>$H$4</formula>
    </cfRule>
    <cfRule type="cellIs" dxfId="1373" priority="36" operator="equal">
      <formula>6640</formula>
    </cfRule>
  </conditionalFormatting>
  <conditionalFormatting sqref="T6:T28">
    <cfRule type="cellIs" dxfId="1372" priority="34" operator="lessThan">
      <formula>0</formula>
    </cfRule>
  </conditionalFormatting>
  <conditionalFormatting sqref="T7:T27">
    <cfRule type="cellIs" dxfId="1371" priority="31" operator="lessThan">
      <formula>0</formula>
    </cfRule>
    <cfRule type="cellIs" dxfId="1370" priority="32" operator="lessThan">
      <formula>0</formula>
    </cfRule>
    <cfRule type="cellIs" dxfId="1369" priority="33" operator="lessThan">
      <formula>0</formula>
    </cfRule>
  </conditionalFormatting>
  <conditionalFormatting sqref="E4:E6 E28:K28">
    <cfRule type="cellIs" dxfId="1368" priority="30" operator="equal">
      <formula>$E$4</formula>
    </cfRule>
  </conditionalFormatting>
  <conditionalFormatting sqref="D28:D29 D6 D4:M4">
    <cfRule type="cellIs" dxfId="1367" priority="29" operator="equal">
      <formula>$D$4</formula>
    </cfRule>
  </conditionalFormatting>
  <conditionalFormatting sqref="I4:I6 I28:I29">
    <cfRule type="cellIs" dxfId="1366" priority="28" operator="equal">
      <formula>$I$4</formula>
    </cfRule>
  </conditionalFormatting>
  <conditionalFormatting sqref="J4:J6 J28:J29">
    <cfRule type="cellIs" dxfId="1365" priority="27" operator="equal">
      <formula>$J$4</formula>
    </cfRule>
  </conditionalFormatting>
  <conditionalFormatting sqref="K4:K6 K28:K29">
    <cfRule type="cellIs" dxfId="1364" priority="26" operator="equal">
      <formula>$K$4</formula>
    </cfRule>
  </conditionalFormatting>
  <conditionalFormatting sqref="M4:M6">
    <cfRule type="cellIs" dxfId="1363" priority="25" operator="equal">
      <formula>$L$4</formula>
    </cfRule>
  </conditionalFormatting>
  <conditionalFormatting sqref="T7:T28">
    <cfRule type="cellIs" dxfId="1362" priority="22" operator="lessThan">
      <formula>0</formula>
    </cfRule>
    <cfRule type="cellIs" dxfId="1361" priority="23" operator="lessThan">
      <formula>0</formula>
    </cfRule>
    <cfRule type="cellIs" dxfId="1360" priority="24" operator="lessThan">
      <formula>0</formula>
    </cfRule>
  </conditionalFormatting>
  <conditionalFormatting sqref="D5:K5">
    <cfRule type="cellIs" dxfId="1359" priority="21" operator="greaterThan">
      <formula>0</formula>
    </cfRule>
  </conditionalFormatting>
  <conditionalFormatting sqref="T6:T28">
    <cfRule type="cellIs" dxfId="1358" priority="20" operator="lessThan">
      <formula>0</formula>
    </cfRule>
  </conditionalFormatting>
  <conditionalFormatting sqref="T7:T27">
    <cfRule type="cellIs" dxfId="1357" priority="17" operator="lessThan">
      <formula>0</formula>
    </cfRule>
    <cfRule type="cellIs" dxfId="1356" priority="18" operator="lessThan">
      <formula>0</formula>
    </cfRule>
    <cfRule type="cellIs" dxfId="1355" priority="19" operator="lessThan">
      <formula>0</formula>
    </cfRule>
  </conditionalFormatting>
  <conditionalFormatting sqref="T7:T28">
    <cfRule type="cellIs" dxfId="1354" priority="14" operator="lessThan">
      <formula>0</formula>
    </cfRule>
    <cfRule type="cellIs" dxfId="1353" priority="15" operator="lessThan">
      <formula>0</formula>
    </cfRule>
    <cfRule type="cellIs" dxfId="1352" priority="16" operator="lessThan">
      <formula>0</formula>
    </cfRule>
  </conditionalFormatting>
  <conditionalFormatting sqref="D5:K5">
    <cfRule type="cellIs" dxfId="1351" priority="13" operator="greaterThan">
      <formula>0</formula>
    </cfRule>
  </conditionalFormatting>
  <conditionalFormatting sqref="L4 L6 L28:L29">
    <cfRule type="cellIs" dxfId="1350" priority="12" operator="equal">
      <formula>$L$4</formula>
    </cfRule>
  </conditionalFormatting>
  <conditionalFormatting sqref="D7:S7">
    <cfRule type="cellIs" dxfId="1349" priority="11" operator="greaterThan">
      <formula>0</formula>
    </cfRule>
  </conditionalFormatting>
  <conditionalFormatting sqref="D9:S9">
    <cfRule type="cellIs" dxfId="1348" priority="10" operator="greaterThan">
      <formula>0</formula>
    </cfRule>
  </conditionalFormatting>
  <conditionalFormatting sqref="D11:S11">
    <cfRule type="cellIs" dxfId="1347" priority="9" operator="greaterThan">
      <formula>0</formula>
    </cfRule>
  </conditionalFormatting>
  <conditionalFormatting sqref="D13:S13">
    <cfRule type="cellIs" dxfId="1346" priority="8" operator="greaterThan">
      <formula>0</formula>
    </cfRule>
  </conditionalFormatting>
  <conditionalFormatting sqref="D15:S15">
    <cfRule type="cellIs" dxfId="1345" priority="7" operator="greaterThan">
      <formula>0</formula>
    </cfRule>
  </conditionalFormatting>
  <conditionalFormatting sqref="D17:S17">
    <cfRule type="cellIs" dxfId="1344" priority="6" operator="greaterThan">
      <formula>0</formula>
    </cfRule>
  </conditionalFormatting>
  <conditionalFormatting sqref="D19:S19">
    <cfRule type="cellIs" dxfId="1343" priority="5" operator="greaterThan">
      <formula>0</formula>
    </cfRule>
  </conditionalFormatting>
  <conditionalFormatting sqref="D21:S21">
    <cfRule type="cellIs" dxfId="1342" priority="4" operator="greaterThan">
      <formula>0</formula>
    </cfRule>
  </conditionalFormatting>
  <conditionalFormatting sqref="D23:S23">
    <cfRule type="cellIs" dxfId="1341" priority="3" operator="greaterThan">
      <formula>0</formula>
    </cfRule>
  </conditionalFormatting>
  <conditionalFormatting sqref="D25:S25">
    <cfRule type="cellIs" dxfId="1340" priority="2" operator="greaterThan">
      <formula>0</formula>
    </cfRule>
  </conditionalFormatting>
  <conditionalFormatting sqref="D27:S27">
    <cfRule type="cellIs" dxfId="1339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9" activePane="bottomLeft" state="frozen"/>
      <selection pane="bottomLeft" activeCell="U30" sqref="U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87" t="s">
        <v>1</v>
      </c>
      <c r="B4" s="87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2" x14ac:dyDescent="0.25">
      <c r="A5" s="87" t="s">
        <v>2</v>
      </c>
      <c r="B5" s="87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3" t="s">
        <v>44</v>
      </c>
      <c r="B28" s="74"/>
      <c r="C28" s="75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96"/>
      <c r="N29" s="97"/>
      <c r="O29" s="97"/>
      <c r="P29" s="97"/>
      <c r="Q29" s="97"/>
      <c r="R29" s="97"/>
      <c r="S29" s="97"/>
      <c r="T29" s="97"/>
      <c r="U29" s="97"/>
      <c r="V29" s="98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1144069</v>
      </c>
      <c r="E4" s="2">
        <f>'11'!E29</f>
        <v>985</v>
      </c>
      <c r="F4" s="2">
        <f>'11'!F29</f>
        <v>12250</v>
      </c>
      <c r="G4" s="2">
        <f>'11'!G29</f>
        <v>0</v>
      </c>
      <c r="H4" s="2">
        <f>'11'!H29</f>
        <v>40730</v>
      </c>
      <c r="I4" s="2">
        <f>'11'!I29</f>
        <v>1168</v>
      </c>
      <c r="J4" s="2">
        <f>'11'!J29</f>
        <v>335</v>
      </c>
      <c r="K4" s="2">
        <f>'11'!K29</f>
        <v>419</v>
      </c>
      <c r="L4" s="2">
        <f>'11'!L29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1144069</v>
      </c>
      <c r="E4" s="2">
        <f>'12'!E29</f>
        <v>985</v>
      </c>
      <c r="F4" s="2">
        <f>'12'!F29</f>
        <v>12250</v>
      </c>
      <c r="G4" s="2">
        <f>'12'!G29</f>
        <v>0</v>
      </c>
      <c r="H4" s="2">
        <f>'12'!H29</f>
        <v>40730</v>
      </c>
      <c r="I4" s="2">
        <f>'12'!I29</f>
        <v>1168</v>
      </c>
      <c r="J4" s="2">
        <f>'12'!J29</f>
        <v>335</v>
      </c>
      <c r="K4" s="2">
        <f>'12'!K29</f>
        <v>419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1144069</v>
      </c>
      <c r="E4" s="2">
        <f>'13'!E29</f>
        <v>985</v>
      </c>
      <c r="F4" s="2">
        <f>'13'!F29</f>
        <v>12250</v>
      </c>
      <c r="G4" s="2">
        <f>'13'!G29</f>
        <v>0</v>
      </c>
      <c r="H4" s="2">
        <f>'13'!H29</f>
        <v>40730</v>
      </c>
      <c r="I4" s="2">
        <f>'13'!I29</f>
        <v>1168</v>
      </c>
      <c r="J4" s="2">
        <f>'13'!J29</f>
        <v>335</v>
      </c>
      <c r="K4" s="2">
        <f>'13'!K29</f>
        <v>419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1144069</v>
      </c>
      <c r="E4" s="2">
        <f>'14'!E29</f>
        <v>985</v>
      </c>
      <c r="F4" s="2">
        <f>'14'!F29</f>
        <v>12250</v>
      </c>
      <c r="G4" s="2">
        <f>'14'!G29</f>
        <v>0</v>
      </c>
      <c r="H4" s="2">
        <f>'14'!H29</f>
        <v>40730</v>
      </c>
      <c r="I4" s="2">
        <f>'14'!I29</f>
        <v>1168</v>
      </c>
      <c r="J4" s="2">
        <f>'14'!J29</f>
        <v>335</v>
      </c>
      <c r="K4" s="2">
        <f>'14'!K29</f>
        <v>419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1144069</v>
      </c>
      <c r="E4" s="2">
        <f>'15'!E29</f>
        <v>985</v>
      </c>
      <c r="F4" s="2">
        <f>'15'!F29</f>
        <v>12250</v>
      </c>
      <c r="G4" s="2">
        <f>'15'!G29</f>
        <v>0</v>
      </c>
      <c r="H4" s="2">
        <f>'15'!H29</f>
        <v>40730</v>
      </c>
      <c r="I4" s="2">
        <f>'15'!I29</f>
        <v>1168</v>
      </c>
      <c r="J4" s="2">
        <f>'15'!J29</f>
        <v>335</v>
      </c>
      <c r="K4" s="2">
        <f>'15'!K29</f>
        <v>419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1144069</v>
      </c>
      <c r="E4" s="2">
        <f>'16'!E29</f>
        <v>985</v>
      </c>
      <c r="F4" s="2">
        <f>'16'!F29</f>
        <v>12250</v>
      </c>
      <c r="G4" s="2">
        <f>'16'!G29</f>
        <v>0</v>
      </c>
      <c r="H4" s="2">
        <f>'16'!H29</f>
        <v>40730</v>
      </c>
      <c r="I4" s="2">
        <f>'16'!I29</f>
        <v>1168</v>
      </c>
      <c r="J4" s="2">
        <f>'16'!J29</f>
        <v>335</v>
      </c>
      <c r="K4" s="2">
        <f>'16'!K29</f>
        <v>419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1144069</v>
      </c>
      <c r="E4" s="2">
        <f>'17'!E29</f>
        <v>985</v>
      </c>
      <c r="F4" s="2">
        <f>'17'!F29</f>
        <v>12250</v>
      </c>
      <c r="G4" s="2">
        <f>'17'!G29</f>
        <v>0</v>
      </c>
      <c r="H4" s="2">
        <f>'17'!H29</f>
        <v>40730</v>
      </c>
      <c r="I4" s="2">
        <f>'17'!I29</f>
        <v>1168</v>
      </c>
      <c r="J4" s="2">
        <f>'17'!J29</f>
        <v>335</v>
      </c>
      <c r="K4" s="2">
        <f>'17'!K29</f>
        <v>419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1144069</v>
      </c>
      <c r="E4" s="2">
        <f>'18'!E29</f>
        <v>985</v>
      </c>
      <c r="F4" s="2">
        <f>'18'!F29</f>
        <v>12250</v>
      </c>
      <c r="G4" s="2">
        <f>'18'!G29</f>
        <v>0</v>
      </c>
      <c r="H4" s="2">
        <f>'18'!H29</f>
        <v>40730</v>
      </c>
      <c r="I4" s="2">
        <f>'18'!I29</f>
        <v>1168</v>
      </c>
      <c r="J4" s="2">
        <f>'18'!J29</f>
        <v>335</v>
      </c>
      <c r="K4" s="2">
        <f>'18'!K29</f>
        <v>419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76" t="s">
        <v>45</v>
      </c>
      <c r="B29" s="77"/>
      <c r="C29" s="7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8" priority="44" operator="equal">
      <formula>212030016606640</formula>
    </cfRule>
  </conditionalFormatting>
  <conditionalFormatting sqref="D29 E28:K29 E4 E6">
    <cfRule type="cellIs" dxfId="1337" priority="42" operator="equal">
      <formula>$E$4</formula>
    </cfRule>
    <cfRule type="cellIs" dxfId="1336" priority="43" operator="equal">
      <formula>2120</formula>
    </cfRule>
  </conditionalFormatting>
  <conditionalFormatting sqref="D29:E29 F28:F29 F4 F6">
    <cfRule type="cellIs" dxfId="1335" priority="40" operator="equal">
      <formula>$F$4</formula>
    </cfRule>
    <cfRule type="cellIs" dxfId="1334" priority="41" operator="equal">
      <formula>300</formula>
    </cfRule>
  </conditionalFormatting>
  <conditionalFormatting sqref="G28:G29 G4 G6">
    <cfRule type="cellIs" dxfId="1333" priority="38" operator="equal">
      <formula>$G$4</formula>
    </cfRule>
    <cfRule type="cellIs" dxfId="1332" priority="39" operator="equal">
      <formula>1660</formula>
    </cfRule>
  </conditionalFormatting>
  <conditionalFormatting sqref="H28:H29 H4 H6">
    <cfRule type="cellIs" dxfId="1331" priority="36" operator="equal">
      <formula>$H$4</formula>
    </cfRule>
    <cfRule type="cellIs" dxfId="1330" priority="37" operator="equal">
      <formula>6640</formula>
    </cfRule>
  </conditionalFormatting>
  <conditionalFormatting sqref="T6:T28">
    <cfRule type="cellIs" dxfId="1329" priority="35" operator="lessThan">
      <formula>0</formula>
    </cfRule>
  </conditionalFormatting>
  <conditionalFormatting sqref="T7:T27">
    <cfRule type="cellIs" dxfId="1328" priority="32" operator="lessThan">
      <formula>0</formula>
    </cfRule>
    <cfRule type="cellIs" dxfId="1327" priority="33" operator="lessThan">
      <formula>0</formula>
    </cfRule>
    <cfRule type="cellIs" dxfId="1326" priority="34" operator="lessThan">
      <formula>0</formula>
    </cfRule>
  </conditionalFormatting>
  <conditionalFormatting sqref="E28:K28 E4 E6">
    <cfRule type="cellIs" dxfId="1325" priority="31" operator="equal">
      <formula>$E$4</formula>
    </cfRule>
  </conditionalFormatting>
  <conditionalFormatting sqref="D28:D29 D4:K4 M4 D6">
    <cfRule type="cellIs" dxfId="1324" priority="30" operator="equal">
      <formula>$D$4</formula>
    </cfRule>
  </conditionalFormatting>
  <conditionalFormatting sqref="I28:I29 I4 I6">
    <cfRule type="cellIs" dxfId="1323" priority="29" operator="equal">
      <formula>$I$4</formula>
    </cfRule>
  </conditionalFormatting>
  <conditionalFormatting sqref="J28:J29 J4 J6">
    <cfRule type="cellIs" dxfId="1322" priority="28" operator="equal">
      <formula>$J$4</formula>
    </cfRule>
  </conditionalFormatting>
  <conditionalFormatting sqref="K28:K29 K4 K6">
    <cfRule type="cellIs" dxfId="1321" priority="27" operator="equal">
      <formula>$K$4</formula>
    </cfRule>
  </conditionalFormatting>
  <conditionalFormatting sqref="M4:M6">
    <cfRule type="cellIs" dxfId="1320" priority="26" operator="equal">
      <formula>$L$4</formula>
    </cfRule>
  </conditionalFormatting>
  <conditionalFormatting sqref="T7:T28">
    <cfRule type="cellIs" dxfId="1319" priority="23" operator="lessThan">
      <formula>0</formula>
    </cfRule>
    <cfRule type="cellIs" dxfId="1318" priority="24" operator="lessThan">
      <formula>0</formula>
    </cfRule>
    <cfRule type="cellIs" dxfId="1317" priority="25" operator="lessThan">
      <formula>0</formula>
    </cfRule>
  </conditionalFormatting>
  <conditionalFormatting sqref="T6:T28">
    <cfRule type="cellIs" dxfId="1316" priority="21" operator="lessThan">
      <formula>0</formula>
    </cfRule>
  </conditionalFormatting>
  <conditionalFormatting sqref="T7:T27">
    <cfRule type="cellIs" dxfId="1315" priority="18" operator="lessThan">
      <formula>0</formula>
    </cfRule>
    <cfRule type="cellIs" dxfId="1314" priority="19" operator="lessThan">
      <formula>0</formula>
    </cfRule>
    <cfRule type="cellIs" dxfId="1313" priority="20" operator="lessThan">
      <formula>0</formula>
    </cfRule>
  </conditionalFormatting>
  <conditionalFormatting sqref="T7:T28">
    <cfRule type="cellIs" dxfId="1312" priority="15" operator="lessThan">
      <formula>0</formula>
    </cfRule>
    <cfRule type="cellIs" dxfId="1311" priority="16" operator="lessThan">
      <formula>0</formula>
    </cfRule>
    <cfRule type="cellIs" dxfId="1310" priority="17" operator="lessThan">
      <formula>0</formula>
    </cfRule>
  </conditionalFormatting>
  <conditionalFormatting sqref="L4 L6 L28:L29">
    <cfRule type="cellIs" dxfId="1309" priority="13" operator="equal">
      <formula>$L$4</formula>
    </cfRule>
  </conditionalFormatting>
  <conditionalFormatting sqref="D7:S7">
    <cfRule type="cellIs" dxfId="1308" priority="12" operator="greaterThan">
      <formula>0</formula>
    </cfRule>
  </conditionalFormatting>
  <conditionalFormatting sqref="D9:S9">
    <cfRule type="cellIs" dxfId="1307" priority="11" operator="greaterThan">
      <formula>0</formula>
    </cfRule>
  </conditionalFormatting>
  <conditionalFormatting sqref="D11:S11">
    <cfRule type="cellIs" dxfId="1306" priority="10" operator="greaterThan">
      <formula>0</formula>
    </cfRule>
  </conditionalFormatting>
  <conditionalFormatting sqref="D13:S13">
    <cfRule type="cellIs" dxfId="1305" priority="9" operator="greaterThan">
      <formula>0</formula>
    </cfRule>
  </conditionalFormatting>
  <conditionalFormatting sqref="D15:S15">
    <cfRule type="cellIs" dxfId="1304" priority="8" operator="greaterThan">
      <formula>0</formula>
    </cfRule>
  </conditionalFormatting>
  <conditionalFormatting sqref="D17:S17">
    <cfRule type="cellIs" dxfId="1303" priority="7" operator="greaterThan">
      <formula>0</formula>
    </cfRule>
  </conditionalFormatting>
  <conditionalFormatting sqref="D19:S19">
    <cfRule type="cellIs" dxfId="1302" priority="6" operator="greaterThan">
      <formula>0</formula>
    </cfRule>
  </conditionalFormatting>
  <conditionalFormatting sqref="D21:S21">
    <cfRule type="cellIs" dxfId="1301" priority="5" operator="greaterThan">
      <formula>0</formula>
    </cfRule>
  </conditionalFormatting>
  <conditionalFormatting sqref="D23:S23">
    <cfRule type="cellIs" dxfId="1300" priority="4" operator="greaterThan">
      <formula>0</formula>
    </cfRule>
  </conditionalFormatting>
  <conditionalFormatting sqref="D25:S25">
    <cfRule type="cellIs" dxfId="1299" priority="3" operator="greaterThan">
      <formula>0</formula>
    </cfRule>
  </conditionalFormatting>
  <conditionalFormatting sqref="D27:S27">
    <cfRule type="cellIs" dxfId="1298" priority="2" operator="greaterThan">
      <formula>0</formula>
    </cfRule>
  </conditionalFormatting>
  <conditionalFormatting sqref="D5:L5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1144069</v>
      </c>
      <c r="E4" s="2">
        <f>'19'!E29</f>
        <v>985</v>
      </c>
      <c r="F4" s="2">
        <f>'19'!F29</f>
        <v>12250</v>
      </c>
      <c r="G4" s="2">
        <f>'19'!G29</f>
        <v>0</v>
      </c>
      <c r="H4" s="2">
        <f>'19'!H29</f>
        <v>40730</v>
      </c>
      <c r="I4" s="2">
        <f>'19'!I29</f>
        <v>1168</v>
      </c>
      <c r="J4" s="2">
        <f>'19'!J29</f>
        <v>335</v>
      </c>
      <c r="K4" s="2">
        <f>'19'!K29</f>
        <v>419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1144069</v>
      </c>
      <c r="E4" s="2">
        <f>'20'!E29</f>
        <v>985</v>
      </c>
      <c r="F4" s="2">
        <f>'20'!F29</f>
        <v>12250</v>
      </c>
      <c r="G4" s="2">
        <f>'20'!G29</f>
        <v>0</v>
      </c>
      <c r="H4" s="2">
        <f>'20'!H29</f>
        <v>40730</v>
      </c>
      <c r="I4" s="2">
        <f>'20'!I29</f>
        <v>1168</v>
      </c>
      <c r="J4" s="2">
        <f>'20'!J29</f>
        <v>335</v>
      </c>
      <c r="K4" s="2">
        <f>'20'!K29</f>
        <v>419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1144069</v>
      </c>
      <c r="E4" s="2">
        <f>'21'!E29</f>
        <v>985</v>
      </c>
      <c r="F4" s="2">
        <f>'21'!F29</f>
        <v>12250</v>
      </c>
      <c r="G4" s="2">
        <f>'21'!G29</f>
        <v>0</v>
      </c>
      <c r="H4" s="2">
        <f>'21'!H29</f>
        <v>40730</v>
      </c>
      <c r="I4" s="2">
        <f>'21'!I29</f>
        <v>1168</v>
      </c>
      <c r="J4" s="2">
        <f>'21'!J29</f>
        <v>335</v>
      </c>
      <c r="K4" s="2">
        <f>'21'!K29</f>
        <v>419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1144069</v>
      </c>
      <c r="E4" s="2">
        <f>'22'!E29</f>
        <v>985</v>
      </c>
      <c r="F4" s="2">
        <f>'22'!F29</f>
        <v>12250</v>
      </c>
      <c r="G4" s="2">
        <f>'22'!G29</f>
        <v>0</v>
      </c>
      <c r="H4" s="2">
        <f>'22'!H29</f>
        <v>40730</v>
      </c>
      <c r="I4" s="2">
        <f>'22'!I29</f>
        <v>1168</v>
      </c>
      <c r="J4" s="2">
        <f>'22'!J29</f>
        <v>335</v>
      </c>
      <c r="K4" s="2">
        <f>'22'!K29</f>
        <v>419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1144069</v>
      </c>
      <c r="E4" s="2">
        <f>'23'!E29</f>
        <v>985</v>
      </c>
      <c r="F4" s="2">
        <f>'23'!F29</f>
        <v>12250</v>
      </c>
      <c r="G4" s="2">
        <f>'23'!G29</f>
        <v>0</v>
      </c>
      <c r="H4" s="2">
        <f>'23'!H29</f>
        <v>40730</v>
      </c>
      <c r="I4" s="2">
        <f>'23'!I29</f>
        <v>1168</v>
      </c>
      <c r="J4" s="2">
        <f>'23'!J29</f>
        <v>335</v>
      </c>
      <c r="K4" s="2">
        <f>'23'!K29</f>
        <v>419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1144069</v>
      </c>
      <c r="E4" s="2">
        <f>'24'!E29</f>
        <v>985</v>
      </c>
      <c r="F4" s="2">
        <f>'24'!F29</f>
        <v>12250</v>
      </c>
      <c r="G4" s="2">
        <f>'24'!G29</f>
        <v>0</v>
      </c>
      <c r="H4" s="2">
        <f>'24'!H29</f>
        <v>40730</v>
      </c>
      <c r="I4" s="2">
        <f>'24'!I29</f>
        <v>1168</v>
      </c>
      <c r="J4" s="2">
        <f>'24'!J29</f>
        <v>335</v>
      </c>
      <c r="K4" s="2">
        <f>'24'!K29</f>
        <v>419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1144069</v>
      </c>
      <c r="E4" s="2">
        <f>'25'!E29</f>
        <v>985</v>
      </c>
      <c r="F4" s="2">
        <f>'25'!F29</f>
        <v>12250</v>
      </c>
      <c r="G4" s="2">
        <f>'25'!G29</f>
        <v>0</v>
      </c>
      <c r="H4" s="2">
        <f>'25'!H29</f>
        <v>40730</v>
      </c>
      <c r="I4" s="2">
        <f>'25'!I29</f>
        <v>1168</v>
      </c>
      <c r="J4" s="2">
        <f>'25'!J29</f>
        <v>335</v>
      </c>
      <c r="K4" s="2">
        <f>'25'!K29</f>
        <v>419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1144069</v>
      </c>
      <c r="E4" s="2">
        <f>'26'!E29</f>
        <v>985</v>
      </c>
      <c r="F4" s="2">
        <f>'26'!F29</f>
        <v>12250</v>
      </c>
      <c r="G4" s="2">
        <f>'26'!G29</f>
        <v>0</v>
      </c>
      <c r="H4" s="2">
        <f>'26'!H29</f>
        <v>40730</v>
      </c>
      <c r="I4" s="2">
        <f>'26'!I29</f>
        <v>1168</v>
      </c>
      <c r="J4" s="2">
        <f>'26'!J29</f>
        <v>335</v>
      </c>
      <c r="K4" s="2">
        <f>'26'!K29</f>
        <v>419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1144069</v>
      </c>
      <c r="E4" s="2">
        <f>'27'!E29</f>
        <v>985</v>
      </c>
      <c r="F4" s="2">
        <f>'27'!F29</f>
        <v>12250</v>
      </c>
      <c r="G4" s="2">
        <f>'27'!G29</f>
        <v>0</v>
      </c>
      <c r="H4" s="2">
        <f>'27'!H29</f>
        <v>40730</v>
      </c>
      <c r="I4" s="2">
        <f>'27'!I29</f>
        <v>1168</v>
      </c>
      <c r="J4" s="2">
        <f>'27'!J29</f>
        <v>335</v>
      </c>
      <c r="K4" s="2">
        <f>'27'!K29</f>
        <v>419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1144069</v>
      </c>
      <c r="E4" s="2">
        <f>'28'!E29</f>
        <v>985</v>
      </c>
      <c r="F4" s="2">
        <f>'28'!F29</f>
        <v>12250</v>
      </c>
      <c r="G4" s="2">
        <f>'28'!G29</f>
        <v>0</v>
      </c>
      <c r="H4" s="2">
        <f>'28'!H29</f>
        <v>40730</v>
      </c>
      <c r="I4" s="2">
        <f>'28'!I29</f>
        <v>1168</v>
      </c>
      <c r="J4" s="2">
        <f>'28'!J29</f>
        <v>335</v>
      </c>
      <c r="K4" s="2">
        <f>'28'!K29</f>
        <v>419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76" t="s">
        <v>45</v>
      </c>
      <c r="B29" s="77"/>
      <c r="C29" s="7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1144069</v>
      </c>
      <c r="E4" s="2">
        <f>'29'!E29</f>
        <v>985</v>
      </c>
      <c r="F4" s="2">
        <f>'29'!F29</f>
        <v>12250</v>
      </c>
      <c r="G4" s="2">
        <f>'29'!G29</f>
        <v>0</v>
      </c>
      <c r="H4" s="2">
        <f>'29'!H29</f>
        <v>40730</v>
      </c>
      <c r="I4" s="2">
        <f>'29'!I29</f>
        <v>1168</v>
      </c>
      <c r="J4" s="2">
        <f>'29'!J29</f>
        <v>335</v>
      </c>
      <c r="K4" s="2">
        <f>'29'!K29</f>
        <v>419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1144069</v>
      </c>
      <c r="E4" s="2">
        <f>'30'!E29</f>
        <v>985</v>
      </c>
      <c r="F4" s="2">
        <f>'30'!F29</f>
        <v>12250</v>
      </c>
      <c r="G4" s="2">
        <f>'30'!G29</f>
        <v>0</v>
      </c>
      <c r="H4" s="2">
        <f>'30'!H29</f>
        <v>40730</v>
      </c>
      <c r="I4" s="2">
        <f>'30'!I29</f>
        <v>1168</v>
      </c>
      <c r="J4" s="2">
        <f>'30'!J29</f>
        <v>335</v>
      </c>
      <c r="K4" s="2">
        <f>'30'!K29</f>
        <v>419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2651483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151377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79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165757</v>
      </c>
      <c r="N7" s="24">
        <f>D7+E7*20+F7*10+G7*9+H7*9+I7*191+J7*191+K7*182+L7*100</f>
        <v>183985</v>
      </c>
      <c r="O7" s="25">
        <f>M7*2.75%</f>
        <v>4558.3175000000001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769</v>
      </c>
      <c r="R7" s="24">
        <f>M7-(M7*2.75%)+I7*191+J7*191+K7*182+L7*100-Q7</f>
        <v>178657.6825</v>
      </c>
      <c r="S7" s="25">
        <f>M7*0.95%</f>
        <v>1574.6914999999999</v>
      </c>
      <c r="T7" s="27">
        <f>S7-Q7</f>
        <v>805.69149999999991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71175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11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74025</v>
      </c>
      <c r="N8" s="24">
        <f t="shared" ref="N8:N27" si="1">D8+E8*20+F8*10+G8*9+H8*9+I8*191+J8*191+K8*182+L8*100</f>
        <v>87105</v>
      </c>
      <c r="O8" s="25">
        <f t="shared" ref="O8:O27" si="2">M8*2.75%</f>
        <v>2035.6875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723</v>
      </c>
      <c r="R8" s="24">
        <f t="shared" ref="R8:R27" si="3">M8-(M8*2.75%)+I8*191+J8*191+K8*182+L8*100-Q8</f>
        <v>84346.3125</v>
      </c>
      <c r="S8" s="25">
        <f t="shared" ref="S8:S27" si="4">M8*0.95%</f>
        <v>703.23749999999995</v>
      </c>
      <c r="T8" s="27">
        <f t="shared" ref="T8:T27" si="5">S8-Q8</f>
        <v>-19.762500000000045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160847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980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7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176867</v>
      </c>
      <c r="N9" s="24">
        <f t="shared" si="1"/>
        <v>184253</v>
      </c>
      <c r="O9" s="25">
        <f t="shared" si="2"/>
        <v>4863.8424999999997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1271</v>
      </c>
      <c r="R9" s="24">
        <f t="shared" si="3"/>
        <v>178118.1575</v>
      </c>
      <c r="S9" s="25">
        <f t="shared" si="4"/>
        <v>1680.2365</v>
      </c>
      <c r="T9" s="27">
        <f t="shared" si="5"/>
        <v>409.23649999999998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47924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49224</v>
      </c>
      <c r="N10" s="24">
        <f t="shared" si="1"/>
        <v>58039</v>
      </c>
      <c r="O10" s="25">
        <f t="shared" si="2"/>
        <v>1353.66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240</v>
      </c>
      <c r="R10" s="24">
        <f t="shared" si="3"/>
        <v>56445.34</v>
      </c>
      <c r="S10" s="25">
        <f t="shared" si="4"/>
        <v>467.62799999999999</v>
      </c>
      <c r="T10" s="27">
        <f t="shared" si="5"/>
        <v>227.62799999999999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50193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1350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78043</v>
      </c>
      <c r="N11" s="24">
        <f t="shared" si="1"/>
        <v>95234</v>
      </c>
      <c r="O11" s="25">
        <f t="shared" si="2"/>
        <v>2146.1824999999999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316</v>
      </c>
      <c r="R11" s="24">
        <f t="shared" si="3"/>
        <v>92771.817500000005</v>
      </c>
      <c r="S11" s="25">
        <f t="shared" si="4"/>
        <v>741.4085</v>
      </c>
      <c r="T11" s="27">
        <f t="shared" si="5"/>
        <v>425.4085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66167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70067</v>
      </c>
      <c r="N12" s="24">
        <f t="shared" si="1"/>
        <v>75662</v>
      </c>
      <c r="O12" s="25">
        <f t="shared" si="2"/>
        <v>1926.8425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281</v>
      </c>
      <c r="R12" s="24">
        <f t="shared" si="3"/>
        <v>73454.157500000001</v>
      </c>
      <c r="S12" s="25">
        <f t="shared" si="4"/>
        <v>665.63649999999996</v>
      </c>
      <c r="T12" s="27">
        <f t="shared" si="5"/>
        <v>384.63649999999996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45400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47290</v>
      </c>
      <c r="N13" s="24">
        <f t="shared" si="1"/>
        <v>49200</v>
      </c>
      <c r="O13" s="25">
        <f t="shared" si="2"/>
        <v>1300.4749999999999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421</v>
      </c>
      <c r="R13" s="24">
        <f t="shared" si="3"/>
        <v>47478.525000000001</v>
      </c>
      <c r="S13" s="25">
        <f t="shared" si="4"/>
        <v>449.255</v>
      </c>
      <c r="T13" s="27">
        <f t="shared" si="5"/>
        <v>28.254999999999995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185304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213354</v>
      </c>
      <c r="N14" s="24">
        <f t="shared" si="1"/>
        <v>218286</v>
      </c>
      <c r="O14" s="25">
        <f t="shared" si="2"/>
        <v>5867.2349999999997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1313</v>
      </c>
      <c r="R14" s="24">
        <f t="shared" si="3"/>
        <v>211105.76500000001</v>
      </c>
      <c r="S14" s="25">
        <f t="shared" si="4"/>
        <v>2026.8630000000001</v>
      </c>
      <c r="T14" s="27">
        <f t="shared" si="5"/>
        <v>713.86300000000006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166441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17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177311</v>
      </c>
      <c r="N15" s="24">
        <f t="shared" si="1"/>
        <v>188618</v>
      </c>
      <c r="O15" s="25">
        <f t="shared" si="2"/>
        <v>4876.0524999999998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1440</v>
      </c>
      <c r="R15" s="24">
        <f t="shared" si="3"/>
        <v>182301.94750000001</v>
      </c>
      <c r="S15" s="25">
        <f t="shared" si="4"/>
        <v>1684.4545000000001</v>
      </c>
      <c r="T15" s="27">
        <f t="shared" si="5"/>
        <v>244.45450000000005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163567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540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172327</v>
      </c>
      <c r="N16" s="24">
        <f t="shared" si="1"/>
        <v>175556</v>
      </c>
      <c r="O16" s="25">
        <f t="shared" si="2"/>
        <v>4738.9925000000003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1315</v>
      </c>
      <c r="R16" s="24">
        <f t="shared" si="3"/>
        <v>169502.00750000001</v>
      </c>
      <c r="S16" s="25">
        <f t="shared" si="4"/>
        <v>1637.1064999999999</v>
      </c>
      <c r="T16" s="27">
        <f t="shared" si="5"/>
        <v>322.10649999999987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80531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750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93281</v>
      </c>
      <c r="N17" s="24">
        <f t="shared" si="1"/>
        <v>101067</v>
      </c>
      <c r="O17" s="25">
        <f t="shared" si="2"/>
        <v>2565.2275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633</v>
      </c>
      <c r="R17" s="24">
        <f t="shared" si="3"/>
        <v>97868.772500000006</v>
      </c>
      <c r="S17" s="25">
        <f t="shared" si="4"/>
        <v>886.16949999999997</v>
      </c>
      <c r="T17" s="27">
        <f t="shared" si="5"/>
        <v>253.16949999999997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136894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142964</v>
      </c>
      <c r="N18" s="24">
        <f t="shared" si="1"/>
        <v>143692</v>
      </c>
      <c r="O18" s="25">
        <f t="shared" si="2"/>
        <v>3931.51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1500</v>
      </c>
      <c r="R18" s="24">
        <f t="shared" si="3"/>
        <v>138260.49</v>
      </c>
      <c r="S18" s="25">
        <f t="shared" si="4"/>
        <v>1358.1579999999999</v>
      </c>
      <c r="T18" s="27">
        <f t="shared" si="5"/>
        <v>-141.8420000000001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118136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320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630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129206</v>
      </c>
      <c r="N19" s="24">
        <f t="shared" si="1"/>
        <v>147126</v>
      </c>
      <c r="O19" s="25">
        <f t="shared" si="2"/>
        <v>3553.165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1760</v>
      </c>
      <c r="R19" s="24">
        <f t="shared" si="3"/>
        <v>141812.83500000002</v>
      </c>
      <c r="S19" s="25">
        <f t="shared" si="4"/>
        <v>1227.4569999999999</v>
      </c>
      <c r="T19" s="27">
        <f t="shared" si="5"/>
        <v>-532.54300000000012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77726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84936</v>
      </c>
      <c r="N20" s="24">
        <f t="shared" si="1"/>
        <v>94335</v>
      </c>
      <c r="O20" s="25">
        <f t="shared" si="2"/>
        <v>2335.7400000000002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961</v>
      </c>
      <c r="R20" s="24">
        <f t="shared" si="3"/>
        <v>91038.26</v>
      </c>
      <c r="S20" s="25">
        <f t="shared" si="4"/>
        <v>806.89199999999994</v>
      </c>
      <c r="T20" s="27">
        <f t="shared" si="5"/>
        <v>-154.10800000000006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48754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70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50384</v>
      </c>
      <c r="N21" s="24">
        <f t="shared" si="1"/>
        <v>54350</v>
      </c>
      <c r="O21" s="25">
        <f t="shared" si="2"/>
        <v>1385.56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77</v>
      </c>
      <c r="R21" s="24">
        <f t="shared" si="3"/>
        <v>52887.44</v>
      </c>
      <c r="S21" s="25">
        <f t="shared" si="4"/>
        <v>478.64799999999997</v>
      </c>
      <c r="T21" s="27">
        <f t="shared" si="5"/>
        <v>401.64799999999997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176789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520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197889</v>
      </c>
      <c r="N22" s="24">
        <f t="shared" si="1"/>
        <v>219939</v>
      </c>
      <c r="O22" s="25">
        <f t="shared" si="2"/>
        <v>5441.9475000000002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1050</v>
      </c>
      <c r="R22" s="24">
        <f t="shared" si="3"/>
        <v>213447.05249999999</v>
      </c>
      <c r="S22" s="25">
        <f t="shared" si="4"/>
        <v>1879.9455</v>
      </c>
      <c r="T22" s="27">
        <f t="shared" si="5"/>
        <v>829.94550000000004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83185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91285</v>
      </c>
      <c r="N23" s="24">
        <f t="shared" si="1"/>
        <v>93195</v>
      </c>
      <c r="O23" s="25">
        <f t="shared" si="2"/>
        <v>2510.3375000000001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760</v>
      </c>
      <c r="R23" s="24">
        <f t="shared" si="3"/>
        <v>89924.662500000006</v>
      </c>
      <c r="S23" s="25">
        <f t="shared" si="4"/>
        <v>867.20749999999998</v>
      </c>
      <c r="T23" s="27">
        <f t="shared" si="5"/>
        <v>107.20749999999998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172443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510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700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2420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80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11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211423</v>
      </c>
      <c r="N24" s="24">
        <f t="shared" si="1"/>
        <v>228705</v>
      </c>
      <c r="O24" s="25">
        <f t="shared" si="2"/>
        <v>5814.1324999999997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1038</v>
      </c>
      <c r="R24" s="24">
        <f t="shared" si="3"/>
        <v>221852.86749999999</v>
      </c>
      <c r="S24" s="25">
        <f t="shared" si="4"/>
        <v>2008.5184999999999</v>
      </c>
      <c r="T24" s="27">
        <f t="shared" si="5"/>
        <v>970.5184999999999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72695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140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720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51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83075</v>
      </c>
      <c r="N25" s="24">
        <f t="shared" si="1"/>
        <v>94726</v>
      </c>
      <c r="O25" s="25">
        <f t="shared" si="2"/>
        <v>2284.5625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801</v>
      </c>
      <c r="R25" s="24">
        <f t="shared" si="3"/>
        <v>91640.4375</v>
      </c>
      <c r="S25" s="25">
        <f t="shared" si="4"/>
        <v>789.21249999999998</v>
      </c>
      <c r="T25" s="27">
        <f t="shared" si="5"/>
        <v>-11.787500000000023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81733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900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102833</v>
      </c>
      <c r="N26" s="24">
        <f t="shared" si="1"/>
        <v>107518</v>
      </c>
      <c r="O26" s="25">
        <f t="shared" si="2"/>
        <v>2827.9074999999998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933</v>
      </c>
      <c r="R26" s="24">
        <f t="shared" si="3"/>
        <v>103757.0925</v>
      </c>
      <c r="S26" s="25">
        <f t="shared" si="4"/>
        <v>976.9135</v>
      </c>
      <c r="T26" s="27">
        <f t="shared" si="5"/>
        <v>43.913499999999999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103802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103802</v>
      </c>
      <c r="N27" s="40">
        <f t="shared" si="1"/>
        <v>118947</v>
      </c>
      <c r="O27" s="25">
        <f t="shared" si="2"/>
        <v>2854.5549999999998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1320</v>
      </c>
      <c r="R27" s="24">
        <f t="shared" si="3"/>
        <v>114772.44500000001</v>
      </c>
      <c r="S27" s="42">
        <f t="shared" si="4"/>
        <v>986.11900000000003</v>
      </c>
      <c r="T27" s="43">
        <f t="shared" si="5"/>
        <v>-333.88099999999997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2261083</v>
      </c>
      <c r="E28" s="45">
        <f t="shared" si="6"/>
        <v>3620</v>
      </c>
      <c r="F28" s="45">
        <f t="shared" ref="F28:T28" si="7">SUM(F7:F27)</f>
        <v>5730</v>
      </c>
      <c r="G28" s="45">
        <f t="shared" si="7"/>
        <v>0</v>
      </c>
      <c r="H28" s="45">
        <f t="shared" si="7"/>
        <v>13840</v>
      </c>
      <c r="I28" s="45">
        <f t="shared" si="7"/>
        <v>792</v>
      </c>
      <c r="J28" s="45">
        <f t="shared" si="7"/>
        <v>21</v>
      </c>
      <c r="K28" s="45">
        <f t="shared" si="7"/>
        <v>266</v>
      </c>
      <c r="L28" s="45">
        <f t="shared" si="7"/>
        <v>5</v>
      </c>
      <c r="M28" s="45">
        <f t="shared" si="7"/>
        <v>2515343</v>
      </c>
      <c r="N28" s="45">
        <f t="shared" si="7"/>
        <v>2719538</v>
      </c>
      <c r="O28" s="46">
        <f t="shared" si="7"/>
        <v>69171.932499999995</v>
      </c>
      <c r="P28" s="45">
        <f t="shared" si="7"/>
        <v>0</v>
      </c>
      <c r="Q28" s="45">
        <f t="shared" si="7"/>
        <v>18922</v>
      </c>
      <c r="R28" s="45">
        <f t="shared" si="7"/>
        <v>2631444.0674999999</v>
      </c>
      <c r="S28" s="45">
        <f t="shared" si="7"/>
        <v>23895.758499999996</v>
      </c>
      <c r="T28" s="47">
        <f t="shared" si="7"/>
        <v>4973.7584999999981</v>
      </c>
    </row>
    <row r="29" spans="1:20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76" t="s">
        <v>45</v>
      </c>
      <c r="B29" s="77"/>
      <c r="C29" s="78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55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76" t="s">
        <v>45</v>
      </c>
      <c r="B29" s="77"/>
      <c r="C29" s="78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9" t="s">
        <v>56</v>
      </c>
      <c r="B3" s="90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</row>
    <row r="5" spans="1:22" x14ac:dyDescent="0.25">
      <c r="A5" s="87" t="s">
        <v>2</v>
      </c>
      <c r="B5" s="87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76" t="s">
        <v>45</v>
      </c>
      <c r="B29" s="77"/>
      <c r="C29" s="78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 R22:R27">
    <cfRule type="cellIs" dxfId="1128" priority="4" operator="greaterThan">
      <formula>0</formula>
    </cfRule>
  </conditionalFormatting>
  <conditionalFormatting sqref="D23:Q23 S23">
    <cfRule type="cellIs" dxfId="1127" priority="3" operator="greaterThan">
      <formula>0</formula>
    </cfRule>
  </conditionalFormatting>
  <conditionalFormatting sqref="D25:Q25 S25">
    <cfRule type="cellIs" dxfId="1126" priority="2" operator="greaterThan">
      <formula>0</formula>
    </cfRule>
  </conditionalFormatting>
  <conditionalFormatting sqref="D27:Q27 S27">
    <cfRule type="cellIs" dxfId="112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C18" sqref="A18:XFD18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6.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57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ht="15.75" customHeight="1" x14ac:dyDescent="0.25">
      <c r="A4" s="87" t="s">
        <v>1</v>
      </c>
      <c r="B4" s="87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2" ht="15.75" customHeight="1" x14ac:dyDescent="0.25">
      <c r="A5" s="87" t="s">
        <v>2</v>
      </c>
      <c r="B5" s="87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3" t="s">
        <v>44</v>
      </c>
      <c r="B28" s="74"/>
      <c r="C28" s="75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76" t="s">
        <v>45</v>
      </c>
      <c r="B29" s="77"/>
      <c r="C29" s="78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4" priority="63" operator="equal">
      <formula>212030016606640</formula>
    </cfRule>
  </conditionalFormatting>
  <conditionalFormatting sqref="D29 E4:E6 E28:K29">
    <cfRule type="cellIs" dxfId="1123" priority="61" operator="equal">
      <formula>$E$4</formula>
    </cfRule>
    <cfRule type="cellIs" dxfId="1122" priority="62" operator="equal">
      <formula>2120</formula>
    </cfRule>
  </conditionalFormatting>
  <conditionalFormatting sqref="D29:E29 F4:F6 F28:F29">
    <cfRule type="cellIs" dxfId="1121" priority="59" operator="equal">
      <formula>$F$4</formula>
    </cfRule>
    <cfRule type="cellIs" dxfId="1120" priority="60" operator="equal">
      <formula>300</formula>
    </cfRule>
  </conditionalFormatting>
  <conditionalFormatting sqref="G4:G6 G28:G29">
    <cfRule type="cellIs" dxfId="1119" priority="57" operator="equal">
      <formula>$G$4</formula>
    </cfRule>
    <cfRule type="cellIs" dxfId="1118" priority="58" operator="equal">
      <formula>1660</formula>
    </cfRule>
  </conditionalFormatting>
  <conditionalFormatting sqref="H4:H6 H28:H29">
    <cfRule type="cellIs" dxfId="1117" priority="55" operator="equal">
      <formula>$H$4</formula>
    </cfRule>
    <cfRule type="cellIs" dxfId="1116" priority="56" operator="equal">
      <formula>6640</formula>
    </cfRule>
  </conditionalFormatting>
  <conditionalFormatting sqref="T6:T28 U28:V28">
    <cfRule type="cellIs" dxfId="1115" priority="54" operator="lessThan">
      <formula>0</formula>
    </cfRule>
  </conditionalFormatting>
  <conditionalFormatting sqref="T7:T27">
    <cfRule type="cellIs" dxfId="1114" priority="51" operator="lessThan">
      <formula>0</formula>
    </cfRule>
    <cfRule type="cellIs" dxfId="1113" priority="52" operator="lessThan">
      <formula>0</formula>
    </cfRule>
    <cfRule type="cellIs" dxfId="1112" priority="53" operator="lessThan">
      <formula>0</formula>
    </cfRule>
  </conditionalFormatting>
  <conditionalFormatting sqref="E4:E6 E28:K28">
    <cfRule type="cellIs" dxfId="1111" priority="50" operator="equal">
      <formula>$E$4</formula>
    </cfRule>
  </conditionalFormatting>
  <conditionalFormatting sqref="D28:D29 D6 D4:M4">
    <cfRule type="cellIs" dxfId="1110" priority="49" operator="equal">
      <formula>$D$4</formula>
    </cfRule>
  </conditionalFormatting>
  <conditionalFormatting sqref="I4:I6 I28:I29">
    <cfRule type="cellIs" dxfId="1109" priority="48" operator="equal">
      <formula>$I$4</formula>
    </cfRule>
  </conditionalFormatting>
  <conditionalFormatting sqref="J4:J6 J28:J29">
    <cfRule type="cellIs" dxfId="1108" priority="47" operator="equal">
      <formula>$J$4</formula>
    </cfRule>
  </conditionalFormatting>
  <conditionalFormatting sqref="K4:K6 K28:K29">
    <cfRule type="cellIs" dxfId="1107" priority="46" operator="equal">
      <formula>$K$4</formula>
    </cfRule>
  </conditionalFormatting>
  <conditionalFormatting sqref="M4:M6">
    <cfRule type="cellIs" dxfId="1106" priority="45" operator="equal">
      <formula>$L$4</formula>
    </cfRule>
  </conditionalFormatting>
  <conditionalFormatting sqref="T7:T28 U28:V28">
    <cfRule type="cellIs" dxfId="1105" priority="42" operator="lessThan">
      <formula>0</formula>
    </cfRule>
    <cfRule type="cellIs" dxfId="1104" priority="43" operator="lessThan">
      <formula>0</formula>
    </cfRule>
    <cfRule type="cellIs" dxfId="1103" priority="44" operator="lessThan">
      <formula>0</formula>
    </cfRule>
  </conditionalFormatting>
  <conditionalFormatting sqref="D5:K5">
    <cfRule type="cellIs" dxfId="1102" priority="41" operator="greaterThan">
      <formula>0</formula>
    </cfRule>
  </conditionalFormatting>
  <conditionalFormatting sqref="T6:T28 U28:V28">
    <cfRule type="cellIs" dxfId="1101" priority="40" operator="lessThan">
      <formula>0</formula>
    </cfRule>
  </conditionalFormatting>
  <conditionalFormatting sqref="T7:T27">
    <cfRule type="cellIs" dxfId="1100" priority="37" operator="lessThan">
      <formula>0</formula>
    </cfRule>
    <cfRule type="cellIs" dxfId="1099" priority="38" operator="lessThan">
      <formula>0</formula>
    </cfRule>
    <cfRule type="cellIs" dxfId="1098" priority="39" operator="lessThan">
      <formula>0</formula>
    </cfRule>
  </conditionalFormatting>
  <conditionalFormatting sqref="T7:T28 U28:V28">
    <cfRule type="cellIs" dxfId="1097" priority="34" operator="lessThan">
      <formula>0</formula>
    </cfRule>
    <cfRule type="cellIs" dxfId="1096" priority="35" operator="lessThan">
      <formula>0</formula>
    </cfRule>
    <cfRule type="cellIs" dxfId="1095" priority="36" operator="lessThan">
      <formula>0</formula>
    </cfRule>
  </conditionalFormatting>
  <conditionalFormatting sqref="D5:K5">
    <cfRule type="cellIs" dxfId="1094" priority="33" operator="greaterThan">
      <formula>0</formula>
    </cfRule>
  </conditionalFormatting>
  <conditionalFormatting sqref="L4 L6 L28:L29">
    <cfRule type="cellIs" dxfId="1093" priority="32" operator="equal">
      <formula>$L$4</formula>
    </cfRule>
  </conditionalFormatting>
  <conditionalFormatting sqref="D7:S7">
    <cfRule type="cellIs" dxfId="1092" priority="31" operator="greaterThan">
      <formula>0</formula>
    </cfRule>
  </conditionalFormatting>
  <conditionalFormatting sqref="D9:S9">
    <cfRule type="cellIs" dxfId="1091" priority="30" operator="greaterThan">
      <formula>0</formula>
    </cfRule>
  </conditionalFormatting>
  <conditionalFormatting sqref="D11:S11">
    <cfRule type="cellIs" dxfId="1090" priority="29" operator="greaterThan">
      <formula>0</formula>
    </cfRule>
  </conditionalFormatting>
  <conditionalFormatting sqref="D13:S13">
    <cfRule type="cellIs" dxfId="1089" priority="28" operator="greaterThan">
      <formula>0</formula>
    </cfRule>
  </conditionalFormatting>
  <conditionalFormatting sqref="D15:S15">
    <cfRule type="cellIs" dxfId="1088" priority="27" operator="greaterThan">
      <formula>0</formula>
    </cfRule>
  </conditionalFormatting>
  <conditionalFormatting sqref="D17:S17">
    <cfRule type="cellIs" dxfId="1087" priority="26" operator="greaterThan">
      <formula>0</formula>
    </cfRule>
  </conditionalFormatting>
  <conditionalFormatting sqref="D19:S19">
    <cfRule type="cellIs" dxfId="1086" priority="25" operator="greaterThan">
      <formula>0</formula>
    </cfRule>
  </conditionalFormatting>
  <conditionalFormatting sqref="D21:S21">
    <cfRule type="cellIs" dxfId="1085" priority="24" operator="greaterThan">
      <formula>0</formula>
    </cfRule>
  </conditionalFormatting>
  <conditionalFormatting sqref="D23:S23">
    <cfRule type="cellIs" dxfId="1084" priority="23" operator="greaterThan">
      <formula>0</formula>
    </cfRule>
  </conditionalFormatting>
  <conditionalFormatting sqref="D25:S25">
    <cfRule type="cellIs" dxfId="1083" priority="22" operator="greaterThan">
      <formula>0</formula>
    </cfRule>
  </conditionalFormatting>
  <conditionalFormatting sqref="D27:S27">
    <cfRule type="cellIs" dxfId="1082" priority="21" operator="greaterThan">
      <formula>0</formula>
    </cfRule>
  </conditionalFormatting>
  <conditionalFormatting sqref="U6">
    <cfRule type="cellIs" dxfId="1081" priority="20" operator="lessThan">
      <formula>0</formula>
    </cfRule>
  </conditionalFormatting>
  <conditionalFormatting sqref="U6">
    <cfRule type="cellIs" dxfId="1080" priority="19" operator="lessThan">
      <formula>0</formula>
    </cfRule>
  </conditionalFormatting>
  <conditionalFormatting sqref="V6">
    <cfRule type="cellIs" dxfId="1079" priority="18" operator="lessThan">
      <formula>0</formula>
    </cfRule>
  </conditionalFormatting>
  <conditionalFormatting sqref="V6">
    <cfRule type="cellIs" dxfId="1078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3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3" ht="18.75" x14ac:dyDescent="0.25">
      <c r="A3" s="83" t="s">
        <v>60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3" x14ac:dyDescent="0.25">
      <c r="A4" s="87" t="s">
        <v>1</v>
      </c>
      <c r="B4" s="87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3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3" t="s">
        <v>44</v>
      </c>
      <c r="B28" s="74"/>
      <c r="C28" s="75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76" t="s">
        <v>45</v>
      </c>
      <c r="B29" s="77"/>
      <c r="C29" s="78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4" priority="59" operator="equal">
      <formula>212030016606640</formula>
    </cfRule>
  </conditionalFormatting>
  <conditionalFormatting sqref="D29 E4:E6 E28:K29">
    <cfRule type="cellIs" dxfId="1033" priority="57" operator="equal">
      <formula>$E$4</formula>
    </cfRule>
    <cfRule type="cellIs" dxfId="1032" priority="58" operator="equal">
      <formula>2120</formula>
    </cfRule>
  </conditionalFormatting>
  <conditionalFormatting sqref="D29:E29 F4:F6 F28:F29">
    <cfRule type="cellIs" dxfId="1031" priority="55" operator="equal">
      <formula>$F$4</formula>
    </cfRule>
    <cfRule type="cellIs" dxfId="1030" priority="56" operator="equal">
      <formula>300</formula>
    </cfRule>
  </conditionalFormatting>
  <conditionalFormatting sqref="G4:G6 G28:G29">
    <cfRule type="cellIs" dxfId="1029" priority="53" operator="equal">
      <formula>$G$4</formula>
    </cfRule>
    <cfRule type="cellIs" dxfId="1028" priority="54" operator="equal">
      <formula>1660</formula>
    </cfRule>
  </conditionalFormatting>
  <conditionalFormatting sqref="H4:H6 H28:H29">
    <cfRule type="cellIs" dxfId="1027" priority="51" operator="equal">
      <formula>$H$4</formula>
    </cfRule>
    <cfRule type="cellIs" dxfId="1026" priority="52" operator="equal">
      <formula>6640</formula>
    </cfRule>
  </conditionalFormatting>
  <conditionalFormatting sqref="T6:T28 U28:V28">
    <cfRule type="cellIs" dxfId="1025" priority="50" operator="lessThan">
      <formula>0</formula>
    </cfRule>
  </conditionalFormatting>
  <conditionalFormatting sqref="T7:T27">
    <cfRule type="cellIs" dxfId="1024" priority="47" operator="lessThan">
      <formula>0</formula>
    </cfRule>
    <cfRule type="cellIs" dxfId="1023" priority="48" operator="lessThan">
      <formula>0</formula>
    </cfRule>
    <cfRule type="cellIs" dxfId="1022" priority="49" operator="lessThan">
      <formula>0</formula>
    </cfRule>
  </conditionalFormatting>
  <conditionalFormatting sqref="E4:E6 E28:K28">
    <cfRule type="cellIs" dxfId="1021" priority="46" operator="equal">
      <formula>$E$4</formula>
    </cfRule>
  </conditionalFormatting>
  <conditionalFormatting sqref="D28:D29 D6 D4:M4">
    <cfRule type="cellIs" dxfId="1020" priority="45" operator="equal">
      <formula>$D$4</formula>
    </cfRule>
  </conditionalFormatting>
  <conditionalFormatting sqref="I4:I6 I28:I29">
    <cfRule type="cellIs" dxfId="1019" priority="44" operator="equal">
      <formula>$I$4</formula>
    </cfRule>
  </conditionalFormatting>
  <conditionalFormatting sqref="J4:J6 J28:J29">
    <cfRule type="cellIs" dxfId="1018" priority="43" operator="equal">
      <formula>$J$4</formula>
    </cfRule>
  </conditionalFormatting>
  <conditionalFormatting sqref="K4:K6 K28:K29">
    <cfRule type="cellIs" dxfId="1017" priority="42" operator="equal">
      <formula>$K$4</formula>
    </cfRule>
  </conditionalFormatting>
  <conditionalFormatting sqref="M4:M6">
    <cfRule type="cellIs" dxfId="1016" priority="41" operator="equal">
      <formula>$L$4</formula>
    </cfRule>
  </conditionalFormatting>
  <conditionalFormatting sqref="T7:T28 U28:V28">
    <cfRule type="cellIs" dxfId="1015" priority="38" operator="lessThan">
      <formula>0</formula>
    </cfRule>
    <cfRule type="cellIs" dxfId="1014" priority="39" operator="lessThan">
      <formula>0</formula>
    </cfRule>
    <cfRule type="cellIs" dxfId="1013" priority="40" operator="lessThan">
      <formula>0</formula>
    </cfRule>
  </conditionalFormatting>
  <conditionalFormatting sqref="D5:K5">
    <cfRule type="cellIs" dxfId="1012" priority="37" operator="greaterThan">
      <formula>0</formula>
    </cfRule>
  </conditionalFormatting>
  <conditionalFormatting sqref="T6:T28 U28:V28">
    <cfRule type="cellIs" dxfId="1011" priority="36" operator="lessThan">
      <formula>0</formula>
    </cfRule>
  </conditionalFormatting>
  <conditionalFormatting sqref="T7:T27">
    <cfRule type="cellIs" dxfId="1010" priority="33" operator="lessThan">
      <formula>0</formula>
    </cfRule>
    <cfRule type="cellIs" dxfId="1009" priority="34" operator="lessThan">
      <formula>0</formula>
    </cfRule>
    <cfRule type="cellIs" dxfId="1008" priority="35" operator="lessThan">
      <formula>0</formula>
    </cfRule>
  </conditionalFormatting>
  <conditionalFormatting sqref="T7:T28 U28:V28">
    <cfRule type="cellIs" dxfId="1007" priority="30" operator="lessThan">
      <formula>0</formula>
    </cfRule>
    <cfRule type="cellIs" dxfId="1006" priority="31" operator="lessThan">
      <formula>0</formula>
    </cfRule>
    <cfRule type="cellIs" dxfId="1005" priority="32" operator="lessThan">
      <formula>0</formula>
    </cfRule>
  </conditionalFormatting>
  <conditionalFormatting sqref="D5:K5">
    <cfRule type="cellIs" dxfId="1004" priority="29" operator="greaterThan">
      <formula>0</formula>
    </cfRule>
  </conditionalFormatting>
  <conditionalFormatting sqref="L4 L6 L28:L29">
    <cfRule type="cellIs" dxfId="1003" priority="28" operator="equal">
      <formula>$L$4</formula>
    </cfRule>
  </conditionalFormatting>
  <conditionalFormatting sqref="D7:S7">
    <cfRule type="cellIs" dxfId="1002" priority="27" operator="greaterThan">
      <formula>0</formula>
    </cfRule>
  </conditionalFormatting>
  <conditionalFormatting sqref="D9:S9">
    <cfRule type="cellIs" dxfId="1001" priority="26" operator="greaterThan">
      <formula>0</formula>
    </cfRule>
  </conditionalFormatting>
  <conditionalFormatting sqref="D11:S11">
    <cfRule type="cellIs" dxfId="1000" priority="25" operator="greaterThan">
      <formula>0</formula>
    </cfRule>
  </conditionalFormatting>
  <conditionalFormatting sqref="D13:S13">
    <cfRule type="cellIs" dxfId="999" priority="24" operator="greaterThan">
      <formula>0</formula>
    </cfRule>
  </conditionalFormatting>
  <conditionalFormatting sqref="D15:S15">
    <cfRule type="cellIs" dxfId="998" priority="23" operator="greaterThan">
      <formula>0</formula>
    </cfRule>
  </conditionalFormatting>
  <conditionalFormatting sqref="D17:S17">
    <cfRule type="cellIs" dxfId="997" priority="22" operator="greaterThan">
      <formula>0</formula>
    </cfRule>
  </conditionalFormatting>
  <conditionalFormatting sqref="D19:S19">
    <cfRule type="cellIs" dxfId="996" priority="21" operator="greaterThan">
      <formula>0</formula>
    </cfRule>
  </conditionalFormatting>
  <conditionalFormatting sqref="D21:S21">
    <cfRule type="cellIs" dxfId="995" priority="20" operator="greaterThan">
      <formula>0</formula>
    </cfRule>
  </conditionalFormatting>
  <conditionalFormatting sqref="D23:S23">
    <cfRule type="cellIs" dxfId="994" priority="19" operator="greaterThan">
      <formula>0</formula>
    </cfRule>
  </conditionalFormatting>
  <conditionalFormatting sqref="D25:S25">
    <cfRule type="cellIs" dxfId="993" priority="18" operator="greaterThan">
      <formula>0</formula>
    </cfRule>
  </conditionalFormatting>
  <conditionalFormatting sqref="D27:S27">
    <cfRule type="cellIs" dxfId="992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2021-05-10T15:38:40Z</dcterms:modified>
</cp:coreProperties>
</file>