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29" l="1"/>
  <c r="U28" i="28" l="1"/>
  <c r="V23" i="28"/>
  <c r="V27" i="28"/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V26" i="29" s="1"/>
  <c r="N25" i="29"/>
  <c r="M25" i="29"/>
  <c r="S25" i="29" s="1"/>
  <c r="T25" i="29" s="1"/>
  <c r="N24" i="29"/>
  <c r="M24" i="29"/>
  <c r="R24" i="29" s="1"/>
  <c r="V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V10" i="29" s="1"/>
  <c r="N9" i="29"/>
  <c r="M9" i="29"/>
  <c r="S9" i="29" s="1"/>
  <c r="T9" i="29" s="1"/>
  <c r="N8" i="29"/>
  <c r="M8" i="29"/>
  <c r="R8" i="29" s="1"/>
  <c r="V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31" l="1"/>
  <c r="N28" i="29"/>
  <c r="N28" i="28"/>
  <c r="O24" i="27"/>
  <c r="N28" i="27"/>
  <c r="O24" i="26"/>
  <c r="N28" i="26"/>
  <c r="O26" i="25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V7" i="29" s="1"/>
  <c r="R9" i="29"/>
  <c r="V9" i="29" s="1"/>
  <c r="R11" i="29"/>
  <c r="V11" i="29" s="1"/>
  <c r="R13" i="29"/>
  <c r="V13" i="29" s="1"/>
  <c r="R15" i="29"/>
  <c r="V15" i="29" s="1"/>
  <c r="R17" i="29"/>
  <c r="V17" i="29" s="1"/>
  <c r="R19" i="29"/>
  <c r="V19" i="29" s="1"/>
  <c r="R21" i="29"/>
  <c r="V21" i="29" s="1"/>
  <c r="R23" i="29"/>
  <c r="V23" i="29" s="1"/>
  <c r="R25" i="29"/>
  <c r="V25" i="29" s="1"/>
  <c r="R27" i="29"/>
  <c r="V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V14" i="29" s="1"/>
  <c r="R16" i="29"/>
  <c r="V16" i="29" s="1"/>
  <c r="R18" i="29"/>
  <c r="V18" i="29" s="1"/>
  <c r="R20" i="29"/>
  <c r="V20" i="29" s="1"/>
  <c r="R22" i="29"/>
  <c r="V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R25" i="28"/>
  <c r="V25" i="28" s="1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9" l="1"/>
  <c r="V28" i="28"/>
  <c r="V28" i="20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<sst xmlns="http://schemas.openxmlformats.org/spreadsheetml/2006/main" count="1512" uniqueCount="87">
  <si>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</si>
  <si>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</si>
  <si>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</si>
  <si>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</si>
  <si>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</si>
  <si>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</si>
  <si>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</si>
  <si>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</si>
  <si>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</si>
  <si>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</si>
  <si>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</si>
  <si>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</si>
  <si>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</si>
  <si>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</si>
  <si>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</si>
  <si>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</si>
  <si>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</si>
  <si>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</si>
  <si>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</si>
  <si>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</si>
  <si>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</si>
  <si>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</si>
  <si>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</si>
  <si>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</si>
  <si>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</si>
  <si>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</si>
  <si>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</si>
  <si>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</si>
  <si>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</si>
  <si>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</si>
  <si>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</si>
  <si>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</si>
  <si>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</si>
  <si>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</si>
  <si>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</si>
  <si>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</si>
  <si>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</si>
  <si>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</si>
  <si>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</si>
  <si>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</si>
  <si>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</si>
  <si>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</si>
  <si>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</si>
  <si>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</si>
  <si>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</si>
  <si>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</si>
  <si>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</si>
  <si>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</si>
  <si>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</si>
  <si>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</si>
  <si>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</si>
  <si>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</si>
  <si>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</si>
  <si>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</si>
  <si>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</si>
  <si>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</si>
  <si>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</si>
  <si>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</si>
  <si>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</si>
  <si>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</si>
  <si>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</si>
  <si>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</si>
  <si>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</si>
  <si>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</si>
  <si>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</si>
  <si>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</si>
  <si>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</si>
  <si>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</si>
  <si>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</si>
  <si>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</si>
  <si>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</si>
  <si>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</si>
  <si>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</si>
  <si>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</si>
  <si>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</si>
  <si>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</si>
  <si>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</si>
  <si>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</si>
  <si>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</si>
  <si>
    <t>Date: 26/04/2021</t>
  </si>
  <si>
    <t>Nayem</t>
  </si>
  <si>
    <t>Date: 27/04/2021</t>
  </si>
  <si>
    <t xml:space="preserve">Date:28.04.2021 </t>
  </si>
  <si>
    <t>1%Less</t>
  </si>
  <si>
    <t>Sajib</t>
  </si>
  <si>
    <t>Date:29.04.2021</t>
  </si>
  <si>
    <t>Date:30.04.2021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</si>
</sst>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9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48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90" t="s">
        <v>44</v>
      </c>
      <c r="B28" s="91"/>
      <c r="C28" s="92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93" t="s">
        <v>45</v>
      </c>
      <c r="B29" s="94"/>
      <c r="C29" s="95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7" priority="44" operator="equal">
      <formula>212030016606640</formula>
    </cfRule>
  </conditionalFormatting>
  <conditionalFormatting sqref="D29 E28:K29 E4 E6">
    <cfRule type="cellIs" dxfId="1396" priority="42" operator="equal">
      <formula>$E$4</formula>
    </cfRule>
    <cfRule type="cellIs" dxfId="1395" priority="43" operator="equal">
      <formula>2120</formula>
    </cfRule>
  </conditionalFormatting>
  <conditionalFormatting sqref="D29:E29 F28:F29 F4 F6">
    <cfRule type="cellIs" dxfId="1394" priority="40" operator="equal">
      <formula>$F$4</formula>
    </cfRule>
    <cfRule type="cellIs" dxfId="1393" priority="41" operator="equal">
      <formula>300</formula>
    </cfRule>
  </conditionalFormatting>
  <conditionalFormatting sqref="G28:G29 G4 G6">
    <cfRule type="cellIs" dxfId="1392" priority="38" operator="equal">
      <formula>$G$4</formula>
    </cfRule>
    <cfRule type="cellIs" dxfId="1391" priority="39" operator="equal">
      <formula>1660</formula>
    </cfRule>
  </conditionalFormatting>
  <conditionalFormatting sqref="H28:H29 H4 H6">
    <cfRule type="cellIs" dxfId="1390" priority="36" operator="equal">
      <formula>$H$4</formula>
    </cfRule>
    <cfRule type="cellIs" dxfId="1389" priority="37" operator="equal">
      <formula>6640</formula>
    </cfRule>
  </conditionalFormatting>
  <conditionalFormatting sqref="T6:T28">
    <cfRule type="cellIs" dxfId="1388" priority="35" operator="lessThan">
      <formula>0</formula>
    </cfRule>
  </conditionalFormatting>
  <conditionalFormatting sqref="T7:T27">
    <cfRule type="cellIs" dxfId="1387" priority="32" operator="lessThan">
      <formula>0</formula>
    </cfRule>
    <cfRule type="cellIs" dxfId="1386" priority="33" operator="lessThan">
      <formula>0</formula>
    </cfRule>
    <cfRule type="cellIs" dxfId="1385" priority="34" operator="lessThan">
      <formula>0</formula>
    </cfRule>
  </conditionalFormatting>
  <conditionalFormatting sqref="E28:K28 E4 E6">
    <cfRule type="cellIs" dxfId="1384" priority="31" operator="equal">
      <formula>$E$4</formula>
    </cfRule>
  </conditionalFormatting>
  <conditionalFormatting sqref="D28:D29 D4:K4 M4 D6">
    <cfRule type="cellIs" dxfId="1383" priority="30" operator="equal">
      <formula>$D$4</formula>
    </cfRule>
  </conditionalFormatting>
  <conditionalFormatting sqref="I28:I29 I4 I6">
    <cfRule type="cellIs" dxfId="1382" priority="29" operator="equal">
      <formula>$I$4</formula>
    </cfRule>
  </conditionalFormatting>
  <conditionalFormatting sqref="J28:J29 J4 J6">
    <cfRule type="cellIs" dxfId="1381" priority="28" operator="equal">
      <formula>$J$4</formula>
    </cfRule>
  </conditionalFormatting>
  <conditionalFormatting sqref="K28:K29 K4 K6">
    <cfRule type="cellIs" dxfId="1380" priority="27" operator="equal">
      <formula>$K$4</formula>
    </cfRule>
  </conditionalFormatting>
  <conditionalFormatting sqref="M4:M6">
    <cfRule type="cellIs" dxfId="1379" priority="26" operator="equal">
      <formula>$L$4</formula>
    </cfRule>
  </conditionalFormatting>
  <conditionalFormatting sqref="T7:T28">
    <cfRule type="cellIs" dxfId="1378" priority="23" operator="lessThan">
      <formula>0</formula>
    </cfRule>
    <cfRule type="cellIs" dxfId="1377" priority="24" operator="lessThan">
      <formula>0</formula>
    </cfRule>
    <cfRule type="cellIs" dxfId="1376" priority="25" operator="lessThan">
      <formula>0</formula>
    </cfRule>
  </conditionalFormatting>
  <conditionalFormatting sqref="T6:T28">
    <cfRule type="cellIs" dxfId="1375" priority="21" operator="lessThan">
      <formula>0</formula>
    </cfRule>
  </conditionalFormatting>
  <conditionalFormatting sqref="T7:T27">
    <cfRule type="cellIs" dxfId="1374" priority="18" operator="lessThan">
      <formula>0</formula>
    </cfRule>
    <cfRule type="cellIs" dxfId="1373" priority="19" operator="lessThan">
      <formula>0</formula>
    </cfRule>
    <cfRule type="cellIs" dxfId="1372" priority="20" operator="lessThan">
      <formula>0</formula>
    </cfRule>
  </conditionalFormatting>
  <conditionalFormatting sqref="T7:T28">
    <cfRule type="cellIs" dxfId="1371" priority="15" operator="lessThan">
      <formula>0</formula>
    </cfRule>
    <cfRule type="cellIs" dxfId="1370" priority="16" operator="lessThan">
      <formula>0</formula>
    </cfRule>
    <cfRule type="cellIs" dxfId="1369" priority="17" operator="lessThan">
      <formula>0</formula>
    </cfRule>
  </conditionalFormatting>
  <conditionalFormatting sqref="L4 L6 L28:L29">
    <cfRule type="cellIs" dxfId="1368" priority="13" operator="equal">
      <formula>$L$4</formula>
    </cfRule>
  </conditionalFormatting>
  <conditionalFormatting sqref="D7:S7">
    <cfRule type="cellIs" dxfId="1367" priority="12" operator="greaterThan">
      <formula>0</formula>
    </cfRule>
  </conditionalFormatting>
  <conditionalFormatting sqref="D9:S9">
    <cfRule type="cellIs" dxfId="1366" priority="11" operator="greaterThan">
      <formula>0</formula>
    </cfRule>
  </conditionalFormatting>
  <conditionalFormatting sqref="D11:S11">
    <cfRule type="cellIs" dxfId="1365" priority="10" operator="greaterThan">
      <formula>0</formula>
    </cfRule>
  </conditionalFormatting>
  <conditionalFormatting sqref="D13:S13">
    <cfRule type="cellIs" dxfId="1364" priority="9" operator="greaterThan">
      <formula>0</formula>
    </cfRule>
  </conditionalFormatting>
  <conditionalFormatting sqref="D15:S15">
    <cfRule type="cellIs" dxfId="1363" priority="8" operator="greaterThan">
      <formula>0</formula>
    </cfRule>
  </conditionalFormatting>
  <conditionalFormatting sqref="D17:S17">
    <cfRule type="cellIs" dxfId="1362" priority="7" operator="greaterThan">
      <formula>0</formula>
    </cfRule>
  </conditionalFormatting>
  <conditionalFormatting sqref="D19:S19">
    <cfRule type="cellIs" dxfId="1361" priority="6" operator="greaterThan">
      <formula>0</formula>
    </cfRule>
  </conditionalFormatting>
  <conditionalFormatting sqref="D21:S21">
    <cfRule type="cellIs" dxfId="1360" priority="5" operator="greaterThan">
      <formula>0</formula>
    </cfRule>
  </conditionalFormatting>
  <conditionalFormatting sqref="D23:S23">
    <cfRule type="cellIs" dxfId="1359" priority="4" operator="greaterThan">
      <formula>0</formula>
    </cfRule>
  </conditionalFormatting>
  <conditionalFormatting sqref="D25:S25">
    <cfRule type="cellIs" dxfId="1358" priority="3" operator="greaterThan">
      <formula>0</formula>
    </cfRule>
  </conditionalFormatting>
  <conditionalFormatting sqref="D27:S27">
    <cfRule type="cellIs" dxfId="1357" priority="2" operator="greaterThan">
      <formula>0</formula>
    </cfRule>
  </conditionalFormatting>
  <conditionalFormatting sqref="D5:L5">
    <cfRule type="cellIs" dxfId="13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1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>
        <v>1553928633</v>
      </c>
    </row>
    <row r="3" spans="1:21" ht="18.75" x14ac:dyDescent="0.25">
      <c r="A3" s="100" t="s">
        <v>62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1" x14ac:dyDescent="0.25">
      <c r="A4" s="104" t="s">
        <v>1</v>
      </c>
      <c r="B4" s="104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1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90" t="s">
        <v>44</v>
      </c>
      <c r="B28" s="91"/>
      <c r="C28" s="92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93" t="s">
        <v>45</v>
      </c>
      <c r="B29" s="94"/>
      <c r="C29" s="95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3" priority="43" operator="equal">
      <formula>212030016606640</formula>
    </cfRule>
  </conditionalFormatting>
  <conditionalFormatting sqref="D29 E4:E6 E28:K29">
    <cfRule type="cellIs" dxfId="1002" priority="41" operator="equal">
      <formula>$E$4</formula>
    </cfRule>
    <cfRule type="cellIs" dxfId="1001" priority="42" operator="equal">
      <formula>2120</formula>
    </cfRule>
  </conditionalFormatting>
  <conditionalFormatting sqref="D29:E29 F4:F6 F28:F29">
    <cfRule type="cellIs" dxfId="1000" priority="39" operator="equal">
      <formula>$F$4</formula>
    </cfRule>
    <cfRule type="cellIs" dxfId="999" priority="40" operator="equal">
      <formula>300</formula>
    </cfRule>
  </conditionalFormatting>
  <conditionalFormatting sqref="G4:G6 G28:G29">
    <cfRule type="cellIs" dxfId="998" priority="37" operator="equal">
      <formula>$G$4</formula>
    </cfRule>
    <cfRule type="cellIs" dxfId="997" priority="38" operator="equal">
      <formula>1660</formula>
    </cfRule>
  </conditionalFormatting>
  <conditionalFormatting sqref="H4:H6 H28:H29">
    <cfRule type="cellIs" dxfId="996" priority="35" operator="equal">
      <formula>$H$4</formula>
    </cfRule>
    <cfRule type="cellIs" dxfId="995" priority="36" operator="equal">
      <formula>6640</formula>
    </cfRule>
  </conditionalFormatting>
  <conditionalFormatting sqref="T6:T28">
    <cfRule type="cellIs" dxfId="994" priority="34" operator="lessThan">
      <formula>0</formula>
    </cfRule>
  </conditionalFormatting>
  <conditionalFormatting sqref="T7:T27">
    <cfRule type="cellIs" dxfId="993" priority="31" operator="lessThan">
      <formula>0</formula>
    </cfRule>
    <cfRule type="cellIs" dxfId="992" priority="32" operator="lessThan">
      <formula>0</formula>
    </cfRule>
    <cfRule type="cellIs" dxfId="991" priority="33" operator="lessThan">
      <formula>0</formula>
    </cfRule>
  </conditionalFormatting>
  <conditionalFormatting sqref="E4:E6 E28:K28">
    <cfRule type="cellIs" dxfId="990" priority="30" operator="equal">
      <formula>$E$4</formula>
    </cfRule>
  </conditionalFormatting>
  <conditionalFormatting sqref="D28:D29 D6 D4:M4">
    <cfRule type="cellIs" dxfId="989" priority="29" operator="equal">
      <formula>$D$4</formula>
    </cfRule>
  </conditionalFormatting>
  <conditionalFormatting sqref="I4:I6 I28:I29">
    <cfRule type="cellIs" dxfId="988" priority="28" operator="equal">
      <formula>$I$4</formula>
    </cfRule>
  </conditionalFormatting>
  <conditionalFormatting sqref="J4:J6 J28:J29">
    <cfRule type="cellIs" dxfId="987" priority="27" operator="equal">
      <formula>$J$4</formula>
    </cfRule>
  </conditionalFormatting>
  <conditionalFormatting sqref="K4:K6 K28:K29">
    <cfRule type="cellIs" dxfId="986" priority="26" operator="equal">
      <formula>$K$4</formula>
    </cfRule>
  </conditionalFormatting>
  <conditionalFormatting sqref="M4:M6">
    <cfRule type="cellIs" dxfId="985" priority="25" operator="equal">
      <formula>$L$4</formula>
    </cfRule>
  </conditionalFormatting>
  <conditionalFormatting sqref="T7:T28">
    <cfRule type="cellIs" dxfId="984" priority="22" operator="lessThan">
      <formula>0</formula>
    </cfRule>
    <cfRule type="cellIs" dxfId="983" priority="23" operator="lessThan">
      <formula>0</formula>
    </cfRule>
    <cfRule type="cellIs" dxfId="982" priority="24" operator="lessThan">
      <formula>0</formula>
    </cfRule>
  </conditionalFormatting>
  <conditionalFormatting sqref="D5:K5">
    <cfRule type="cellIs" dxfId="981" priority="21" operator="greaterThan">
      <formula>0</formula>
    </cfRule>
  </conditionalFormatting>
  <conditionalFormatting sqref="T6:T28">
    <cfRule type="cellIs" dxfId="980" priority="20" operator="lessThan">
      <formula>0</formula>
    </cfRule>
  </conditionalFormatting>
  <conditionalFormatting sqref="T7:T27">
    <cfRule type="cellIs" dxfId="979" priority="17" operator="lessThan">
      <formula>0</formula>
    </cfRule>
    <cfRule type="cellIs" dxfId="978" priority="18" operator="lessThan">
      <formula>0</formula>
    </cfRule>
    <cfRule type="cellIs" dxfId="977" priority="19" operator="lessThan">
      <formula>0</formula>
    </cfRule>
  </conditionalFormatting>
  <conditionalFormatting sqref="T7:T28">
    <cfRule type="cellIs" dxfId="976" priority="14" operator="lessThan">
      <formula>0</formula>
    </cfRule>
    <cfRule type="cellIs" dxfId="975" priority="15" operator="lessThan">
      <formula>0</formula>
    </cfRule>
    <cfRule type="cellIs" dxfId="974" priority="16" operator="lessThan">
      <formula>0</formula>
    </cfRule>
  </conditionalFormatting>
  <conditionalFormatting sqref="D5:K5">
    <cfRule type="cellIs" dxfId="973" priority="13" operator="greaterThan">
      <formula>0</formula>
    </cfRule>
  </conditionalFormatting>
  <conditionalFormatting sqref="L4 L6 L28:L29">
    <cfRule type="cellIs" dxfId="972" priority="12" operator="equal">
      <formula>$L$4</formula>
    </cfRule>
  </conditionalFormatting>
  <conditionalFormatting sqref="D7:S7">
    <cfRule type="cellIs" dxfId="971" priority="11" operator="greaterThan">
      <formula>0</formula>
    </cfRule>
  </conditionalFormatting>
  <conditionalFormatting sqref="D9:S9">
    <cfRule type="cellIs" dxfId="970" priority="10" operator="greaterThan">
      <formula>0</formula>
    </cfRule>
  </conditionalFormatting>
  <conditionalFormatting sqref="D11:S11">
    <cfRule type="cellIs" dxfId="969" priority="9" operator="greaterThan">
      <formula>0</formula>
    </cfRule>
  </conditionalFormatting>
  <conditionalFormatting sqref="D13:S13">
    <cfRule type="cellIs" dxfId="968" priority="8" operator="greaterThan">
      <formula>0</formula>
    </cfRule>
  </conditionalFormatting>
  <conditionalFormatting sqref="D15:S15">
    <cfRule type="cellIs" dxfId="967" priority="7" operator="greaterThan">
      <formula>0</formula>
    </cfRule>
  </conditionalFormatting>
  <conditionalFormatting sqref="D17:S17">
    <cfRule type="cellIs" dxfId="966" priority="6" operator="greaterThan">
      <formula>0</formula>
    </cfRule>
  </conditionalFormatting>
  <conditionalFormatting sqref="D19:S19">
    <cfRule type="cellIs" dxfId="965" priority="5" operator="greaterThan">
      <formula>0</formula>
    </cfRule>
  </conditionalFormatting>
  <conditionalFormatting sqref="D21:S21">
    <cfRule type="cellIs" dxfId="964" priority="4" operator="greaterThan">
      <formula>0</formula>
    </cfRule>
  </conditionalFormatting>
  <conditionalFormatting sqref="D23:S23">
    <cfRule type="cellIs" dxfId="963" priority="3" operator="greaterThan">
      <formula>0</formula>
    </cfRule>
  </conditionalFormatting>
  <conditionalFormatting sqref="D25:S25">
    <cfRule type="cellIs" dxfId="962" priority="2" operator="greaterThan">
      <formula>0</formula>
    </cfRule>
  </conditionalFormatting>
  <conditionalFormatting sqref="D27:S27">
    <cfRule type="cellIs" dxfId="96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63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90" t="s">
        <v>44</v>
      </c>
      <c r="B28" s="91"/>
      <c r="C28" s="92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93" t="s">
        <v>45</v>
      </c>
      <c r="B29" s="94"/>
      <c r="C29" s="95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 G28:G29 G6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F5 H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F5 H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64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spans="1:22" x14ac:dyDescent="0.25">
      <c r="A4" s="104" t="s">
        <v>1</v>
      </c>
      <c r="B4" s="104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90" t="s">
        <v>44</v>
      </c>
      <c r="B28" s="91"/>
      <c r="C28" s="92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93" t="s">
        <v>45</v>
      </c>
      <c r="B29" s="94"/>
      <c r="C29" s="95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17" priority="63" operator="equal">
      <formula>212030016606640</formula>
    </cfRule>
  </conditionalFormatting>
  <conditionalFormatting sqref="D29 E4:E6 E28:K29">
    <cfRule type="cellIs" dxfId="916" priority="61" operator="equal">
      <formula>$E$4</formula>
    </cfRule>
    <cfRule type="cellIs" dxfId="915" priority="62" operator="equal">
      <formula>2120</formula>
    </cfRule>
  </conditionalFormatting>
  <conditionalFormatting sqref="D29:E29 F4:F6 F28:F29">
    <cfRule type="cellIs" dxfId="914" priority="59" operator="equal">
      <formula>$F$4</formula>
    </cfRule>
    <cfRule type="cellIs" dxfId="913" priority="60" operator="equal">
      <formula>300</formula>
    </cfRule>
  </conditionalFormatting>
  <conditionalFormatting sqref="G4:G6 G28:G29">
    <cfRule type="cellIs" dxfId="912" priority="57" operator="equal">
      <formula>$G$4</formula>
    </cfRule>
    <cfRule type="cellIs" dxfId="911" priority="58" operator="equal">
      <formula>1660</formula>
    </cfRule>
  </conditionalFormatting>
  <conditionalFormatting sqref="H4:H6 H28:H29">
    <cfRule type="cellIs" dxfId="910" priority="55" operator="equal">
      <formula>$H$4</formula>
    </cfRule>
    <cfRule type="cellIs" dxfId="909" priority="56" operator="equal">
      <formula>6640</formula>
    </cfRule>
  </conditionalFormatting>
  <conditionalFormatting sqref="T6:T28 U28:V28">
    <cfRule type="cellIs" dxfId="908" priority="54" operator="lessThan">
      <formula>0</formula>
    </cfRule>
  </conditionalFormatting>
  <conditionalFormatting sqref="T7:T27">
    <cfRule type="cellIs" dxfId="907" priority="51" operator="lessThan">
      <formula>0</formula>
    </cfRule>
    <cfRule type="cellIs" dxfId="906" priority="52" operator="lessThan">
      <formula>0</formula>
    </cfRule>
    <cfRule type="cellIs" dxfId="905" priority="53" operator="lessThan">
      <formula>0</formula>
    </cfRule>
  </conditionalFormatting>
  <conditionalFormatting sqref="E4:E6 E28:K28">
    <cfRule type="cellIs" dxfId="904" priority="50" operator="equal">
      <formula>$E$4</formula>
    </cfRule>
  </conditionalFormatting>
  <conditionalFormatting sqref="D28:D29 D6 D4:M4">
    <cfRule type="cellIs" dxfId="903" priority="49" operator="equal">
      <formula>$D$4</formula>
    </cfRule>
  </conditionalFormatting>
  <conditionalFormatting sqref="I4:I6 I28:I29">
    <cfRule type="cellIs" dxfId="902" priority="48" operator="equal">
      <formula>$I$4</formula>
    </cfRule>
  </conditionalFormatting>
  <conditionalFormatting sqref="J4:J6 J28:J29">
    <cfRule type="cellIs" dxfId="901" priority="47" operator="equal">
      <formula>$J$4</formula>
    </cfRule>
  </conditionalFormatting>
  <conditionalFormatting sqref="K4:K6 K28:K29">
    <cfRule type="cellIs" dxfId="900" priority="46" operator="equal">
      <formula>$K$4</formula>
    </cfRule>
  </conditionalFormatting>
  <conditionalFormatting sqref="M4:M6">
    <cfRule type="cellIs" dxfId="899" priority="45" operator="equal">
      <formula>$L$4</formula>
    </cfRule>
  </conditionalFormatting>
  <conditionalFormatting sqref="T7:T28 U28:V28">
    <cfRule type="cellIs" dxfId="898" priority="42" operator="lessThan">
      <formula>0</formula>
    </cfRule>
    <cfRule type="cellIs" dxfId="897" priority="43" operator="lessThan">
      <formula>0</formula>
    </cfRule>
    <cfRule type="cellIs" dxfId="896" priority="44" operator="lessThan">
      <formula>0</formula>
    </cfRule>
  </conditionalFormatting>
  <conditionalFormatting sqref="D5:K5">
    <cfRule type="cellIs" dxfId="895" priority="41" operator="greaterThan">
      <formula>0</formula>
    </cfRule>
  </conditionalFormatting>
  <conditionalFormatting sqref="T6:T28 U28:V28">
    <cfRule type="cellIs" dxfId="894" priority="40" operator="lessThan">
      <formula>0</formula>
    </cfRule>
  </conditionalFormatting>
  <conditionalFormatting sqref="T7:T27">
    <cfRule type="cellIs" dxfId="893" priority="37" operator="lessThan">
      <formula>0</formula>
    </cfRule>
    <cfRule type="cellIs" dxfId="892" priority="38" operator="lessThan">
      <formula>0</formula>
    </cfRule>
    <cfRule type="cellIs" dxfId="891" priority="39" operator="lessThan">
      <formula>0</formula>
    </cfRule>
  </conditionalFormatting>
  <conditionalFormatting sqref="T7:T28 U28:V28">
    <cfRule type="cellIs" dxfId="890" priority="34" operator="lessThan">
      <formula>0</formula>
    </cfRule>
    <cfRule type="cellIs" dxfId="889" priority="35" operator="lessThan">
      <formula>0</formula>
    </cfRule>
    <cfRule type="cellIs" dxfId="888" priority="36" operator="lessThan">
      <formula>0</formula>
    </cfRule>
  </conditionalFormatting>
  <conditionalFormatting sqref="D5:K5">
    <cfRule type="cellIs" dxfId="887" priority="33" operator="greaterThan">
      <formula>0</formula>
    </cfRule>
  </conditionalFormatting>
  <conditionalFormatting sqref="L4 L6 L28:L29">
    <cfRule type="cellIs" dxfId="886" priority="32" operator="equal">
      <formula>$L$4</formula>
    </cfRule>
  </conditionalFormatting>
  <conditionalFormatting sqref="D7:S7">
    <cfRule type="cellIs" dxfId="885" priority="31" operator="greaterThan">
      <formula>0</formula>
    </cfRule>
  </conditionalFormatting>
  <conditionalFormatting sqref="D9:S9">
    <cfRule type="cellIs" dxfId="884" priority="30" operator="greaterThan">
      <formula>0</formula>
    </cfRule>
  </conditionalFormatting>
  <conditionalFormatting sqref="D11:S11">
    <cfRule type="cellIs" dxfId="883" priority="29" operator="greaterThan">
      <formula>0</formula>
    </cfRule>
  </conditionalFormatting>
  <conditionalFormatting sqref="D13:S13">
    <cfRule type="cellIs" dxfId="882" priority="28" operator="greaterThan">
      <formula>0</formula>
    </cfRule>
  </conditionalFormatting>
  <conditionalFormatting sqref="D15:S15">
    <cfRule type="cellIs" dxfId="881" priority="27" operator="greaterThan">
      <formula>0</formula>
    </cfRule>
  </conditionalFormatting>
  <conditionalFormatting sqref="D17:S17">
    <cfRule type="cellIs" dxfId="880" priority="26" operator="greaterThan">
      <formula>0</formula>
    </cfRule>
  </conditionalFormatting>
  <conditionalFormatting sqref="D19:S19">
    <cfRule type="cellIs" dxfId="879" priority="25" operator="greaterThan">
      <formula>0</formula>
    </cfRule>
  </conditionalFormatting>
  <conditionalFormatting sqref="D21:S21">
    <cfRule type="cellIs" dxfId="878" priority="24" operator="greaterThan">
      <formula>0</formula>
    </cfRule>
  </conditionalFormatting>
  <conditionalFormatting sqref="D23:S23">
    <cfRule type="cellIs" dxfId="877" priority="23" operator="greaterThan">
      <formula>0</formula>
    </cfRule>
  </conditionalFormatting>
  <conditionalFormatting sqref="D25:S25">
    <cfRule type="cellIs" dxfId="876" priority="22" operator="greaterThan">
      <formula>0</formula>
    </cfRule>
  </conditionalFormatting>
  <conditionalFormatting sqref="D27:S27">
    <cfRule type="cellIs" dxfId="875" priority="21" operator="greaterThan">
      <formula>0</formula>
    </cfRule>
  </conditionalFormatting>
  <conditionalFormatting sqref="U6">
    <cfRule type="cellIs" dxfId="874" priority="20" operator="lessThan">
      <formula>0</formula>
    </cfRule>
  </conditionalFormatting>
  <conditionalFormatting sqref="U6">
    <cfRule type="cellIs" dxfId="873" priority="19" operator="lessThan">
      <formula>0</formula>
    </cfRule>
  </conditionalFormatting>
  <conditionalFormatting sqref="V6">
    <cfRule type="cellIs" dxfId="872" priority="18" operator="lessThan">
      <formula>0</formula>
    </cfRule>
  </conditionalFormatting>
  <conditionalFormatting sqref="V6">
    <cfRule type="cellIs" dxfId="871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3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V2">
        <v>115</v>
      </c>
    </row>
    <row r="3" spans="1:23" ht="18.75" x14ac:dyDescent="0.25">
      <c r="A3" s="100" t="s">
        <v>66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3" x14ac:dyDescent="0.25">
      <c r="A4" s="104" t="s">
        <v>1</v>
      </c>
      <c r="B4" s="104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3" x14ac:dyDescent="0.25">
      <c r="A5" s="104" t="s">
        <v>2</v>
      </c>
      <c r="B5" s="104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90" t="s">
        <v>44</v>
      </c>
      <c r="B28" s="91"/>
      <c r="C28" s="92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93" t="s">
        <v>45</v>
      </c>
      <c r="B29" s="94"/>
      <c r="C29" s="95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 U28:W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 U28:W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 U28:W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 U28:W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Q7 S7">
    <cfRule type="cellIs" dxfId="838" priority="11" operator="greaterThan">
      <formula>0</formula>
    </cfRule>
  </conditionalFormatting>
  <conditionalFormatting sqref="D9:Q9 S9">
    <cfRule type="cellIs" dxfId="837" priority="10" operator="greaterThan">
      <formula>0</formula>
    </cfRule>
  </conditionalFormatting>
  <conditionalFormatting sqref="D11:Q11 S11">
    <cfRule type="cellIs" dxfId="836" priority="9" operator="greaterThan">
      <formula>0</formula>
    </cfRule>
  </conditionalFormatting>
  <conditionalFormatting sqref="D13:Q13 S13">
    <cfRule type="cellIs" dxfId="835" priority="8" operator="greaterThan">
      <formula>0</formula>
    </cfRule>
  </conditionalFormatting>
  <conditionalFormatting sqref="D15:Q15 S15">
    <cfRule type="cellIs" dxfId="834" priority="7" operator="greaterThan">
      <formula>0</formula>
    </cfRule>
  </conditionalFormatting>
  <conditionalFormatting sqref="D17:Q17 S17">
    <cfRule type="cellIs" dxfId="833" priority="6" operator="greaterThan">
      <formula>0</formula>
    </cfRule>
  </conditionalFormatting>
  <conditionalFormatting sqref="D19:Q19 S19">
    <cfRule type="cellIs" dxfId="832" priority="5" operator="greaterThan">
      <formula>0</formula>
    </cfRule>
  </conditionalFormatting>
  <conditionalFormatting sqref="D21:Q21 S21">
    <cfRule type="cellIs" dxfId="831" priority="4" operator="greaterThan">
      <formula>0</formula>
    </cfRule>
  </conditionalFormatting>
  <conditionalFormatting sqref="D23:Q23 S23">
    <cfRule type="cellIs" dxfId="830" priority="3" operator="greaterThan">
      <formula>0</formula>
    </cfRule>
  </conditionalFormatting>
  <conditionalFormatting sqref="D25:Q25 S25">
    <cfRule type="cellIs" dxfId="829" priority="2" operator="greaterThan">
      <formula>0</formula>
    </cfRule>
  </conditionalFormatting>
  <conditionalFormatting sqref="D27:Q27 S27">
    <cfRule type="cellIs" dxfId="828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3" sqref="E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46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44</v>
      </c>
      <c r="B28" s="91"/>
      <c r="C28" s="9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3" t="s">
        <v>45</v>
      </c>
      <c r="B29" s="94"/>
      <c r="C29" s="95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46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44</v>
      </c>
      <c r="B28" s="91"/>
      <c r="C28" s="9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3" t="s">
        <v>45</v>
      </c>
      <c r="B29" s="94"/>
      <c r="C29" s="95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47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44</v>
      </c>
      <c r="B28" s="91"/>
      <c r="C28" s="9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3" t="s">
        <v>45</v>
      </c>
      <c r="B29" s="94"/>
      <c r="C29" s="95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68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90" t="s">
        <v>44</v>
      </c>
      <c r="B28" s="91"/>
      <c r="C28" s="92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93" t="s">
        <v>45</v>
      </c>
      <c r="B29" s="94"/>
      <c r="C29" s="95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69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44</v>
      </c>
      <c r="B28" s="91"/>
      <c r="C28" s="92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93" t="s">
        <v>45</v>
      </c>
      <c r="B29" s="94"/>
      <c r="C29" s="95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5" priority="43" operator="equal">
      <formula>212030016606640</formula>
    </cfRule>
  </conditionalFormatting>
  <conditionalFormatting sqref="D29 E4:E6 E28:K29">
    <cfRule type="cellIs" dxfId="654" priority="41" operator="equal">
      <formula>$E$4</formula>
    </cfRule>
    <cfRule type="cellIs" dxfId="653" priority="42" operator="equal">
      <formula>2120</formula>
    </cfRule>
  </conditionalFormatting>
  <conditionalFormatting sqref="D29:E29 F4:F6 F28:F29">
    <cfRule type="cellIs" dxfId="652" priority="39" operator="equal">
      <formula>$F$4</formula>
    </cfRule>
    <cfRule type="cellIs" dxfId="651" priority="40" operator="equal">
      <formula>300</formula>
    </cfRule>
  </conditionalFormatting>
  <conditionalFormatting sqref="G4:G6 G28:G29">
    <cfRule type="cellIs" dxfId="650" priority="37" operator="equal">
      <formula>$G$4</formula>
    </cfRule>
    <cfRule type="cellIs" dxfId="649" priority="38" operator="equal">
      <formula>1660</formula>
    </cfRule>
  </conditionalFormatting>
  <conditionalFormatting sqref="H4:H6 H28:H29">
    <cfRule type="cellIs" dxfId="648" priority="35" operator="equal">
      <formula>$H$4</formula>
    </cfRule>
    <cfRule type="cellIs" dxfId="647" priority="36" operator="equal">
      <formula>6640</formula>
    </cfRule>
  </conditionalFormatting>
  <conditionalFormatting sqref="T6:T28">
    <cfRule type="cellIs" dxfId="646" priority="34" operator="lessThan">
      <formula>0</formula>
    </cfRule>
  </conditionalFormatting>
  <conditionalFormatting sqref="T7:T27">
    <cfRule type="cellIs" dxfId="645" priority="31" operator="lessThan">
      <formula>0</formula>
    </cfRule>
    <cfRule type="cellIs" dxfId="644" priority="32" operator="lessThan">
      <formula>0</formula>
    </cfRule>
    <cfRule type="cellIs" dxfId="643" priority="33" operator="lessThan">
      <formula>0</formula>
    </cfRule>
  </conditionalFormatting>
  <conditionalFormatting sqref="E4:E6 E28:K28">
    <cfRule type="cellIs" dxfId="642" priority="30" operator="equal">
      <formula>$E$4</formula>
    </cfRule>
  </conditionalFormatting>
  <conditionalFormatting sqref="D28:D29 D6 D4:M4">
    <cfRule type="cellIs" dxfId="641" priority="29" operator="equal">
      <formula>$D$4</formula>
    </cfRule>
  </conditionalFormatting>
  <conditionalFormatting sqref="I4:I6 I28:I29">
    <cfRule type="cellIs" dxfId="640" priority="28" operator="equal">
      <formula>$I$4</formula>
    </cfRule>
  </conditionalFormatting>
  <conditionalFormatting sqref="J4:J6 J28:J29">
    <cfRule type="cellIs" dxfId="639" priority="27" operator="equal">
      <formula>$J$4</formula>
    </cfRule>
  </conditionalFormatting>
  <conditionalFormatting sqref="K4:K6 K28:K29">
    <cfRule type="cellIs" dxfId="638" priority="26" operator="equal">
      <formula>$K$4</formula>
    </cfRule>
  </conditionalFormatting>
  <conditionalFormatting sqref="M4:M6">
    <cfRule type="cellIs" dxfId="637" priority="25" operator="equal">
      <formula>$L$4</formula>
    </cfRule>
  </conditionalFormatting>
  <conditionalFormatting sqref="T7:T28">
    <cfRule type="cellIs" dxfId="636" priority="22" operator="lessThan">
      <formula>0</formula>
    </cfRule>
    <cfRule type="cellIs" dxfId="635" priority="23" operator="lessThan">
      <formula>0</formula>
    </cfRule>
    <cfRule type="cellIs" dxfId="634" priority="24" operator="lessThan">
      <formula>0</formula>
    </cfRule>
  </conditionalFormatting>
  <conditionalFormatting sqref="D5:K5">
    <cfRule type="cellIs" dxfId="633" priority="21" operator="greaterThan">
      <formula>0</formula>
    </cfRule>
  </conditionalFormatting>
  <conditionalFormatting sqref="T6:T28">
    <cfRule type="cellIs" dxfId="632" priority="20" operator="lessThan">
      <formula>0</formula>
    </cfRule>
  </conditionalFormatting>
  <conditionalFormatting sqref="T7:T27">
    <cfRule type="cellIs" dxfId="631" priority="17" operator="lessThan">
      <formula>0</formula>
    </cfRule>
    <cfRule type="cellIs" dxfId="630" priority="18" operator="lessThan">
      <formula>0</formula>
    </cfRule>
    <cfRule type="cellIs" dxfId="629" priority="19" operator="lessThan">
      <formula>0</formula>
    </cfRule>
  </conditionalFormatting>
  <conditionalFormatting sqref="T7:T28">
    <cfRule type="cellIs" dxfId="628" priority="14" operator="lessThan">
      <formula>0</formula>
    </cfRule>
    <cfRule type="cellIs" dxfId="627" priority="15" operator="lessThan">
      <formula>0</formula>
    </cfRule>
    <cfRule type="cellIs" dxfId="626" priority="16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70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90" t="s">
        <v>44</v>
      </c>
      <c r="B28" s="91"/>
      <c r="C28" s="92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93" t="s">
        <v>45</v>
      </c>
      <c r="B29" s="94"/>
      <c r="C29" s="95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2" priority="43" operator="equal">
      <formula>212030016606640</formula>
    </cfRule>
  </conditionalFormatting>
  <conditionalFormatting sqref="D29 E4:E6 E28:K29">
    <cfRule type="cellIs" dxfId="611" priority="41" operator="equal">
      <formula>$E$4</formula>
    </cfRule>
    <cfRule type="cellIs" dxfId="610" priority="42" operator="equal">
      <formula>2120</formula>
    </cfRule>
  </conditionalFormatting>
  <conditionalFormatting sqref="D29:E29 F4:F6 F28:F29">
    <cfRule type="cellIs" dxfId="609" priority="39" operator="equal">
      <formula>$F$4</formula>
    </cfRule>
    <cfRule type="cellIs" dxfId="608" priority="40" operator="equal">
      <formula>300</formula>
    </cfRule>
  </conditionalFormatting>
  <conditionalFormatting sqref="G4:G6 G28:G29">
    <cfRule type="cellIs" dxfId="607" priority="37" operator="equal">
      <formula>$G$4</formula>
    </cfRule>
    <cfRule type="cellIs" dxfId="606" priority="38" operator="equal">
      <formula>1660</formula>
    </cfRule>
  </conditionalFormatting>
  <conditionalFormatting sqref="H4:H6 H28:H29">
    <cfRule type="cellIs" dxfId="605" priority="35" operator="equal">
      <formula>$H$4</formula>
    </cfRule>
    <cfRule type="cellIs" dxfId="604" priority="36" operator="equal">
      <formula>6640</formula>
    </cfRule>
  </conditionalFormatting>
  <conditionalFormatting sqref="T6:T28">
    <cfRule type="cellIs" dxfId="603" priority="34" operator="lessThan">
      <formula>0</formula>
    </cfRule>
  </conditionalFormatting>
  <conditionalFormatting sqref="T7:T27">
    <cfRule type="cellIs" dxfId="602" priority="31" operator="lessThan">
      <formula>0</formula>
    </cfRule>
    <cfRule type="cellIs" dxfId="601" priority="32" operator="lessThan">
      <formula>0</formula>
    </cfRule>
    <cfRule type="cellIs" dxfId="600" priority="33" operator="lessThan">
      <formula>0</formula>
    </cfRule>
  </conditionalFormatting>
  <conditionalFormatting sqref="E4:E6 E28:K28">
    <cfRule type="cellIs" dxfId="599" priority="30" operator="equal">
      <formula>$E$4</formula>
    </cfRule>
  </conditionalFormatting>
  <conditionalFormatting sqref="D28:D29 D6 D4:M4">
    <cfRule type="cellIs" dxfId="598" priority="29" operator="equal">
      <formula>$D$4</formula>
    </cfRule>
  </conditionalFormatting>
  <conditionalFormatting sqref="I4:I6 I28:I29">
    <cfRule type="cellIs" dxfId="597" priority="28" operator="equal">
      <formula>$I$4</formula>
    </cfRule>
  </conditionalFormatting>
  <conditionalFormatting sqref="J4:J6 J28:J29">
    <cfRule type="cellIs" dxfId="596" priority="27" operator="equal">
      <formula>$J$4</formula>
    </cfRule>
  </conditionalFormatting>
  <conditionalFormatting sqref="K4:K6 K28:K29">
    <cfRule type="cellIs" dxfId="595" priority="26" operator="equal">
      <formula>$K$4</formula>
    </cfRule>
  </conditionalFormatting>
  <conditionalFormatting sqref="M4:M6">
    <cfRule type="cellIs" dxfId="594" priority="25" operator="equal">
      <formula>$L$4</formula>
    </cfRule>
  </conditionalFormatting>
  <conditionalFormatting sqref="T7:T28">
    <cfRule type="cellIs" dxfId="593" priority="22" operator="lessThan">
      <formula>0</formula>
    </cfRule>
    <cfRule type="cellIs" dxfId="592" priority="23" operator="lessThan">
      <formula>0</formula>
    </cfRule>
    <cfRule type="cellIs" dxfId="591" priority="24" operator="lessThan">
      <formula>0</formula>
    </cfRule>
  </conditionalFormatting>
  <conditionalFormatting sqref="D5:K5">
    <cfRule type="cellIs" dxfId="590" priority="21" operator="greaterThan">
      <formula>0</formula>
    </cfRule>
  </conditionalFormatting>
  <conditionalFormatting sqref="T6:T28">
    <cfRule type="cellIs" dxfId="589" priority="20" operator="lessThan">
      <formula>0</formula>
    </cfRule>
  </conditionalFormatting>
  <conditionalFormatting sqref="T7:T27">
    <cfRule type="cellIs" dxfId="588" priority="17" operator="lessThan">
      <formula>0</formula>
    </cfRule>
    <cfRule type="cellIs" dxfId="587" priority="18" operator="lessThan">
      <formula>0</formula>
    </cfRule>
    <cfRule type="cellIs" dxfId="586" priority="19" operator="lessThan">
      <formula>0</formula>
    </cfRule>
  </conditionalFormatting>
  <conditionalFormatting sqref="T7:T28">
    <cfRule type="cellIs" dxfId="585" priority="14" operator="lessThan">
      <formula>0</formula>
    </cfRule>
    <cfRule type="cellIs" dxfId="584" priority="15" operator="lessThan">
      <formula>0</formula>
    </cfRule>
    <cfRule type="cellIs" dxfId="583" priority="16" operator="lessThan">
      <formula>0</formula>
    </cfRule>
  </conditionalFormatting>
  <conditionalFormatting sqref="D5:K5">
    <cfRule type="cellIs" dxfId="582" priority="13" operator="greaterThan">
      <formula>0</formula>
    </cfRule>
  </conditionalFormatting>
  <conditionalFormatting sqref="L4 L6 L28:L29">
    <cfRule type="cellIs" dxfId="581" priority="12" operator="equal">
      <formula>$L$4</formula>
    </cfRule>
  </conditionalFormatting>
  <conditionalFormatting sqref="D7:S7">
    <cfRule type="cellIs" dxfId="580" priority="11" operator="greaterThan">
      <formula>0</formula>
    </cfRule>
  </conditionalFormatting>
  <conditionalFormatting sqref="D9:S9">
    <cfRule type="cellIs" dxfId="579" priority="10" operator="greaterThan">
      <formula>0</formula>
    </cfRule>
  </conditionalFormatting>
  <conditionalFormatting sqref="D11:S11">
    <cfRule type="cellIs" dxfId="578" priority="9" operator="greaterThan">
      <formula>0</formula>
    </cfRule>
  </conditionalFormatting>
  <conditionalFormatting sqref="D13:S13">
    <cfRule type="cellIs" dxfId="577" priority="8" operator="greaterThan">
      <formula>0</formula>
    </cfRule>
  </conditionalFormatting>
  <conditionalFormatting sqref="D15:S15">
    <cfRule type="cellIs" dxfId="576" priority="7" operator="greaterThan">
      <formula>0</formula>
    </cfRule>
  </conditionalFormatting>
  <conditionalFormatting sqref="D17:S17">
    <cfRule type="cellIs" dxfId="575" priority="6" operator="greaterThan">
      <formula>0</formula>
    </cfRule>
  </conditionalFormatting>
  <conditionalFormatting sqref="D19:S19">
    <cfRule type="cellIs" dxfId="574" priority="5" operator="greaterThan">
      <formula>0</formula>
    </cfRule>
  </conditionalFormatting>
  <conditionalFormatting sqref="D21:S21">
    <cfRule type="cellIs" dxfId="573" priority="4" operator="greaterThan">
      <formula>0</formula>
    </cfRule>
  </conditionalFormatting>
  <conditionalFormatting sqref="D23:S23">
    <cfRule type="cellIs" dxfId="572" priority="3" operator="greaterThan">
      <formula>0</formula>
    </cfRule>
  </conditionalFormatting>
  <conditionalFormatting sqref="D25:S25">
    <cfRule type="cellIs" dxfId="571" priority="2" operator="greaterThan">
      <formula>0</formula>
    </cfRule>
  </conditionalFormatting>
  <conditionalFormatting sqref="D27:S27">
    <cfRule type="cellIs" dxfId="57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52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44</v>
      </c>
      <c r="B28" s="91"/>
      <c r="C28" s="9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3" t="s">
        <v>45</v>
      </c>
      <c r="B29" s="94"/>
      <c r="C29" s="95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5" priority="43" operator="equal">
      <formula>212030016606640</formula>
    </cfRule>
  </conditionalFormatting>
  <conditionalFormatting sqref="D29 E4:E6 E28:K29">
    <cfRule type="cellIs" dxfId="1354" priority="41" operator="equal">
      <formula>$E$4</formula>
    </cfRule>
    <cfRule type="cellIs" dxfId="1353" priority="42" operator="equal">
      <formula>2120</formula>
    </cfRule>
  </conditionalFormatting>
  <conditionalFormatting sqref="D29:E29 F4:F6 F28:F29">
    <cfRule type="cellIs" dxfId="1352" priority="39" operator="equal">
      <formula>$F$4</formula>
    </cfRule>
    <cfRule type="cellIs" dxfId="1351" priority="40" operator="equal">
      <formula>300</formula>
    </cfRule>
  </conditionalFormatting>
  <conditionalFormatting sqref="G4:G6 G28:G29">
    <cfRule type="cellIs" dxfId="1350" priority="37" operator="equal">
      <formula>$G$4</formula>
    </cfRule>
    <cfRule type="cellIs" dxfId="1349" priority="38" operator="equal">
      <formula>1660</formula>
    </cfRule>
  </conditionalFormatting>
  <conditionalFormatting sqref="H4:H6 H28:H29">
    <cfRule type="cellIs" dxfId="1348" priority="35" operator="equal">
      <formula>$H$4</formula>
    </cfRule>
    <cfRule type="cellIs" dxfId="1347" priority="36" operator="equal">
      <formula>6640</formula>
    </cfRule>
  </conditionalFormatting>
  <conditionalFormatting sqref="T6:T28">
    <cfRule type="cellIs" dxfId="1346" priority="34" operator="lessThan">
      <formula>0</formula>
    </cfRule>
  </conditionalFormatting>
  <conditionalFormatting sqref="T7:T27">
    <cfRule type="cellIs" dxfId="1345" priority="31" operator="lessThan">
      <formula>0</formula>
    </cfRule>
    <cfRule type="cellIs" dxfId="1344" priority="32" operator="lessThan">
      <formula>0</formula>
    </cfRule>
    <cfRule type="cellIs" dxfId="1343" priority="33" operator="lessThan">
      <formula>0</formula>
    </cfRule>
  </conditionalFormatting>
  <conditionalFormatting sqref="E4:E6 E28:K28">
    <cfRule type="cellIs" dxfId="1342" priority="30" operator="equal">
      <formula>$E$4</formula>
    </cfRule>
  </conditionalFormatting>
  <conditionalFormatting sqref="D28:D29 D6 D4:M4">
    <cfRule type="cellIs" dxfId="1341" priority="29" operator="equal">
      <formula>$D$4</formula>
    </cfRule>
  </conditionalFormatting>
  <conditionalFormatting sqref="I4:I6 I28:I29">
    <cfRule type="cellIs" dxfId="1340" priority="28" operator="equal">
      <formula>$I$4</formula>
    </cfRule>
  </conditionalFormatting>
  <conditionalFormatting sqref="J4:J6 J28:J29">
    <cfRule type="cellIs" dxfId="1339" priority="27" operator="equal">
      <formula>$J$4</formula>
    </cfRule>
  </conditionalFormatting>
  <conditionalFormatting sqref="K4:K6 K28:K29">
    <cfRule type="cellIs" dxfId="1338" priority="26" operator="equal">
      <formula>$K$4</formula>
    </cfRule>
  </conditionalFormatting>
  <conditionalFormatting sqref="M4:M6">
    <cfRule type="cellIs" dxfId="1337" priority="25" operator="equal">
      <formula>$L$4</formula>
    </cfRule>
  </conditionalFormatting>
  <conditionalFormatting sqref="T7:T28">
    <cfRule type="cellIs" dxfId="1336" priority="22" operator="lessThan">
      <formula>0</formula>
    </cfRule>
    <cfRule type="cellIs" dxfId="1335" priority="23" operator="lessThan">
      <formula>0</formula>
    </cfRule>
    <cfRule type="cellIs" dxfId="1334" priority="24" operator="lessThan">
      <formula>0</formula>
    </cfRule>
  </conditionalFormatting>
  <conditionalFormatting sqref="D5:K5">
    <cfRule type="cellIs" dxfId="1333" priority="21" operator="greaterThan">
      <formula>0</formula>
    </cfRule>
  </conditionalFormatting>
  <conditionalFormatting sqref="T6:T28">
    <cfRule type="cellIs" dxfId="1332" priority="20" operator="lessThan">
      <formula>0</formula>
    </cfRule>
  </conditionalFormatting>
  <conditionalFormatting sqref="T7:T27">
    <cfRule type="cellIs" dxfId="1331" priority="17" operator="lessThan">
      <formula>0</formula>
    </cfRule>
    <cfRule type="cellIs" dxfId="1330" priority="18" operator="lessThan">
      <formula>0</formula>
    </cfRule>
    <cfRule type="cellIs" dxfId="1329" priority="19" operator="lessThan">
      <formula>0</formula>
    </cfRule>
  </conditionalFormatting>
  <conditionalFormatting sqref="T7:T28">
    <cfRule type="cellIs" dxfId="1328" priority="14" operator="lessThan">
      <formula>0</formula>
    </cfRule>
    <cfRule type="cellIs" dxfId="1327" priority="15" operator="lessThan">
      <formula>0</formula>
    </cfRule>
    <cfRule type="cellIs" dxfId="1326" priority="16" operator="lessThan">
      <formula>0</formula>
    </cfRule>
  </conditionalFormatting>
  <conditionalFormatting sqref="D5:K5">
    <cfRule type="cellIs" dxfId="1325" priority="13" operator="greaterThan">
      <formula>0</formula>
    </cfRule>
  </conditionalFormatting>
  <conditionalFormatting sqref="L4 L6 L28:L29">
    <cfRule type="cellIs" dxfId="1324" priority="12" operator="equal">
      <formula>$L$4</formula>
    </cfRule>
  </conditionalFormatting>
  <conditionalFormatting sqref="D7:S7">
    <cfRule type="cellIs" dxfId="1323" priority="11" operator="greaterThan">
      <formula>0</formula>
    </cfRule>
  </conditionalFormatting>
  <conditionalFormatting sqref="D9:S9">
    <cfRule type="cellIs" dxfId="1322" priority="10" operator="greaterThan">
      <formula>0</formula>
    </cfRule>
  </conditionalFormatting>
  <conditionalFormatting sqref="D11:S11">
    <cfRule type="cellIs" dxfId="1321" priority="9" operator="greaterThan">
      <formula>0</formula>
    </cfRule>
  </conditionalFormatting>
  <conditionalFormatting sqref="D13:S13">
    <cfRule type="cellIs" dxfId="1320" priority="8" operator="greaterThan">
      <formula>0</formula>
    </cfRule>
  </conditionalFormatting>
  <conditionalFormatting sqref="D15:S15">
    <cfRule type="cellIs" dxfId="1319" priority="7" operator="greaterThan">
      <formula>0</formula>
    </cfRule>
  </conditionalFormatting>
  <conditionalFormatting sqref="D17:S17">
    <cfRule type="cellIs" dxfId="1318" priority="6" operator="greaterThan">
      <formula>0</formula>
    </cfRule>
  </conditionalFormatting>
  <conditionalFormatting sqref="D19:S19">
    <cfRule type="cellIs" dxfId="1317" priority="5" operator="greaterThan">
      <formula>0</formula>
    </cfRule>
  </conditionalFormatting>
  <conditionalFormatting sqref="D21:S21">
    <cfRule type="cellIs" dxfId="1316" priority="4" operator="greaterThan">
      <formula>0</formula>
    </cfRule>
  </conditionalFormatting>
  <conditionalFormatting sqref="D23:S23">
    <cfRule type="cellIs" dxfId="1315" priority="3" operator="greaterThan">
      <formula>0</formula>
    </cfRule>
  </conditionalFormatting>
  <conditionalFormatting sqref="D25:S25">
    <cfRule type="cellIs" dxfId="1314" priority="2" operator="greaterThan">
      <formula>0</formula>
    </cfRule>
  </conditionalFormatting>
  <conditionalFormatting sqref="D27:S27">
    <cfRule type="cellIs" dxfId="131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3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3" ht="18.75" x14ac:dyDescent="0.25">
      <c r="A3" s="100" t="s">
        <v>71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3" x14ac:dyDescent="0.25">
      <c r="A4" s="104" t="s">
        <v>1</v>
      </c>
      <c r="B4" s="104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3" x14ac:dyDescent="0.25">
      <c r="A5" s="104" t="s">
        <v>2</v>
      </c>
      <c r="B5" s="104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90" t="s">
        <v>44</v>
      </c>
      <c r="B28" s="91"/>
      <c r="C28" s="92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93" t="s">
        <v>45</v>
      </c>
      <c r="B29" s="94"/>
      <c r="C29" s="95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9" priority="47" operator="equal">
      <formula>212030016606640</formula>
    </cfRule>
  </conditionalFormatting>
  <conditionalFormatting sqref="D29 E4:E6 E28:K29">
    <cfRule type="cellIs" dxfId="568" priority="45" operator="equal">
      <formula>$E$4</formula>
    </cfRule>
    <cfRule type="cellIs" dxfId="567" priority="46" operator="equal">
      <formula>2120</formula>
    </cfRule>
  </conditionalFormatting>
  <conditionalFormatting sqref="D29:E29 F4:F6 F28:F29">
    <cfRule type="cellIs" dxfId="566" priority="43" operator="equal">
      <formula>$F$4</formula>
    </cfRule>
    <cfRule type="cellIs" dxfId="565" priority="44" operator="equal">
      <formula>300</formula>
    </cfRule>
  </conditionalFormatting>
  <conditionalFormatting sqref="G4:G6 G28:G29">
    <cfRule type="cellIs" dxfId="564" priority="41" operator="equal">
      <formula>$G$4</formula>
    </cfRule>
    <cfRule type="cellIs" dxfId="563" priority="42" operator="equal">
      <formula>1660</formula>
    </cfRule>
  </conditionalFormatting>
  <conditionalFormatting sqref="H4:H6 H28:H29">
    <cfRule type="cellIs" dxfId="562" priority="39" operator="equal">
      <formula>$H$4</formula>
    </cfRule>
    <cfRule type="cellIs" dxfId="561" priority="40" operator="equal">
      <formula>6640</formula>
    </cfRule>
  </conditionalFormatting>
  <conditionalFormatting sqref="T6:T28 U28:V28">
    <cfRule type="cellIs" dxfId="560" priority="38" operator="lessThan">
      <formula>0</formula>
    </cfRule>
  </conditionalFormatting>
  <conditionalFormatting sqref="T7:T27">
    <cfRule type="cellIs" dxfId="559" priority="35" operator="lessThan">
      <formula>0</formula>
    </cfRule>
    <cfRule type="cellIs" dxfId="558" priority="36" operator="lessThan">
      <formula>0</formula>
    </cfRule>
    <cfRule type="cellIs" dxfId="557" priority="37" operator="lessThan">
      <formula>0</formula>
    </cfRule>
  </conditionalFormatting>
  <conditionalFormatting sqref="E4:E6 E28:K28">
    <cfRule type="cellIs" dxfId="556" priority="34" operator="equal">
      <formula>$E$4</formula>
    </cfRule>
  </conditionalFormatting>
  <conditionalFormatting sqref="D28:D29 D6 D4:M4">
    <cfRule type="cellIs" dxfId="555" priority="33" operator="equal">
      <formula>$D$4</formula>
    </cfRule>
  </conditionalFormatting>
  <conditionalFormatting sqref="I4:I6 I28:I29">
    <cfRule type="cellIs" dxfId="554" priority="32" operator="equal">
      <formula>$I$4</formula>
    </cfRule>
  </conditionalFormatting>
  <conditionalFormatting sqref="J4:J6 J28:J29">
    <cfRule type="cellIs" dxfId="553" priority="31" operator="equal">
      <formula>$J$4</formula>
    </cfRule>
  </conditionalFormatting>
  <conditionalFormatting sqref="K4:K6 K28:K29">
    <cfRule type="cellIs" dxfId="552" priority="30" operator="equal">
      <formula>$K$4</formula>
    </cfRule>
  </conditionalFormatting>
  <conditionalFormatting sqref="M4:M6">
    <cfRule type="cellIs" dxfId="551" priority="29" operator="equal">
      <formula>$L$4</formula>
    </cfRule>
  </conditionalFormatting>
  <conditionalFormatting sqref="T7:T28 U28:V28">
    <cfRule type="cellIs" dxfId="550" priority="26" operator="lessThan">
      <formula>0</formula>
    </cfRule>
    <cfRule type="cellIs" dxfId="549" priority="27" operator="lessThan">
      <formula>0</formula>
    </cfRule>
    <cfRule type="cellIs" dxfId="548" priority="28" operator="lessThan">
      <formula>0</formula>
    </cfRule>
  </conditionalFormatting>
  <conditionalFormatting sqref="D5:K5">
    <cfRule type="cellIs" dxfId="547" priority="25" operator="greaterThan">
      <formula>0</formula>
    </cfRule>
  </conditionalFormatting>
  <conditionalFormatting sqref="T6:T28 U28:V28">
    <cfRule type="cellIs" dxfId="546" priority="24" operator="lessThan">
      <formula>0</formula>
    </cfRule>
  </conditionalFormatting>
  <conditionalFormatting sqref="T7:T27">
    <cfRule type="cellIs" dxfId="545" priority="21" operator="lessThan">
      <formula>0</formula>
    </cfRule>
    <cfRule type="cellIs" dxfId="544" priority="22" operator="lessThan">
      <formula>0</formula>
    </cfRule>
    <cfRule type="cellIs" dxfId="543" priority="23" operator="lessThan">
      <formula>0</formula>
    </cfRule>
  </conditionalFormatting>
  <conditionalFormatting sqref="T7:T28 U28:V28">
    <cfRule type="cellIs" dxfId="542" priority="18" operator="lessThan">
      <formula>0</formula>
    </cfRule>
    <cfRule type="cellIs" dxfId="541" priority="19" operator="lessThan">
      <formula>0</formula>
    </cfRule>
    <cfRule type="cellIs" dxfId="540" priority="20" operator="lessThan">
      <formula>0</formula>
    </cfRule>
  </conditionalFormatting>
  <conditionalFormatting sqref="D5:K5">
    <cfRule type="cellIs" dxfId="539" priority="17" operator="greaterThan">
      <formula>0</formula>
    </cfRule>
  </conditionalFormatting>
  <conditionalFormatting sqref="L4 L6 L28:L29">
    <cfRule type="cellIs" dxfId="538" priority="16" operator="equal">
      <formula>$L$4</formula>
    </cfRule>
  </conditionalFormatting>
  <conditionalFormatting sqref="D7:S7">
    <cfRule type="cellIs" dxfId="537" priority="15" operator="greaterThan">
      <formula>0</formula>
    </cfRule>
  </conditionalFormatting>
  <conditionalFormatting sqref="D9:S9">
    <cfRule type="cellIs" dxfId="536" priority="14" operator="greaterThan">
      <formula>0</formula>
    </cfRule>
  </conditionalFormatting>
  <conditionalFormatting sqref="D11:S11">
    <cfRule type="cellIs" dxfId="535" priority="13" operator="greaterThan">
      <formula>0</formula>
    </cfRule>
  </conditionalFormatting>
  <conditionalFormatting sqref="D13:S13">
    <cfRule type="cellIs" dxfId="534" priority="12" operator="greaterThan">
      <formula>0</formula>
    </cfRule>
  </conditionalFormatting>
  <conditionalFormatting sqref="D15:S15">
    <cfRule type="cellIs" dxfId="533" priority="11" operator="greaterThan">
      <formula>0</formula>
    </cfRule>
  </conditionalFormatting>
  <conditionalFormatting sqref="D17:S17">
    <cfRule type="cellIs" dxfId="532" priority="10" operator="greaterThan">
      <formula>0</formula>
    </cfRule>
  </conditionalFormatting>
  <conditionalFormatting sqref="D19:S19">
    <cfRule type="cellIs" dxfId="531" priority="9" operator="greaterThan">
      <formula>0</formula>
    </cfRule>
  </conditionalFormatting>
  <conditionalFormatting sqref="D21:S21">
    <cfRule type="cellIs" dxfId="530" priority="8" operator="greaterThan">
      <formula>0</formula>
    </cfRule>
  </conditionalFormatting>
  <conditionalFormatting sqref="D23:S23">
    <cfRule type="cellIs" dxfId="529" priority="7" operator="greaterThan">
      <formula>0</formula>
    </cfRule>
  </conditionalFormatting>
  <conditionalFormatting sqref="D25:S25">
    <cfRule type="cellIs" dxfId="528" priority="6" operator="greaterThan">
      <formula>0</formula>
    </cfRule>
  </conditionalFormatting>
  <conditionalFormatting sqref="D27:S27">
    <cfRule type="cellIs" dxfId="527" priority="5" operator="greaterThan">
      <formula>0</formula>
    </cfRule>
  </conditionalFormatting>
  <conditionalFormatting sqref="U6">
    <cfRule type="cellIs" dxfId="526" priority="4" operator="lessThan">
      <formula>0</formula>
    </cfRule>
  </conditionalFormatting>
  <conditionalFormatting sqref="U6">
    <cfRule type="cellIs" dxfId="525" priority="3" operator="lessThan">
      <formula>0</formula>
    </cfRule>
  </conditionalFormatting>
  <conditionalFormatting sqref="V6">
    <cfRule type="cellIs" dxfId="524" priority="2" operator="lessThan">
      <formula>0</formula>
    </cfRule>
  </conditionalFormatting>
  <conditionalFormatting sqref="V6">
    <cfRule type="cellIs" dxfId="523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73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2" x14ac:dyDescent="0.25">
      <c r="A5" s="104" t="s">
        <v>2</v>
      </c>
      <c r="B5" s="10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90" t="s">
        <v>44</v>
      </c>
      <c r="B28" s="91"/>
      <c r="C28" s="92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93" t="s">
        <v>45</v>
      </c>
      <c r="B29" s="94"/>
      <c r="C29" s="95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96"/>
      <c r="N29" s="97"/>
      <c r="O29" s="97"/>
      <c r="P29" s="97"/>
      <c r="Q29" s="97"/>
      <c r="R29" s="97"/>
      <c r="S29" s="97"/>
      <c r="T29" s="9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22" priority="43" operator="equal">
      <formula>212030016606640</formula>
    </cfRule>
  </conditionalFormatting>
  <conditionalFormatting sqref="D29 E4:E6 E28:K29">
    <cfRule type="cellIs" dxfId="521" priority="41" operator="equal">
      <formula>$E$4</formula>
    </cfRule>
    <cfRule type="cellIs" dxfId="520" priority="42" operator="equal">
      <formula>2120</formula>
    </cfRule>
  </conditionalFormatting>
  <conditionalFormatting sqref="D29:E29 F4:F6 F28:F29">
    <cfRule type="cellIs" dxfId="519" priority="39" operator="equal">
      <formula>$F$4</formula>
    </cfRule>
    <cfRule type="cellIs" dxfId="518" priority="40" operator="equal">
      <formula>300</formula>
    </cfRule>
  </conditionalFormatting>
  <conditionalFormatting sqref="G4 G28:G29 G6">
    <cfRule type="cellIs" dxfId="517" priority="37" operator="equal">
      <formula>$G$4</formula>
    </cfRule>
    <cfRule type="cellIs" dxfId="516" priority="38" operator="equal">
      <formula>1660</formula>
    </cfRule>
  </conditionalFormatting>
  <conditionalFormatting sqref="H4:H6 H28:H29">
    <cfRule type="cellIs" dxfId="515" priority="35" operator="equal">
      <formula>$H$4</formula>
    </cfRule>
    <cfRule type="cellIs" dxfId="514" priority="36" operator="equal">
      <formula>6640</formula>
    </cfRule>
  </conditionalFormatting>
  <conditionalFormatting sqref="T6:T28">
    <cfRule type="cellIs" dxfId="513" priority="34" operator="lessThan">
      <formula>0</formula>
    </cfRule>
  </conditionalFormatting>
  <conditionalFormatting sqref="T7:T27">
    <cfRule type="cellIs" dxfId="512" priority="31" operator="lessThan">
      <formula>0</formula>
    </cfRule>
    <cfRule type="cellIs" dxfId="511" priority="32" operator="lessThan">
      <formula>0</formula>
    </cfRule>
    <cfRule type="cellIs" dxfId="510" priority="33" operator="lessThan">
      <formula>0</formula>
    </cfRule>
  </conditionalFormatting>
  <conditionalFormatting sqref="E4:E6 E28:K28">
    <cfRule type="cellIs" dxfId="509" priority="30" operator="equal">
      <formula>$E$4</formula>
    </cfRule>
  </conditionalFormatting>
  <conditionalFormatting sqref="D28:D29 D6 D4:M4">
    <cfRule type="cellIs" dxfId="508" priority="29" operator="equal">
      <formula>$D$4</formula>
    </cfRule>
  </conditionalFormatting>
  <conditionalFormatting sqref="I4:I6 I28:I29">
    <cfRule type="cellIs" dxfId="507" priority="28" operator="equal">
      <formula>$I$4</formula>
    </cfRule>
  </conditionalFormatting>
  <conditionalFormatting sqref="J4:J6 J28:J29">
    <cfRule type="cellIs" dxfId="506" priority="27" operator="equal">
      <formula>$J$4</formula>
    </cfRule>
  </conditionalFormatting>
  <conditionalFormatting sqref="K4:K6 K28:K29">
    <cfRule type="cellIs" dxfId="505" priority="26" operator="equal">
      <formula>$K$4</formula>
    </cfRule>
  </conditionalFormatting>
  <conditionalFormatting sqref="M4:M6">
    <cfRule type="cellIs" dxfId="504" priority="25" operator="equal">
      <formula>$L$4</formula>
    </cfRule>
  </conditionalFormatting>
  <conditionalFormatting sqref="T7:T28">
    <cfRule type="cellIs" dxfId="503" priority="22" operator="lessThan">
      <formula>0</formula>
    </cfRule>
    <cfRule type="cellIs" dxfId="502" priority="23" operator="lessThan">
      <formula>0</formula>
    </cfRule>
    <cfRule type="cellIs" dxfId="501" priority="24" operator="lessThan">
      <formula>0</formula>
    </cfRule>
  </conditionalFormatting>
  <conditionalFormatting sqref="D5:F5 H5:K5">
    <cfRule type="cellIs" dxfId="500" priority="21" operator="greaterThan">
      <formula>0</formula>
    </cfRule>
  </conditionalFormatting>
  <conditionalFormatting sqref="T6:T28">
    <cfRule type="cellIs" dxfId="499" priority="20" operator="lessThan">
      <formula>0</formula>
    </cfRule>
  </conditionalFormatting>
  <conditionalFormatting sqref="T7:T27">
    <cfRule type="cellIs" dxfId="498" priority="17" operator="lessThan">
      <formula>0</formula>
    </cfRule>
    <cfRule type="cellIs" dxfId="497" priority="18" operator="lessThan">
      <formula>0</formula>
    </cfRule>
    <cfRule type="cellIs" dxfId="496" priority="19" operator="lessThan">
      <formula>0</formula>
    </cfRule>
  </conditionalFormatting>
  <conditionalFormatting sqref="T7:T28">
    <cfRule type="cellIs" dxfId="495" priority="14" operator="lessThan">
      <formula>0</formula>
    </cfRule>
    <cfRule type="cellIs" dxfId="494" priority="15" operator="lessThan">
      <formula>0</formula>
    </cfRule>
    <cfRule type="cellIs" dxfId="493" priority="16" operator="lessThan">
      <formula>0</formula>
    </cfRule>
  </conditionalFormatting>
  <conditionalFormatting sqref="D5:F5 H5:K5">
    <cfRule type="cellIs" dxfId="492" priority="13" operator="greaterThan">
      <formula>0</formula>
    </cfRule>
  </conditionalFormatting>
  <conditionalFormatting sqref="L4 L6 L28:L29">
    <cfRule type="cellIs" dxfId="491" priority="12" operator="equal">
      <formula>$L$4</formula>
    </cfRule>
  </conditionalFormatting>
  <conditionalFormatting sqref="D7:S7 N8:N27 R8:R26">
    <cfRule type="cellIs" dxfId="490" priority="11" operator="greaterThan">
      <formula>0</formula>
    </cfRule>
  </conditionalFormatting>
  <conditionalFormatting sqref="D9:M9 O9:Q9 S9">
    <cfRule type="cellIs" dxfId="489" priority="10" operator="greaterThan">
      <formula>0</formula>
    </cfRule>
  </conditionalFormatting>
  <conditionalFormatting sqref="D11:M11 O11:Q11 S11">
    <cfRule type="cellIs" dxfId="488" priority="9" operator="greaterThan">
      <formula>0</formula>
    </cfRule>
  </conditionalFormatting>
  <conditionalFormatting sqref="D13:M13 O13:Q13 S13">
    <cfRule type="cellIs" dxfId="487" priority="8" operator="greaterThan">
      <formula>0</formula>
    </cfRule>
  </conditionalFormatting>
  <conditionalFormatting sqref="D15:M15 O15:Q15 S15">
    <cfRule type="cellIs" dxfId="486" priority="7" operator="greaterThan">
      <formula>0</formula>
    </cfRule>
  </conditionalFormatting>
  <conditionalFormatting sqref="D17:I17 K17:M17 O17:Q17 S17">
    <cfRule type="cellIs" dxfId="485" priority="6" operator="greaterThan">
      <formula>0</formula>
    </cfRule>
  </conditionalFormatting>
  <conditionalFormatting sqref="D19:M19 O19:Q19 S19">
    <cfRule type="cellIs" dxfId="484" priority="5" operator="greaterThan">
      <formula>0</formula>
    </cfRule>
  </conditionalFormatting>
  <conditionalFormatting sqref="D21:M21 O21:Q21 S21">
    <cfRule type="cellIs" dxfId="483" priority="4" operator="greaterThan">
      <formula>0</formula>
    </cfRule>
  </conditionalFormatting>
  <conditionalFormatting sqref="D23:M23 O23:Q23 S23">
    <cfRule type="cellIs" dxfId="482" priority="3" operator="greaterThan">
      <formula>0</formula>
    </cfRule>
  </conditionalFormatting>
  <conditionalFormatting sqref="D25:M25 O25:Q25 S25">
    <cfRule type="cellIs" dxfId="481" priority="2" operator="greaterThan">
      <formula>0</formula>
    </cfRule>
  </conditionalFormatting>
  <conditionalFormatting sqref="D27:M27 O27:S27">
    <cfRule type="cellIs" dxfId="480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8" sqref="I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74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90" t="s">
        <v>44</v>
      </c>
      <c r="B28" s="91"/>
      <c r="C28" s="92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93" t="s">
        <v>45</v>
      </c>
      <c r="B29" s="94"/>
      <c r="C29" s="95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9" priority="43" operator="equal">
      <formula>212030016606640</formula>
    </cfRule>
  </conditionalFormatting>
  <conditionalFormatting sqref="D29 E4:E6 E28:K29">
    <cfRule type="cellIs" dxfId="478" priority="41" operator="equal">
      <formula>$E$4</formula>
    </cfRule>
    <cfRule type="cellIs" dxfId="477" priority="42" operator="equal">
      <formula>2120</formula>
    </cfRule>
  </conditionalFormatting>
  <conditionalFormatting sqref="D29:E29 F4:F6 F28:F29">
    <cfRule type="cellIs" dxfId="476" priority="39" operator="equal">
      <formula>$F$4</formula>
    </cfRule>
    <cfRule type="cellIs" dxfId="475" priority="40" operator="equal">
      <formula>300</formula>
    </cfRule>
  </conditionalFormatting>
  <conditionalFormatting sqref="G4:G6 G28:G29">
    <cfRule type="cellIs" dxfId="474" priority="37" operator="equal">
      <formula>$G$4</formula>
    </cfRule>
    <cfRule type="cellIs" dxfId="473" priority="38" operator="equal">
      <formula>1660</formula>
    </cfRule>
  </conditionalFormatting>
  <conditionalFormatting sqref="H4:H6 H28:H29">
    <cfRule type="cellIs" dxfId="472" priority="35" operator="equal">
      <formula>$H$4</formula>
    </cfRule>
    <cfRule type="cellIs" dxfId="471" priority="36" operator="equal">
      <formula>6640</formula>
    </cfRule>
  </conditionalFormatting>
  <conditionalFormatting sqref="T6:T28">
    <cfRule type="cellIs" dxfId="470" priority="34" operator="lessThan">
      <formula>0</formula>
    </cfRule>
  </conditionalFormatting>
  <conditionalFormatting sqref="T7:T27">
    <cfRule type="cellIs" dxfId="469" priority="31" operator="lessThan">
      <formula>0</formula>
    </cfRule>
    <cfRule type="cellIs" dxfId="468" priority="32" operator="lessThan">
      <formula>0</formula>
    </cfRule>
    <cfRule type="cellIs" dxfId="467" priority="33" operator="lessThan">
      <formula>0</formula>
    </cfRule>
  </conditionalFormatting>
  <conditionalFormatting sqref="E4:E6 E28:K28">
    <cfRule type="cellIs" dxfId="466" priority="30" operator="equal">
      <formula>$E$4</formula>
    </cfRule>
  </conditionalFormatting>
  <conditionalFormatting sqref="D28:D29 D6 D4:M4">
    <cfRule type="cellIs" dxfId="465" priority="29" operator="equal">
      <formula>$D$4</formula>
    </cfRule>
  </conditionalFormatting>
  <conditionalFormatting sqref="I4:I6 I28:I29">
    <cfRule type="cellIs" dxfId="464" priority="28" operator="equal">
      <formula>$I$4</formula>
    </cfRule>
  </conditionalFormatting>
  <conditionalFormatting sqref="J4:J6 J28:J29">
    <cfRule type="cellIs" dxfId="463" priority="27" operator="equal">
      <formula>$J$4</formula>
    </cfRule>
  </conditionalFormatting>
  <conditionalFormatting sqref="K4:K6 K28:K29">
    <cfRule type="cellIs" dxfId="462" priority="26" operator="equal">
      <formula>$K$4</formula>
    </cfRule>
  </conditionalFormatting>
  <conditionalFormatting sqref="M4:M6">
    <cfRule type="cellIs" dxfId="461" priority="25" operator="equal">
      <formula>$L$4</formula>
    </cfRule>
  </conditionalFormatting>
  <conditionalFormatting sqref="T7:T28">
    <cfRule type="cellIs" dxfId="460" priority="22" operator="lessThan">
      <formula>0</formula>
    </cfRule>
    <cfRule type="cellIs" dxfId="459" priority="23" operator="lessThan">
      <formula>0</formula>
    </cfRule>
    <cfRule type="cellIs" dxfId="458" priority="24" operator="lessThan">
      <formula>0</formula>
    </cfRule>
  </conditionalFormatting>
  <conditionalFormatting sqref="D5:K5">
    <cfRule type="cellIs" dxfId="457" priority="21" operator="greaterThan">
      <formula>0</formula>
    </cfRule>
  </conditionalFormatting>
  <conditionalFormatting sqref="T6:T28">
    <cfRule type="cellIs" dxfId="456" priority="20" operator="lessThan">
      <formula>0</formula>
    </cfRule>
  </conditionalFormatting>
  <conditionalFormatting sqref="T7:T27">
    <cfRule type="cellIs" dxfId="455" priority="17" operator="lessThan">
      <formula>0</formula>
    </cfRule>
    <cfRule type="cellIs" dxfId="454" priority="18" operator="lessThan">
      <formula>0</formula>
    </cfRule>
    <cfRule type="cellIs" dxfId="453" priority="19" operator="lessThan">
      <formula>0</formula>
    </cfRule>
  </conditionalFormatting>
  <conditionalFormatting sqref="T7:T28">
    <cfRule type="cellIs" dxfId="452" priority="14" operator="lessThan">
      <formula>0</formula>
    </cfRule>
    <cfRule type="cellIs" dxfId="451" priority="15" operator="lessThan">
      <formula>0</formula>
    </cfRule>
    <cfRule type="cellIs" dxfId="450" priority="16" operator="lessThan">
      <formula>0</formula>
    </cfRule>
  </conditionalFormatting>
  <conditionalFormatting sqref="D5:K5">
    <cfRule type="cellIs" dxfId="449" priority="13" operator="greaterThan">
      <formula>0</formula>
    </cfRule>
  </conditionalFormatting>
  <conditionalFormatting sqref="L4 L6 L28:L29">
    <cfRule type="cellIs" dxfId="448" priority="12" operator="equal">
      <formula>$L$4</formula>
    </cfRule>
  </conditionalFormatting>
  <conditionalFormatting sqref="D7:S7">
    <cfRule type="cellIs" dxfId="447" priority="11" operator="greaterThan">
      <formula>0</formula>
    </cfRule>
  </conditionalFormatting>
  <conditionalFormatting sqref="D9:S9">
    <cfRule type="cellIs" dxfId="446" priority="10" operator="greaterThan">
      <formula>0</formula>
    </cfRule>
  </conditionalFormatting>
  <conditionalFormatting sqref="D11:S11">
    <cfRule type="cellIs" dxfId="445" priority="9" operator="greaterThan">
      <formula>0</formula>
    </cfRule>
  </conditionalFormatting>
  <conditionalFormatting sqref="D13:S13">
    <cfRule type="cellIs" dxfId="444" priority="8" operator="greaterThan">
      <formula>0</formula>
    </cfRule>
  </conditionalFormatting>
  <conditionalFormatting sqref="D15:S15">
    <cfRule type="cellIs" dxfId="443" priority="7" operator="greaterThan">
      <formula>0</formula>
    </cfRule>
  </conditionalFormatting>
  <conditionalFormatting sqref="D17:S17">
    <cfRule type="cellIs" dxfId="442" priority="6" operator="greaterThan">
      <formula>0</formula>
    </cfRule>
  </conditionalFormatting>
  <conditionalFormatting sqref="D19:S19">
    <cfRule type="cellIs" dxfId="441" priority="5" operator="greaterThan">
      <formula>0</formula>
    </cfRule>
  </conditionalFormatting>
  <conditionalFormatting sqref="D21:S21">
    <cfRule type="cellIs" dxfId="440" priority="4" operator="greaterThan">
      <formula>0</formula>
    </cfRule>
  </conditionalFormatting>
  <conditionalFormatting sqref="D23:S23">
    <cfRule type="cellIs" dxfId="439" priority="3" operator="greaterThan">
      <formula>0</formula>
    </cfRule>
  </conditionalFormatting>
  <conditionalFormatting sqref="D25:S25">
    <cfRule type="cellIs" dxfId="438" priority="2" operator="greaterThan">
      <formula>0</formula>
    </cfRule>
  </conditionalFormatting>
  <conditionalFormatting sqref="D27:S27">
    <cfRule type="cellIs" dxfId="43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46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44</v>
      </c>
      <c r="B28" s="91"/>
      <c r="C28" s="9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3" t="s">
        <v>45</v>
      </c>
      <c r="B29" s="94"/>
      <c r="C29" s="95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6" priority="43" operator="equal">
      <formula>212030016606640</formula>
    </cfRule>
  </conditionalFormatting>
  <conditionalFormatting sqref="D29 E4:E6 E28:K29">
    <cfRule type="cellIs" dxfId="435" priority="41" operator="equal">
      <formula>$E$4</formula>
    </cfRule>
    <cfRule type="cellIs" dxfId="434" priority="42" operator="equal">
      <formula>2120</formula>
    </cfRule>
  </conditionalFormatting>
  <conditionalFormatting sqref="D29:E29 F4:F6 F28:F29">
    <cfRule type="cellIs" dxfId="433" priority="39" operator="equal">
      <formula>$F$4</formula>
    </cfRule>
    <cfRule type="cellIs" dxfId="432" priority="40" operator="equal">
      <formula>300</formula>
    </cfRule>
  </conditionalFormatting>
  <conditionalFormatting sqref="G4:G6 G28:G29">
    <cfRule type="cellIs" dxfId="431" priority="37" operator="equal">
      <formula>$G$4</formula>
    </cfRule>
    <cfRule type="cellIs" dxfId="430" priority="38" operator="equal">
      <formula>1660</formula>
    </cfRule>
  </conditionalFormatting>
  <conditionalFormatting sqref="H4:H6 H28:H29">
    <cfRule type="cellIs" dxfId="429" priority="35" operator="equal">
      <formula>$H$4</formula>
    </cfRule>
    <cfRule type="cellIs" dxfId="428" priority="36" operator="equal">
      <formula>6640</formula>
    </cfRule>
  </conditionalFormatting>
  <conditionalFormatting sqref="T6:T28">
    <cfRule type="cellIs" dxfId="427" priority="34" operator="lessThan">
      <formula>0</formula>
    </cfRule>
  </conditionalFormatting>
  <conditionalFormatting sqref="T7:T27">
    <cfRule type="cellIs" dxfId="426" priority="31" operator="lessThan">
      <formula>0</formula>
    </cfRule>
    <cfRule type="cellIs" dxfId="425" priority="32" operator="lessThan">
      <formula>0</formula>
    </cfRule>
    <cfRule type="cellIs" dxfId="424" priority="33" operator="lessThan">
      <formula>0</formula>
    </cfRule>
  </conditionalFormatting>
  <conditionalFormatting sqref="E4:E6 E28:K28">
    <cfRule type="cellIs" dxfId="423" priority="30" operator="equal">
      <formula>$E$4</formula>
    </cfRule>
  </conditionalFormatting>
  <conditionalFormatting sqref="D28:D29 D6 D4:M4">
    <cfRule type="cellIs" dxfId="422" priority="29" operator="equal">
      <formula>$D$4</formula>
    </cfRule>
  </conditionalFormatting>
  <conditionalFormatting sqref="I4:I6 I28:I29">
    <cfRule type="cellIs" dxfId="421" priority="28" operator="equal">
      <formula>$I$4</formula>
    </cfRule>
  </conditionalFormatting>
  <conditionalFormatting sqref="J4:J6 J28:J29">
    <cfRule type="cellIs" dxfId="420" priority="27" operator="equal">
      <formula>$J$4</formula>
    </cfRule>
  </conditionalFormatting>
  <conditionalFormatting sqref="K4:K6 K28:K29">
    <cfRule type="cellIs" dxfId="419" priority="26" operator="equal">
      <formula>$K$4</formula>
    </cfRule>
  </conditionalFormatting>
  <conditionalFormatting sqref="M4:M6">
    <cfRule type="cellIs" dxfId="418" priority="25" operator="equal">
      <formula>$L$4</formula>
    </cfRule>
  </conditionalFormatting>
  <conditionalFormatting sqref="T7:T28">
    <cfRule type="cellIs" dxfId="417" priority="22" operator="lessThan">
      <formula>0</formula>
    </cfRule>
    <cfRule type="cellIs" dxfId="416" priority="23" operator="lessThan">
      <formula>0</formula>
    </cfRule>
    <cfRule type="cellIs" dxfId="415" priority="24" operator="lessThan">
      <formula>0</formula>
    </cfRule>
  </conditionalFormatting>
  <conditionalFormatting sqref="D5:K5">
    <cfRule type="cellIs" dxfId="414" priority="21" operator="greaterThan">
      <formula>0</formula>
    </cfRule>
  </conditionalFormatting>
  <conditionalFormatting sqref="T6:T28">
    <cfRule type="cellIs" dxfId="413" priority="20" operator="lessThan">
      <formula>0</formula>
    </cfRule>
  </conditionalFormatting>
  <conditionalFormatting sqref="T7:T27">
    <cfRule type="cellIs" dxfId="412" priority="17" operator="lessThan">
      <formula>0</formula>
    </cfRule>
    <cfRule type="cellIs" dxfId="411" priority="18" operator="lessThan">
      <formula>0</formula>
    </cfRule>
    <cfRule type="cellIs" dxfId="410" priority="19" operator="lessThan">
      <formula>0</formula>
    </cfRule>
  </conditionalFormatting>
  <conditionalFormatting sqref="T7:T28">
    <cfRule type="cellIs" dxfId="409" priority="14" operator="lessThan">
      <formula>0</formula>
    </cfRule>
    <cfRule type="cellIs" dxfId="408" priority="15" operator="lessThan">
      <formula>0</formula>
    </cfRule>
    <cfRule type="cellIs" dxfId="407" priority="16" operator="lessThan">
      <formula>0</formula>
    </cfRule>
  </conditionalFormatting>
  <conditionalFormatting sqref="D5:K5">
    <cfRule type="cellIs" dxfId="406" priority="13" operator="greaterThan">
      <formula>0</formula>
    </cfRule>
  </conditionalFormatting>
  <conditionalFormatting sqref="L4 L6 L28:L29">
    <cfRule type="cellIs" dxfId="405" priority="12" operator="equal">
      <formula>$L$4</formula>
    </cfRule>
  </conditionalFormatting>
  <conditionalFormatting sqref="D7:S7">
    <cfRule type="cellIs" dxfId="404" priority="11" operator="greaterThan">
      <formula>0</formula>
    </cfRule>
  </conditionalFormatting>
  <conditionalFormatting sqref="D9:S9">
    <cfRule type="cellIs" dxfId="403" priority="10" operator="greaterThan">
      <formula>0</formula>
    </cfRule>
  </conditionalFormatting>
  <conditionalFormatting sqref="D11:S11">
    <cfRule type="cellIs" dxfId="402" priority="9" operator="greaterThan">
      <formula>0</formula>
    </cfRule>
  </conditionalFormatting>
  <conditionalFormatting sqref="D13:S13">
    <cfRule type="cellIs" dxfId="401" priority="8" operator="greaterThan">
      <formula>0</formula>
    </cfRule>
  </conditionalFormatting>
  <conditionalFormatting sqref="D15:S15">
    <cfRule type="cellIs" dxfId="400" priority="7" operator="greaterThan">
      <formula>0</formula>
    </cfRule>
  </conditionalFormatting>
  <conditionalFormatting sqref="D17:S17">
    <cfRule type="cellIs" dxfId="399" priority="6" operator="greaterThan">
      <formula>0</formula>
    </cfRule>
  </conditionalFormatting>
  <conditionalFormatting sqref="D19:S19">
    <cfRule type="cellIs" dxfId="398" priority="5" operator="greaterThan">
      <formula>0</formula>
    </cfRule>
  </conditionalFormatting>
  <conditionalFormatting sqref="D21:S21">
    <cfRule type="cellIs" dxfId="397" priority="4" operator="greaterThan">
      <formula>0</formula>
    </cfRule>
  </conditionalFormatting>
  <conditionalFormatting sqref="D23:S23">
    <cfRule type="cellIs" dxfId="396" priority="3" operator="greaterThan">
      <formula>0</formula>
    </cfRule>
  </conditionalFormatting>
  <conditionalFormatting sqref="D25:S25">
    <cfRule type="cellIs" dxfId="395" priority="2" operator="greaterThan">
      <formula>0</formula>
    </cfRule>
  </conditionalFormatting>
  <conditionalFormatting sqref="D27:S27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A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75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90" t="s">
        <v>44</v>
      </c>
      <c r="B28" s="91"/>
      <c r="C28" s="92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93" t="s">
        <v>45</v>
      </c>
      <c r="B29" s="94"/>
      <c r="C29" s="95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3" priority="43" operator="equal">
      <formula>212030016606640</formula>
    </cfRule>
  </conditionalFormatting>
  <conditionalFormatting sqref="D29 E4:E6 E28:K29">
    <cfRule type="cellIs" dxfId="392" priority="41" operator="equal">
      <formula>$E$4</formula>
    </cfRule>
    <cfRule type="cellIs" dxfId="391" priority="42" operator="equal">
      <formula>2120</formula>
    </cfRule>
  </conditionalFormatting>
  <conditionalFormatting sqref="D29:E29 F4:F6 F28:F29">
    <cfRule type="cellIs" dxfId="390" priority="39" operator="equal">
      <formula>$F$4</formula>
    </cfRule>
    <cfRule type="cellIs" dxfId="389" priority="40" operator="equal">
      <formula>300</formula>
    </cfRule>
  </conditionalFormatting>
  <conditionalFormatting sqref="G4:G6 G28:G29">
    <cfRule type="cellIs" dxfId="388" priority="37" operator="equal">
      <formula>$G$4</formula>
    </cfRule>
    <cfRule type="cellIs" dxfId="387" priority="38" operator="equal">
      <formula>1660</formula>
    </cfRule>
  </conditionalFormatting>
  <conditionalFormatting sqref="H4:H6 H28:H29">
    <cfRule type="cellIs" dxfId="386" priority="35" operator="equal">
      <formula>$H$4</formula>
    </cfRule>
    <cfRule type="cellIs" dxfId="385" priority="36" operator="equal">
      <formula>6640</formula>
    </cfRule>
  </conditionalFormatting>
  <conditionalFormatting sqref="T6:T28">
    <cfRule type="cellIs" dxfId="384" priority="34" operator="lessThan">
      <formula>0</formula>
    </cfRule>
  </conditionalFormatting>
  <conditionalFormatting sqref="T7:T27">
    <cfRule type="cellIs" dxfId="383" priority="31" operator="lessThan">
      <formula>0</formula>
    </cfRule>
    <cfRule type="cellIs" dxfId="382" priority="32" operator="lessThan">
      <formula>0</formula>
    </cfRule>
    <cfRule type="cellIs" dxfId="381" priority="33" operator="lessThan">
      <formula>0</formula>
    </cfRule>
  </conditionalFormatting>
  <conditionalFormatting sqref="E4:E6 E28:K28">
    <cfRule type="cellIs" dxfId="380" priority="30" operator="equal">
      <formula>$E$4</formula>
    </cfRule>
  </conditionalFormatting>
  <conditionalFormatting sqref="D28:D29 D6 D4:M4">
    <cfRule type="cellIs" dxfId="379" priority="29" operator="equal">
      <formula>$D$4</formula>
    </cfRule>
  </conditionalFormatting>
  <conditionalFormatting sqref="I4:I6 I28:I29">
    <cfRule type="cellIs" dxfId="378" priority="28" operator="equal">
      <formula>$I$4</formula>
    </cfRule>
  </conditionalFormatting>
  <conditionalFormatting sqref="J4:J6 J28:J29">
    <cfRule type="cellIs" dxfId="377" priority="27" operator="equal">
      <formula>$J$4</formula>
    </cfRule>
  </conditionalFormatting>
  <conditionalFormatting sqref="K4:K6 K28:K29">
    <cfRule type="cellIs" dxfId="376" priority="26" operator="equal">
      <formula>$K$4</formula>
    </cfRule>
  </conditionalFormatting>
  <conditionalFormatting sqref="M4:M6">
    <cfRule type="cellIs" dxfId="375" priority="25" operator="equal">
      <formula>$L$4</formula>
    </cfRule>
  </conditionalFormatting>
  <conditionalFormatting sqref="T7:T28">
    <cfRule type="cellIs" dxfId="374" priority="22" operator="lessThan">
      <formula>0</formula>
    </cfRule>
    <cfRule type="cellIs" dxfId="373" priority="23" operator="lessThan">
      <formula>0</formula>
    </cfRule>
    <cfRule type="cellIs" dxfId="372" priority="24" operator="lessThan">
      <formula>0</formula>
    </cfRule>
  </conditionalFormatting>
  <conditionalFormatting sqref="D5:K5">
    <cfRule type="cellIs" dxfId="371" priority="21" operator="greaterThan">
      <formula>0</formula>
    </cfRule>
  </conditionalFormatting>
  <conditionalFormatting sqref="T6:T28">
    <cfRule type="cellIs" dxfId="370" priority="20" operator="lessThan">
      <formula>0</formula>
    </cfRule>
  </conditionalFormatting>
  <conditionalFormatting sqref="T7:T27">
    <cfRule type="cellIs" dxfId="369" priority="17" operator="lessThan">
      <formula>0</formula>
    </cfRule>
    <cfRule type="cellIs" dxfId="368" priority="18" operator="lessThan">
      <formula>0</formula>
    </cfRule>
    <cfRule type="cellIs" dxfId="367" priority="19" operator="lessThan">
      <formula>0</formula>
    </cfRule>
  </conditionalFormatting>
  <conditionalFormatting sqref="T7:T28">
    <cfRule type="cellIs" dxfId="366" priority="14" operator="lessThan">
      <formula>0</formula>
    </cfRule>
    <cfRule type="cellIs" dxfId="365" priority="15" operator="lessThan">
      <formula>0</formula>
    </cfRule>
    <cfRule type="cellIs" dxfId="364" priority="16" operator="lessThan">
      <formula>0</formula>
    </cfRule>
  </conditionalFormatting>
  <conditionalFormatting sqref="D5:K5">
    <cfRule type="cellIs" dxfId="363" priority="13" operator="greaterThan">
      <formula>0</formula>
    </cfRule>
  </conditionalFormatting>
  <conditionalFormatting sqref="L4 L6 L28:L29">
    <cfRule type="cellIs" dxfId="362" priority="12" operator="equal">
      <formula>$L$4</formula>
    </cfRule>
  </conditionalFormatting>
  <conditionalFormatting sqref="D7:S7">
    <cfRule type="cellIs" dxfId="361" priority="11" operator="greaterThan">
      <formula>0</formula>
    </cfRule>
  </conditionalFormatting>
  <conditionalFormatting sqref="D9:S9">
    <cfRule type="cellIs" dxfId="360" priority="10" operator="greaterThan">
      <formula>0</formula>
    </cfRule>
  </conditionalFormatting>
  <conditionalFormatting sqref="D11:S11">
    <cfRule type="cellIs" dxfId="359" priority="9" operator="greaterThan">
      <formula>0</formula>
    </cfRule>
  </conditionalFormatting>
  <conditionalFormatting sqref="D13:S13">
    <cfRule type="cellIs" dxfId="358" priority="8" operator="greaterThan">
      <formula>0</formula>
    </cfRule>
  </conditionalFormatting>
  <conditionalFormatting sqref="D15:S15">
    <cfRule type="cellIs" dxfId="357" priority="7" operator="greaterThan">
      <formula>0</formula>
    </cfRule>
  </conditionalFormatting>
  <conditionalFormatting sqref="D17:S17">
    <cfRule type="cellIs" dxfId="356" priority="6" operator="greaterThan">
      <formula>0</formula>
    </cfRule>
  </conditionalFormatting>
  <conditionalFormatting sqref="D19:S19">
    <cfRule type="cellIs" dxfId="355" priority="5" operator="greaterThan">
      <formula>0</formula>
    </cfRule>
  </conditionalFormatting>
  <conditionalFormatting sqref="D21:S21">
    <cfRule type="cellIs" dxfId="354" priority="4" operator="greaterThan">
      <formula>0</formula>
    </cfRule>
  </conditionalFormatting>
  <conditionalFormatting sqref="D23:S23">
    <cfRule type="cellIs" dxfId="353" priority="3" operator="greaterThan">
      <formula>0</formula>
    </cfRule>
  </conditionalFormatting>
  <conditionalFormatting sqref="D25:S25">
    <cfRule type="cellIs" dxfId="352" priority="2" operator="greaterThan">
      <formula>0</formula>
    </cfRule>
  </conditionalFormatting>
  <conditionalFormatting sqref="D27:S27">
    <cfRule type="cellIs" dxfId="35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78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90" t="s">
        <v>44</v>
      </c>
      <c r="B28" s="91"/>
      <c r="C28" s="92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93" t="s">
        <v>45</v>
      </c>
      <c r="B29" s="94"/>
      <c r="C29" s="95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0" priority="43" operator="equal">
      <formula>212030016606640</formula>
    </cfRule>
  </conditionalFormatting>
  <conditionalFormatting sqref="D29 E4:E6 E28:K29">
    <cfRule type="cellIs" dxfId="349" priority="41" operator="equal">
      <formula>$E$4</formula>
    </cfRule>
    <cfRule type="cellIs" dxfId="348" priority="42" operator="equal">
      <formula>2120</formula>
    </cfRule>
  </conditionalFormatting>
  <conditionalFormatting sqref="D29:E29 F4:F6 F28:F29">
    <cfRule type="cellIs" dxfId="347" priority="39" operator="equal">
      <formula>$F$4</formula>
    </cfRule>
    <cfRule type="cellIs" dxfId="346" priority="40" operator="equal">
      <formula>300</formula>
    </cfRule>
  </conditionalFormatting>
  <conditionalFormatting sqref="G4:G6 G28:G29">
    <cfRule type="cellIs" dxfId="345" priority="37" operator="equal">
      <formula>$G$4</formula>
    </cfRule>
    <cfRule type="cellIs" dxfId="344" priority="38" operator="equal">
      <formula>1660</formula>
    </cfRule>
  </conditionalFormatting>
  <conditionalFormatting sqref="H4:H6 H28:H29">
    <cfRule type="cellIs" dxfId="343" priority="35" operator="equal">
      <formula>$H$4</formula>
    </cfRule>
    <cfRule type="cellIs" dxfId="342" priority="36" operator="equal">
      <formula>6640</formula>
    </cfRule>
  </conditionalFormatting>
  <conditionalFormatting sqref="T6:T28">
    <cfRule type="cellIs" dxfId="341" priority="34" operator="lessThan">
      <formula>0</formula>
    </cfRule>
  </conditionalFormatting>
  <conditionalFormatting sqref="T7:T27">
    <cfRule type="cellIs" dxfId="340" priority="31" operator="lessThan">
      <formula>0</formula>
    </cfRule>
    <cfRule type="cellIs" dxfId="339" priority="32" operator="lessThan">
      <formula>0</formula>
    </cfRule>
    <cfRule type="cellIs" dxfId="338" priority="33" operator="lessThan">
      <formula>0</formula>
    </cfRule>
  </conditionalFormatting>
  <conditionalFormatting sqref="E4:E6 E28:K28">
    <cfRule type="cellIs" dxfId="337" priority="30" operator="equal">
      <formula>$E$4</formula>
    </cfRule>
  </conditionalFormatting>
  <conditionalFormatting sqref="D28:D29 D6 D4:M4">
    <cfRule type="cellIs" dxfId="336" priority="29" operator="equal">
      <formula>$D$4</formula>
    </cfRule>
  </conditionalFormatting>
  <conditionalFormatting sqref="I4:I6 I28:I29">
    <cfRule type="cellIs" dxfId="335" priority="28" operator="equal">
      <formula>$I$4</formula>
    </cfRule>
  </conditionalFormatting>
  <conditionalFormatting sqref="J4:J6 J28:J29">
    <cfRule type="cellIs" dxfId="334" priority="27" operator="equal">
      <formula>$J$4</formula>
    </cfRule>
  </conditionalFormatting>
  <conditionalFormatting sqref="K4:K6 K28:K29">
    <cfRule type="cellIs" dxfId="333" priority="26" operator="equal">
      <formula>$K$4</formula>
    </cfRule>
  </conditionalFormatting>
  <conditionalFormatting sqref="M4:M6">
    <cfRule type="cellIs" dxfId="332" priority="25" operator="equal">
      <formula>$L$4</formula>
    </cfRule>
  </conditionalFormatting>
  <conditionalFormatting sqref="T7:T28">
    <cfRule type="cellIs" dxfId="331" priority="22" operator="lessThan">
      <formula>0</formula>
    </cfRule>
    <cfRule type="cellIs" dxfId="330" priority="23" operator="lessThan">
      <formula>0</formula>
    </cfRule>
    <cfRule type="cellIs" dxfId="329" priority="24" operator="lessThan">
      <formula>0</formula>
    </cfRule>
  </conditionalFormatting>
  <conditionalFormatting sqref="D5:K5">
    <cfRule type="cellIs" dxfId="328" priority="21" operator="greaterThan">
      <formula>0</formula>
    </cfRule>
  </conditionalFormatting>
  <conditionalFormatting sqref="T6:T28">
    <cfRule type="cellIs" dxfId="327" priority="20" operator="lessThan">
      <formula>0</formula>
    </cfRule>
  </conditionalFormatting>
  <conditionalFormatting sqref="T7:T27">
    <cfRule type="cellIs" dxfId="326" priority="17" operator="lessThan">
      <formula>0</formula>
    </cfRule>
    <cfRule type="cellIs" dxfId="325" priority="18" operator="lessThan">
      <formula>0</formula>
    </cfRule>
    <cfRule type="cellIs" dxfId="324" priority="19" operator="lessThan">
      <formula>0</formula>
    </cfRule>
  </conditionalFormatting>
  <conditionalFormatting sqref="T7:T28">
    <cfRule type="cellIs" dxfId="323" priority="14" operator="lessThan">
      <formula>0</formula>
    </cfRule>
    <cfRule type="cellIs" dxfId="322" priority="15" operator="lessThan">
      <formula>0</formula>
    </cfRule>
    <cfRule type="cellIs" dxfId="321" priority="16" operator="lessThan">
      <formula>0</formula>
    </cfRule>
  </conditionalFormatting>
  <conditionalFormatting sqref="D5:K5">
    <cfRule type="cellIs" dxfId="320" priority="13" operator="greaterThan">
      <formula>0</formula>
    </cfRule>
  </conditionalFormatting>
  <conditionalFormatting sqref="L4 L6 L28:L29">
    <cfRule type="cellIs" dxfId="319" priority="12" operator="equal">
      <formula>$L$4</formula>
    </cfRule>
  </conditionalFormatting>
  <conditionalFormatting sqref="D7:S7 M8:M27">
    <cfRule type="cellIs" dxfId="318" priority="11" operator="greaterThan">
      <formula>0</formula>
    </cfRule>
  </conditionalFormatting>
  <conditionalFormatting sqref="D9:L9 N9:S9">
    <cfRule type="cellIs" dxfId="317" priority="10" operator="greaterThan">
      <formula>0</formula>
    </cfRule>
  </conditionalFormatting>
  <conditionalFormatting sqref="D11:L11 N11:S11">
    <cfRule type="cellIs" dxfId="316" priority="9" operator="greaterThan">
      <formula>0</formula>
    </cfRule>
  </conditionalFormatting>
  <conditionalFormatting sqref="D13:L13 N13:S13">
    <cfRule type="cellIs" dxfId="315" priority="8" operator="greaterThan">
      <formula>0</formula>
    </cfRule>
  </conditionalFormatting>
  <conditionalFormatting sqref="D15:L15 N15:S15">
    <cfRule type="cellIs" dxfId="314" priority="7" operator="greaterThan">
      <formula>0</formula>
    </cfRule>
  </conditionalFormatting>
  <conditionalFormatting sqref="D17:L17 N17:S17">
    <cfRule type="cellIs" dxfId="313" priority="6" operator="greaterThan">
      <formula>0</formula>
    </cfRule>
  </conditionalFormatting>
  <conditionalFormatting sqref="D19:L19 N19:S19">
    <cfRule type="cellIs" dxfId="312" priority="5" operator="greaterThan">
      <formula>0</formula>
    </cfRule>
  </conditionalFormatting>
  <conditionalFormatting sqref="D21:L21 N21:S21">
    <cfRule type="cellIs" dxfId="311" priority="4" operator="greaterThan">
      <formula>0</formula>
    </cfRule>
  </conditionalFormatting>
  <conditionalFormatting sqref="D23:L23 N23:S23">
    <cfRule type="cellIs" dxfId="310" priority="3" operator="greaterThan">
      <formula>0</formula>
    </cfRule>
  </conditionalFormatting>
  <conditionalFormatting sqref="D25:L25 N25:S25">
    <cfRule type="cellIs" dxfId="309" priority="2" operator="greaterThan">
      <formula>0</formula>
    </cfRule>
  </conditionalFormatting>
  <conditionalFormatting sqref="D27:L27 N27:S27">
    <cfRule type="cellIs" dxfId="308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79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10310</v>
      </c>
      <c r="N7" s="24">
        <f>D7+E7*20+F7*10+G7*9+H7*9+I7*191+J7*191+K7*182+L7*100</f>
        <v>10310</v>
      </c>
      <c r="O7" s="25">
        <f>M7*2.75%</f>
        <v>283.52499999999998</v>
      </c>
      <c r="P7" s="82">
        <v>-500</v>
      </c>
      <c r="Q7" s="26">
        <v>120</v>
      </c>
      <c r="R7" s="24">
        <f>M7-(M7*2.75%)+I7*191+J7*191+K7*182+L7*100-Q7</f>
        <v>9906.4750000000004</v>
      </c>
      <c r="S7" s="25">
        <f>M7*0.95%</f>
        <v>97.944999999999993</v>
      </c>
      <c r="T7" s="27">
        <f>S7-Q7</f>
        <v>-22.055000000000007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7349</v>
      </c>
      <c r="E8" s="30"/>
      <c r="F8" s="30"/>
      <c r="G8" s="30"/>
      <c r="H8" s="30">
        <v>50</v>
      </c>
      <c r="I8" s="20">
        <v>2</v>
      </c>
      <c r="J8" s="20"/>
      <c r="K8" s="20"/>
      <c r="L8" s="20"/>
      <c r="M8" s="20">
        <f t="shared" ref="M8:M27" si="0">D8+E8*20+F8*10+G8*9+H8*9</f>
        <v>7799</v>
      </c>
      <c r="N8" s="24">
        <f t="shared" ref="N8:N27" si="1">D8+E8*20+F8*10+G8*9+H8*9+I8*191+J8*191+K8*182+L8*100</f>
        <v>8181</v>
      </c>
      <c r="O8" s="25">
        <f t="shared" ref="O8:O27" si="2">M8*2.75%</f>
        <v>214.4725</v>
      </c>
      <c r="P8" s="26"/>
      <c r="Q8" s="26">
        <v>82</v>
      </c>
      <c r="R8" s="24">
        <f t="shared" ref="R8:R27" si="3">M8-(M8*2.75%)+I8*191+J8*191+K8*182+L8*100-Q8</f>
        <v>7884.5275000000001</v>
      </c>
      <c r="S8" s="25">
        <f t="shared" ref="S8:S27" si="4">M8*0.95%</f>
        <v>74.090499999999992</v>
      </c>
      <c r="T8" s="27">
        <f t="shared" ref="T8:T27" si="5">S8-Q8</f>
        <v>-7.9095000000000084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11412</v>
      </c>
      <c r="E9" s="30"/>
      <c r="F9" s="30"/>
      <c r="G9" s="30"/>
      <c r="H9" s="30">
        <v>150</v>
      </c>
      <c r="I9" s="20">
        <v>4</v>
      </c>
      <c r="J9" s="20"/>
      <c r="K9" s="20"/>
      <c r="L9" s="20"/>
      <c r="M9" s="20">
        <f t="shared" si="0"/>
        <v>12762</v>
      </c>
      <c r="N9" s="24">
        <f t="shared" si="1"/>
        <v>13526</v>
      </c>
      <c r="O9" s="25">
        <f t="shared" si="2"/>
        <v>350.95499999999998</v>
      </c>
      <c r="P9" s="26">
        <v>2000</v>
      </c>
      <c r="Q9" s="26">
        <v>135</v>
      </c>
      <c r="R9" s="24">
        <f t="shared" si="3"/>
        <v>13040.045</v>
      </c>
      <c r="S9" s="25">
        <f t="shared" si="4"/>
        <v>121.23899999999999</v>
      </c>
      <c r="T9" s="27">
        <f t="shared" si="5"/>
        <v>-13.76100000000001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5298</v>
      </c>
      <c r="N10" s="24">
        <f t="shared" si="1"/>
        <v>5871</v>
      </c>
      <c r="O10" s="25">
        <f t="shared" si="2"/>
        <v>145.69499999999999</v>
      </c>
      <c r="P10" s="26"/>
      <c r="Q10" s="26">
        <v>30</v>
      </c>
      <c r="R10" s="24">
        <f t="shared" si="3"/>
        <v>5695.3050000000003</v>
      </c>
      <c r="S10" s="25">
        <f t="shared" si="4"/>
        <v>50.330999999999996</v>
      </c>
      <c r="T10" s="27">
        <f t="shared" si="5"/>
        <v>20.330999999999996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4492</v>
      </c>
      <c r="E11" s="30">
        <v>100</v>
      </c>
      <c r="F11" s="30">
        <v>120</v>
      </c>
      <c r="G11" s="32"/>
      <c r="H11" s="30">
        <v>300</v>
      </c>
      <c r="I11" s="20"/>
      <c r="J11" s="20"/>
      <c r="K11" s="20"/>
      <c r="L11" s="20"/>
      <c r="M11" s="20">
        <f t="shared" si="0"/>
        <v>10392</v>
      </c>
      <c r="N11" s="24">
        <f t="shared" si="1"/>
        <v>10392</v>
      </c>
      <c r="O11" s="25">
        <f t="shared" si="2"/>
        <v>285.78000000000003</v>
      </c>
      <c r="P11" s="82">
        <v>-700</v>
      </c>
      <c r="Q11" s="26">
        <v>36</v>
      </c>
      <c r="R11" s="24">
        <f t="shared" si="3"/>
        <v>10070.219999999999</v>
      </c>
      <c r="S11" s="25">
        <f t="shared" si="4"/>
        <v>98.724000000000004</v>
      </c>
      <c r="T11" s="27">
        <f t="shared" si="5"/>
        <v>62.724000000000004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5674</v>
      </c>
      <c r="N12" s="24">
        <f t="shared" si="1"/>
        <v>5674</v>
      </c>
      <c r="O12" s="25">
        <f t="shared" si="2"/>
        <v>156.035</v>
      </c>
      <c r="P12" s="26"/>
      <c r="Q12" s="26">
        <v>37</v>
      </c>
      <c r="R12" s="24">
        <f t="shared" si="3"/>
        <v>5480.9650000000001</v>
      </c>
      <c r="S12" s="25">
        <f t="shared" si="4"/>
        <v>53.902999999999999</v>
      </c>
      <c r="T12" s="27">
        <f t="shared" si="5"/>
        <v>16.902999999999999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5247</v>
      </c>
      <c r="N13" s="24">
        <f t="shared" si="1"/>
        <v>5247</v>
      </c>
      <c r="O13" s="25">
        <f t="shared" si="2"/>
        <v>144.29249999999999</v>
      </c>
      <c r="P13" s="26"/>
      <c r="Q13" s="26">
        <v>55</v>
      </c>
      <c r="R13" s="24">
        <f t="shared" si="3"/>
        <v>5047.7075000000004</v>
      </c>
      <c r="S13" s="25">
        <f t="shared" si="4"/>
        <v>49.846499999999999</v>
      </c>
      <c r="T13" s="27">
        <f t="shared" si="5"/>
        <v>-5.1535000000000011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16966</v>
      </c>
      <c r="E14" s="30">
        <v>30</v>
      </c>
      <c r="F14" s="30"/>
      <c r="G14" s="30"/>
      <c r="H14" s="30">
        <v>60</v>
      </c>
      <c r="I14" s="20">
        <v>11</v>
      </c>
      <c r="J14" s="20"/>
      <c r="K14" s="20"/>
      <c r="L14" s="20"/>
      <c r="M14" s="20">
        <f t="shared" si="0"/>
        <v>18106</v>
      </c>
      <c r="N14" s="24">
        <f t="shared" si="1"/>
        <v>20207</v>
      </c>
      <c r="O14" s="25">
        <f t="shared" si="2"/>
        <v>497.91500000000002</v>
      </c>
      <c r="P14" s="26"/>
      <c r="Q14" s="26">
        <v>170</v>
      </c>
      <c r="R14" s="24">
        <f t="shared" si="3"/>
        <v>19539.084999999999</v>
      </c>
      <c r="S14" s="25">
        <f t="shared" si="4"/>
        <v>172.00700000000001</v>
      </c>
      <c r="T14" s="27">
        <f t="shared" si="5"/>
        <v>2.007000000000005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13108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13108</v>
      </c>
      <c r="N15" s="24">
        <f t="shared" si="1"/>
        <v>13108</v>
      </c>
      <c r="O15" s="25">
        <f t="shared" si="2"/>
        <v>360.47</v>
      </c>
      <c r="P15" s="26"/>
      <c r="Q15" s="26">
        <v>160</v>
      </c>
      <c r="R15" s="24">
        <f t="shared" si="3"/>
        <v>12587.53</v>
      </c>
      <c r="S15" s="25">
        <f t="shared" si="4"/>
        <v>124.526</v>
      </c>
      <c r="T15" s="27">
        <f t="shared" si="5"/>
        <v>-35.474000000000004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13465</v>
      </c>
      <c r="E16" s="30"/>
      <c r="F16" s="30"/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13465</v>
      </c>
      <c r="N16" s="24">
        <f t="shared" si="1"/>
        <v>15330</v>
      </c>
      <c r="O16" s="25">
        <f t="shared" si="2"/>
        <v>370.28750000000002</v>
      </c>
      <c r="P16" s="26"/>
      <c r="Q16" s="26">
        <v>130</v>
      </c>
      <c r="R16" s="24">
        <f t="shared" si="3"/>
        <v>14829.7125</v>
      </c>
      <c r="S16" s="25">
        <f t="shared" si="4"/>
        <v>127.91749999999999</v>
      </c>
      <c r="T16" s="27">
        <f t="shared" si="5"/>
        <v>-2.0825000000000102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6057</v>
      </c>
      <c r="E17" s="30"/>
      <c r="F17" s="30"/>
      <c r="G17" s="30"/>
      <c r="H17" s="30">
        <v>100</v>
      </c>
      <c r="I17" s="20">
        <v>30</v>
      </c>
      <c r="J17" s="20">
        <v>10</v>
      </c>
      <c r="K17" s="20"/>
      <c r="L17" s="20"/>
      <c r="M17" s="20">
        <f t="shared" si="0"/>
        <v>6957</v>
      </c>
      <c r="N17" s="24">
        <f t="shared" si="1"/>
        <v>14597</v>
      </c>
      <c r="O17" s="25">
        <f t="shared" si="2"/>
        <v>191.3175</v>
      </c>
      <c r="P17" s="26"/>
      <c r="Q17" s="26">
        <v>80</v>
      </c>
      <c r="R17" s="24">
        <f t="shared" si="3"/>
        <v>14325.682499999999</v>
      </c>
      <c r="S17" s="25">
        <f t="shared" si="4"/>
        <v>66.091499999999996</v>
      </c>
      <c r="T17" s="27">
        <f t="shared" si="5"/>
        <v>-13.908500000000004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4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11209</v>
      </c>
      <c r="N19" s="24">
        <f t="shared" si="1"/>
        <v>11209</v>
      </c>
      <c r="O19" s="25">
        <f t="shared" si="2"/>
        <v>308.2475</v>
      </c>
      <c r="P19" s="26"/>
      <c r="Q19" s="26">
        <v>170</v>
      </c>
      <c r="R19" s="24">
        <f t="shared" si="3"/>
        <v>10730.752500000001</v>
      </c>
      <c r="S19" s="25">
        <f t="shared" si="4"/>
        <v>106.4855</v>
      </c>
      <c r="T19" s="27">
        <f t="shared" si="5"/>
        <v>-63.514499999999998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11699</v>
      </c>
      <c r="E20" s="30"/>
      <c r="F20" s="30"/>
      <c r="G20" s="30"/>
      <c r="H20" s="30">
        <v>210</v>
      </c>
      <c r="I20" s="20"/>
      <c r="J20" s="20"/>
      <c r="K20" s="20">
        <v>3</v>
      </c>
      <c r="L20" s="20"/>
      <c r="M20" s="20">
        <f t="shared" si="0"/>
        <v>13589</v>
      </c>
      <c r="N20" s="24">
        <f t="shared" si="1"/>
        <v>14135</v>
      </c>
      <c r="O20" s="25">
        <f t="shared" si="2"/>
        <v>373.69749999999999</v>
      </c>
      <c r="P20" s="26"/>
      <c r="Q20" s="26">
        <v>130</v>
      </c>
      <c r="R20" s="24">
        <f t="shared" si="3"/>
        <v>13631.3025</v>
      </c>
      <c r="S20" s="25">
        <f t="shared" si="4"/>
        <v>129.09549999999999</v>
      </c>
      <c r="T20" s="27">
        <f t="shared" si="5"/>
        <v>-0.90450000000001296</v>
      </c>
    </row>
    <row r="21" spans="1:20" ht="15.75" x14ac:dyDescent="0.25">
      <c r="A21" s="28">
        <v>15</v>
      </c>
      <c r="B21" s="20">
        <v>1908446148</v>
      </c>
      <c r="C21" s="20" t="s">
        <v>80</v>
      </c>
      <c r="D21" s="29">
        <v>4933</v>
      </c>
      <c r="E21" s="30"/>
      <c r="F21" s="30">
        <v>10</v>
      </c>
      <c r="G21" s="30"/>
      <c r="H21" s="30"/>
      <c r="I21" s="20"/>
      <c r="J21" s="20"/>
      <c r="K21" s="20"/>
      <c r="L21" s="20"/>
      <c r="M21" s="20">
        <f t="shared" si="0"/>
        <v>5033</v>
      </c>
      <c r="N21" s="24">
        <f t="shared" si="1"/>
        <v>5033</v>
      </c>
      <c r="O21" s="25">
        <f t="shared" si="2"/>
        <v>138.4075</v>
      </c>
      <c r="P21" s="26"/>
      <c r="Q21" s="26">
        <v>20</v>
      </c>
      <c r="R21" s="24">
        <f t="shared" si="3"/>
        <v>4874.5924999999997</v>
      </c>
      <c r="S21" s="25">
        <f t="shared" si="4"/>
        <v>47.813499999999998</v>
      </c>
      <c r="T21" s="27">
        <f t="shared" si="5"/>
        <v>27.813499999999998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11810</v>
      </c>
      <c r="N22" s="24">
        <f t="shared" si="1"/>
        <v>11810</v>
      </c>
      <c r="O22" s="25">
        <f t="shared" si="2"/>
        <v>324.77499999999998</v>
      </c>
      <c r="P22" s="82">
        <v>-135</v>
      </c>
      <c r="Q22" s="26">
        <v>100</v>
      </c>
      <c r="R22" s="24">
        <f t="shared" si="3"/>
        <v>11385.225</v>
      </c>
      <c r="S22" s="25">
        <f t="shared" si="4"/>
        <v>112.19499999999999</v>
      </c>
      <c r="T22" s="27">
        <f t="shared" si="5"/>
        <v>12.194999999999993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9348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9348</v>
      </c>
      <c r="N23" s="24">
        <f t="shared" si="1"/>
        <v>12213</v>
      </c>
      <c r="O23" s="25">
        <f t="shared" si="2"/>
        <v>257.07</v>
      </c>
      <c r="P23" s="26"/>
      <c r="Q23" s="26">
        <v>90</v>
      </c>
      <c r="R23" s="24">
        <f t="shared" si="3"/>
        <v>11865.93</v>
      </c>
      <c r="S23" s="25">
        <f t="shared" si="4"/>
        <v>88.805999999999997</v>
      </c>
      <c r="T23" s="27">
        <f t="shared" si="5"/>
        <v>-1.1940000000000026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10283</v>
      </c>
      <c r="E24" s="30"/>
      <c r="F24" s="30">
        <v>20</v>
      </c>
      <c r="G24" s="30"/>
      <c r="H24" s="30"/>
      <c r="I24" s="20"/>
      <c r="J24" s="20"/>
      <c r="K24" s="20">
        <v>5</v>
      </c>
      <c r="L24" s="20"/>
      <c r="M24" s="20">
        <f t="shared" si="0"/>
        <v>10483</v>
      </c>
      <c r="N24" s="24">
        <f t="shared" si="1"/>
        <v>11393</v>
      </c>
      <c r="O24" s="25">
        <f t="shared" si="2"/>
        <v>288.28250000000003</v>
      </c>
      <c r="P24" s="26"/>
      <c r="Q24" s="26">
        <v>94</v>
      </c>
      <c r="R24" s="24">
        <f t="shared" si="3"/>
        <v>11010.717500000001</v>
      </c>
      <c r="S24" s="25">
        <f t="shared" si="4"/>
        <v>99.588499999999996</v>
      </c>
      <c r="T24" s="27">
        <f t="shared" si="5"/>
        <v>5.5884999999999962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5461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5461</v>
      </c>
      <c r="N25" s="24">
        <f t="shared" si="1"/>
        <v>6416</v>
      </c>
      <c r="O25" s="25">
        <f t="shared" si="2"/>
        <v>150.17750000000001</v>
      </c>
      <c r="P25" s="26"/>
      <c r="Q25" s="26">
        <v>80</v>
      </c>
      <c r="R25" s="24">
        <f t="shared" si="3"/>
        <v>6185.8225000000002</v>
      </c>
      <c r="S25" s="25">
        <f t="shared" si="4"/>
        <v>51.8795</v>
      </c>
      <c r="T25" s="27">
        <f t="shared" si="5"/>
        <v>-28.1205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8781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8781</v>
      </c>
      <c r="N27" s="40">
        <f t="shared" si="1"/>
        <v>8781</v>
      </c>
      <c r="O27" s="25">
        <f t="shared" si="2"/>
        <v>241.47749999999999</v>
      </c>
      <c r="P27" s="41"/>
      <c r="Q27" s="41">
        <v>100</v>
      </c>
      <c r="R27" s="24">
        <f t="shared" si="3"/>
        <v>8439.5224999999991</v>
      </c>
      <c r="S27" s="42">
        <f t="shared" si="4"/>
        <v>83.419499999999999</v>
      </c>
      <c r="T27" s="43">
        <f t="shared" si="5"/>
        <v>-16.580500000000001</v>
      </c>
    </row>
    <row r="28" spans="1:20" ht="16.5" thickBot="1" x14ac:dyDescent="0.3">
      <c r="A28" s="90" t="s">
        <v>44</v>
      </c>
      <c r="B28" s="91"/>
      <c r="C28" s="92"/>
      <c r="D28" s="44">
        <f>SUM(D7:D27)</f>
        <v>183014</v>
      </c>
      <c r="E28" s="45">
        <f>SUM(E7:E27)</f>
        <v>130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870</v>
      </c>
      <c r="I28" s="45">
        <f t="shared" si="6"/>
        <v>75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194944</v>
      </c>
      <c r="N28" s="45">
        <f t="shared" si="6"/>
        <v>213545</v>
      </c>
      <c r="O28" s="46">
        <f t="shared" si="6"/>
        <v>5360.96</v>
      </c>
      <c r="P28" s="45">
        <f t="shared" si="6"/>
        <v>665</v>
      </c>
      <c r="Q28" s="45">
        <f t="shared" si="6"/>
        <v>1919</v>
      </c>
      <c r="R28" s="45">
        <f t="shared" si="6"/>
        <v>206265.03999999998</v>
      </c>
      <c r="S28" s="45">
        <f t="shared" si="6"/>
        <v>1851.9680000000001</v>
      </c>
      <c r="T28" s="47">
        <f t="shared" si="6"/>
        <v>-67.032000000000082</v>
      </c>
    </row>
    <row r="29" spans="1:20" ht="15.75" thickBot="1" x14ac:dyDescent="0.3">
      <c r="A29" s="93" t="s">
        <v>45</v>
      </c>
      <c r="B29" s="94"/>
      <c r="C29" s="95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7" priority="43" operator="equal">
      <formula>212030016606640</formula>
    </cfRule>
  </conditionalFormatting>
  <conditionalFormatting sqref="D29 E4:E6 E28:K29">
    <cfRule type="cellIs" dxfId="306" priority="41" operator="equal">
      <formula>$E$4</formula>
    </cfRule>
    <cfRule type="cellIs" dxfId="305" priority="42" operator="equal">
      <formula>2120</formula>
    </cfRule>
  </conditionalFormatting>
  <conditionalFormatting sqref="D29:E29 F4:F6 F28:F29">
    <cfRule type="cellIs" dxfId="304" priority="39" operator="equal">
      <formula>$F$4</formula>
    </cfRule>
    <cfRule type="cellIs" dxfId="303" priority="40" operator="equal">
      <formula>300</formula>
    </cfRule>
  </conditionalFormatting>
  <conditionalFormatting sqref="G4:G6 G28:G29">
    <cfRule type="cellIs" dxfId="302" priority="37" operator="equal">
      <formula>$G$4</formula>
    </cfRule>
    <cfRule type="cellIs" dxfId="301" priority="38" operator="equal">
      <formula>1660</formula>
    </cfRule>
  </conditionalFormatting>
  <conditionalFormatting sqref="H4:H6 H28:H29">
    <cfRule type="cellIs" dxfId="300" priority="35" operator="equal">
      <formula>$H$4</formula>
    </cfRule>
    <cfRule type="cellIs" dxfId="299" priority="36" operator="equal">
      <formula>6640</formula>
    </cfRule>
  </conditionalFormatting>
  <conditionalFormatting sqref="T6:T28">
    <cfRule type="cellIs" dxfId="298" priority="34" operator="lessThan">
      <formula>0</formula>
    </cfRule>
  </conditionalFormatting>
  <conditionalFormatting sqref="T7:T27">
    <cfRule type="cellIs" dxfId="297" priority="31" operator="lessThan">
      <formula>0</formula>
    </cfRule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E4:E6 E28:K28">
    <cfRule type="cellIs" dxfId="294" priority="30" operator="equal">
      <formula>$E$4</formula>
    </cfRule>
  </conditionalFormatting>
  <conditionalFormatting sqref="D28:D29 D6 D4:M4">
    <cfRule type="cellIs" dxfId="293" priority="29" operator="equal">
      <formula>$D$4</formula>
    </cfRule>
  </conditionalFormatting>
  <conditionalFormatting sqref="I4:I6 I28:I29">
    <cfRule type="cellIs" dxfId="292" priority="28" operator="equal">
      <formula>$I$4</formula>
    </cfRule>
  </conditionalFormatting>
  <conditionalFormatting sqref="J4:J6 J28:J29">
    <cfRule type="cellIs" dxfId="291" priority="27" operator="equal">
      <formula>$J$4</formula>
    </cfRule>
  </conditionalFormatting>
  <conditionalFormatting sqref="K4:K6 K28:K29">
    <cfRule type="cellIs" dxfId="290" priority="26" operator="equal">
      <formula>$K$4</formula>
    </cfRule>
  </conditionalFormatting>
  <conditionalFormatting sqref="M4:M6">
    <cfRule type="cellIs" dxfId="289" priority="25" operator="equal">
      <formula>$L$4</formula>
    </cfRule>
  </conditionalFormatting>
  <conditionalFormatting sqref="T7:T28">
    <cfRule type="cellIs" dxfId="288" priority="22" operator="lessThan">
      <formula>0</formula>
    </cfRule>
    <cfRule type="cellIs" dxfId="287" priority="23" operator="lessThan">
      <formula>0</formula>
    </cfRule>
    <cfRule type="cellIs" dxfId="286" priority="24" operator="lessThan">
      <formula>0</formula>
    </cfRule>
  </conditionalFormatting>
  <conditionalFormatting sqref="D5:K5">
    <cfRule type="cellIs" dxfId="285" priority="21" operator="greaterThan">
      <formula>0</formula>
    </cfRule>
  </conditionalFormatting>
  <conditionalFormatting sqref="T6:T28">
    <cfRule type="cellIs" dxfId="284" priority="20" operator="lessThan">
      <formula>0</formula>
    </cfRule>
  </conditionalFormatting>
  <conditionalFormatting sqref="T7:T27">
    <cfRule type="cellIs" dxfId="283" priority="17" operator="lessThan">
      <formula>0</formula>
    </cfRule>
    <cfRule type="cellIs" dxfId="282" priority="18" operator="lessThan">
      <formula>0</formula>
    </cfRule>
    <cfRule type="cellIs" dxfId="281" priority="19" operator="lessThan">
      <formula>0</formula>
    </cfRule>
  </conditionalFormatting>
  <conditionalFormatting sqref="T7:T28">
    <cfRule type="cellIs" dxfId="280" priority="14" operator="lessThan">
      <formula>0</formula>
    </cfRule>
    <cfRule type="cellIs" dxfId="279" priority="15" operator="lessThan">
      <formula>0</formula>
    </cfRule>
    <cfRule type="cellIs" dxfId="278" priority="16" operator="lessThan">
      <formula>0</formula>
    </cfRule>
  </conditionalFormatting>
  <conditionalFormatting sqref="D5:K5">
    <cfRule type="cellIs" dxfId="277" priority="13" operator="greaterThan">
      <formula>0</formula>
    </cfRule>
  </conditionalFormatting>
  <conditionalFormatting sqref="L4 L6 L28:L29">
    <cfRule type="cellIs" dxfId="276" priority="12" operator="equal">
      <formula>$L$4</formula>
    </cfRule>
  </conditionalFormatting>
  <conditionalFormatting sqref="D7:S7">
    <cfRule type="cellIs" dxfId="275" priority="11" operator="greaterThan">
      <formula>0</formula>
    </cfRule>
  </conditionalFormatting>
  <conditionalFormatting sqref="D9:S9">
    <cfRule type="cellIs" dxfId="274" priority="10" operator="greaterThan">
      <formula>0</formula>
    </cfRule>
  </conditionalFormatting>
  <conditionalFormatting sqref="D11:S11">
    <cfRule type="cellIs" dxfId="273" priority="9" operator="greaterThan">
      <formula>0</formula>
    </cfRule>
  </conditionalFormatting>
  <conditionalFormatting sqref="D13:S13">
    <cfRule type="cellIs" dxfId="272" priority="8" operator="greaterThan">
      <formula>0</formula>
    </cfRule>
  </conditionalFormatting>
  <conditionalFormatting sqref="D15:S15">
    <cfRule type="cellIs" dxfId="271" priority="7" operator="greaterThan">
      <formula>0</formula>
    </cfRule>
  </conditionalFormatting>
  <conditionalFormatting sqref="D17:S17">
    <cfRule type="cellIs" dxfId="270" priority="6" operator="greaterThan">
      <formula>0</formula>
    </cfRule>
  </conditionalFormatting>
  <conditionalFormatting sqref="D19:S19">
    <cfRule type="cellIs" dxfId="269" priority="5" operator="greaterThan">
      <formula>0</formula>
    </cfRule>
  </conditionalFormatting>
  <conditionalFormatting sqref="D21:S21">
    <cfRule type="cellIs" dxfId="268" priority="4" operator="greaterThan">
      <formula>0</formula>
    </cfRule>
  </conditionalFormatting>
  <conditionalFormatting sqref="D23:S23">
    <cfRule type="cellIs" dxfId="267" priority="3" operator="greaterThan">
      <formula>0</formula>
    </cfRule>
  </conditionalFormatting>
  <conditionalFormatting sqref="D25:S25">
    <cfRule type="cellIs" dxfId="266" priority="2" operator="greaterThan">
      <formula>0</formula>
    </cfRule>
  </conditionalFormatting>
  <conditionalFormatting sqref="D27:S27">
    <cfRule type="cellIs" dxfId="265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81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'26'!D29</f>
        <v>509358</v>
      </c>
      <c r="E4" s="2">
        <f>'26'!E29</f>
        <v>720</v>
      </c>
      <c r="F4" s="2">
        <f>'26'!F29</f>
        <v>8200</v>
      </c>
      <c r="G4" s="2">
        <f>'26'!G29</f>
        <v>0</v>
      </c>
      <c r="H4" s="2">
        <f>'26'!H29</f>
        <v>23710</v>
      </c>
      <c r="I4" s="2">
        <f>'26'!I29</f>
        <v>1428</v>
      </c>
      <c r="J4" s="2">
        <f>'26'!J29</f>
        <v>599</v>
      </c>
      <c r="K4" s="2">
        <f>'26'!K29</f>
        <v>228</v>
      </c>
      <c r="L4" s="2">
        <f>'26'!L29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10265</v>
      </c>
      <c r="N7" s="24">
        <f>D7+E7*20+F7*10+G7*9+H7*9+I7*191+J7*191+K7*182+L7*100</f>
        <v>10265</v>
      </c>
      <c r="O7" s="25">
        <f>M7*2.75%</f>
        <v>282.28750000000002</v>
      </c>
      <c r="P7" s="26"/>
      <c r="Q7" s="26">
        <v>93</v>
      </c>
      <c r="R7" s="24">
        <f>M7-(M7*2.75%)+I7*191+J7*191+K7*182+L7*100-Q7</f>
        <v>9889.7124999999996</v>
      </c>
      <c r="S7" s="25">
        <f>M7*0.95%</f>
        <v>97.517499999999998</v>
      </c>
      <c r="T7" s="27">
        <f>S7-Q7</f>
        <v>4.5174999999999983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3705</v>
      </c>
      <c r="E8" s="30"/>
      <c r="F8" s="30"/>
      <c r="G8" s="30"/>
      <c r="H8" s="30">
        <v>50</v>
      </c>
      <c r="I8" s="20">
        <v>10</v>
      </c>
      <c r="J8" s="20"/>
      <c r="K8" s="20"/>
      <c r="L8" s="20"/>
      <c r="M8" s="20">
        <f t="shared" ref="M8:M27" si="0">D8+E8*20+F8*10+G8*9+H8*9</f>
        <v>4155</v>
      </c>
      <c r="N8" s="24">
        <f t="shared" ref="N8:N27" si="1">D8+E8*20+F8*10+G8*9+H8*9+I8*191+J8*191+K8*182+L8*100</f>
        <v>6065</v>
      </c>
      <c r="O8" s="25">
        <f t="shared" ref="O8:O27" si="2">M8*2.75%</f>
        <v>114.2625</v>
      </c>
      <c r="P8" s="26"/>
      <c r="Q8" s="26">
        <v>80</v>
      </c>
      <c r="R8" s="24">
        <f t="shared" ref="R8:R27" si="3">M8-(M8*2.75%)+I8*191+J8*191+K8*182+L8*100-Q8</f>
        <v>5870.7375000000002</v>
      </c>
      <c r="S8" s="25">
        <f t="shared" ref="S8:S27" si="4">M8*0.95%</f>
        <v>39.472499999999997</v>
      </c>
      <c r="T8" s="27">
        <f t="shared" ref="T8:T27" si="5">S8-Q8</f>
        <v>-40.527500000000003</v>
      </c>
    </row>
    <row r="9" spans="1:20" ht="15.75" x14ac:dyDescent="0.25">
      <c r="A9" s="28">
        <v>500</v>
      </c>
      <c r="B9" s="20">
        <v>1908446136</v>
      </c>
      <c r="C9" s="20" t="s">
        <v>25</v>
      </c>
      <c r="D9" s="29">
        <v>13690</v>
      </c>
      <c r="E9" s="30"/>
      <c r="F9" s="30"/>
      <c r="G9" s="30"/>
      <c r="H9" s="30">
        <v>100</v>
      </c>
      <c r="I9" s="20">
        <v>2</v>
      </c>
      <c r="J9" s="20"/>
      <c r="K9" s="20">
        <v>6</v>
      </c>
      <c r="L9" s="20"/>
      <c r="M9" s="20">
        <f t="shared" si="0"/>
        <v>14590</v>
      </c>
      <c r="N9" s="24">
        <f t="shared" si="1"/>
        <v>16064</v>
      </c>
      <c r="O9" s="25">
        <f t="shared" si="2"/>
        <v>401.22500000000002</v>
      </c>
      <c r="P9" s="26">
        <v>-3000</v>
      </c>
      <c r="Q9" s="26">
        <v>143</v>
      </c>
      <c r="R9" s="24">
        <f t="shared" si="3"/>
        <v>15519.775</v>
      </c>
      <c r="S9" s="25">
        <f t="shared" si="4"/>
        <v>138.60499999999999</v>
      </c>
      <c r="T9" s="27">
        <f t="shared" si="5"/>
        <v>-4.3950000000000102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5604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5604</v>
      </c>
      <c r="N10" s="24">
        <f t="shared" si="1"/>
        <v>5986</v>
      </c>
      <c r="O10" s="25">
        <f t="shared" si="2"/>
        <v>154.11000000000001</v>
      </c>
      <c r="P10" s="26"/>
      <c r="Q10" s="26">
        <v>31</v>
      </c>
      <c r="R10" s="24">
        <f t="shared" si="3"/>
        <v>5800.89</v>
      </c>
      <c r="S10" s="25">
        <f t="shared" si="4"/>
        <v>53.238</v>
      </c>
      <c r="T10" s="27">
        <f t="shared" si="5"/>
        <v>22.238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2780</v>
      </c>
      <c r="E11" s="30"/>
      <c r="F11" s="30"/>
      <c r="G11" s="32"/>
      <c r="H11" s="30"/>
      <c r="I11" s="20">
        <v>6</v>
      </c>
      <c r="J11" s="20"/>
      <c r="K11" s="20">
        <v>2</v>
      </c>
      <c r="L11" s="20"/>
      <c r="M11" s="20">
        <f t="shared" si="0"/>
        <v>2780</v>
      </c>
      <c r="N11" s="24">
        <f t="shared" si="1"/>
        <v>4290</v>
      </c>
      <c r="O11" s="25">
        <f t="shared" si="2"/>
        <v>76.45</v>
      </c>
      <c r="P11" s="26"/>
      <c r="Q11" s="26">
        <v>33</v>
      </c>
      <c r="R11" s="24">
        <f t="shared" si="3"/>
        <v>4180.55</v>
      </c>
      <c r="S11" s="25">
        <f t="shared" si="4"/>
        <v>26.41</v>
      </c>
      <c r="T11" s="27">
        <f t="shared" si="5"/>
        <v>-6.59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4588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4588</v>
      </c>
      <c r="N12" s="24">
        <f t="shared" si="1"/>
        <v>4588</v>
      </c>
      <c r="O12" s="25">
        <f t="shared" si="2"/>
        <v>126.17</v>
      </c>
      <c r="P12" s="26"/>
      <c r="Q12" s="26">
        <v>31</v>
      </c>
      <c r="R12" s="24">
        <f t="shared" si="3"/>
        <v>4430.83</v>
      </c>
      <c r="S12" s="25">
        <f t="shared" si="4"/>
        <v>43.585999999999999</v>
      </c>
      <c r="T12" s="27">
        <f t="shared" si="5"/>
        <v>12.585999999999999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4689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4689</v>
      </c>
      <c r="N13" s="24">
        <f t="shared" si="1"/>
        <v>4689</v>
      </c>
      <c r="O13" s="25">
        <f t="shared" si="2"/>
        <v>128.94749999999999</v>
      </c>
      <c r="P13" s="26"/>
      <c r="Q13" s="26">
        <v>55</v>
      </c>
      <c r="R13" s="24">
        <f t="shared" si="3"/>
        <v>4505.0524999999998</v>
      </c>
      <c r="S13" s="25">
        <f t="shared" si="4"/>
        <v>44.545499999999997</v>
      </c>
      <c r="T13" s="27">
        <f t="shared" si="5"/>
        <v>-10.454500000000003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160</v>
      </c>
      <c r="I14" s="20"/>
      <c r="J14" s="20"/>
      <c r="K14" s="20"/>
      <c r="L14" s="20"/>
      <c r="M14" s="20">
        <f t="shared" si="0"/>
        <v>11836</v>
      </c>
      <c r="N14" s="24">
        <f t="shared" si="1"/>
        <v>11836</v>
      </c>
      <c r="O14" s="25">
        <f t="shared" si="2"/>
        <v>325.49</v>
      </c>
      <c r="P14" s="26"/>
      <c r="Q14" s="26">
        <v>170</v>
      </c>
      <c r="R14" s="24">
        <f t="shared" si="3"/>
        <v>11340.51</v>
      </c>
      <c r="S14" s="25">
        <f t="shared" si="4"/>
        <v>112.44199999999999</v>
      </c>
      <c r="T14" s="27">
        <f t="shared" si="5"/>
        <v>-57.558000000000007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11584</v>
      </c>
      <c r="E15" s="30">
        <v>50</v>
      </c>
      <c r="F15" s="30">
        <v>70</v>
      </c>
      <c r="G15" s="30"/>
      <c r="H15" s="30">
        <v>20</v>
      </c>
      <c r="I15" s="20">
        <v>5</v>
      </c>
      <c r="J15" s="20"/>
      <c r="K15" s="20">
        <v>4</v>
      </c>
      <c r="L15" s="20"/>
      <c r="M15" s="20">
        <f t="shared" si="0"/>
        <v>13464</v>
      </c>
      <c r="N15" s="24">
        <f t="shared" si="1"/>
        <v>15147</v>
      </c>
      <c r="O15" s="25">
        <f t="shared" si="2"/>
        <v>370.26</v>
      </c>
      <c r="P15" s="26">
        <v>27220</v>
      </c>
      <c r="Q15" s="26">
        <v>140</v>
      </c>
      <c r="R15" s="24">
        <f t="shared" si="3"/>
        <v>14636.74</v>
      </c>
      <c r="S15" s="25">
        <f t="shared" si="4"/>
        <v>127.908</v>
      </c>
      <c r="T15" s="27">
        <f t="shared" si="5"/>
        <v>-12.091999999999999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18410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19310</v>
      </c>
      <c r="N16" s="24">
        <f t="shared" si="1"/>
        <v>19310</v>
      </c>
      <c r="O16" s="25">
        <f t="shared" si="2"/>
        <v>531.02499999999998</v>
      </c>
      <c r="P16" s="26"/>
      <c r="Q16" s="26">
        <v>139</v>
      </c>
      <c r="R16" s="24">
        <f t="shared" si="3"/>
        <v>18639.974999999999</v>
      </c>
      <c r="S16" s="25">
        <f t="shared" si="4"/>
        <v>183.44499999999999</v>
      </c>
      <c r="T16" s="27">
        <f t="shared" si="5"/>
        <v>44.444999999999993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5135</v>
      </c>
      <c r="E17" s="30"/>
      <c r="F17" s="30">
        <v>20</v>
      </c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5785</v>
      </c>
      <c r="N17" s="24">
        <f t="shared" si="1"/>
        <v>6149</v>
      </c>
      <c r="O17" s="25">
        <f t="shared" si="2"/>
        <v>159.08750000000001</v>
      </c>
      <c r="P17" s="26"/>
      <c r="Q17" s="26">
        <v>60</v>
      </c>
      <c r="R17" s="24">
        <f t="shared" si="3"/>
        <v>5929.9125000000004</v>
      </c>
      <c r="S17" s="25">
        <f t="shared" si="4"/>
        <v>54.957499999999996</v>
      </c>
      <c r="T17" s="27">
        <f t="shared" si="5"/>
        <v>-5.042500000000004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8863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8863</v>
      </c>
      <c r="N18" s="24">
        <f t="shared" si="1"/>
        <v>8863</v>
      </c>
      <c r="O18" s="25">
        <f t="shared" si="2"/>
        <v>243.73249999999999</v>
      </c>
      <c r="P18" s="26"/>
      <c r="Q18" s="26">
        <v>180</v>
      </c>
      <c r="R18" s="24">
        <f t="shared" si="3"/>
        <v>8439.2674999999999</v>
      </c>
      <c r="S18" s="25">
        <f t="shared" si="4"/>
        <v>84.198499999999996</v>
      </c>
      <c r="T18" s="27">
        <f t="shared" si="5"/>
        <v>-95.801500000000004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9604</v>
      </c>
      <c r="E19" s="30"/>
      <c r="F19" s="30"/>
      <c r="G19" s="30"/>
      <c r="H19" s="30">
        <v>100</v>
      </c>
      <c r="I19" s="20">
        <v>12</v>
      </c>
      <c r="J19" s="20"/>
      <c r="K19" s="20">
        <v>5</v>
      </c>
      <c r="L19" s="20"/>
      <c r="M19" s="20">
        <f t="shared" si="0"/>
        <v>10504</v>
      </c>
      <c r="N19" s="24">
        <f t="shared" si="1"/>
        <v>13706</v>
      </c>
      <c r="O19" s="25">
        <f t="shared" si="2"/>
        <v>288.86</v>
      </c>
      <c r="P19" s="26"/>
      <c r="Q19" s="26">
        <v>170</v>
      </c>
      <c r="R19" s="24">
        <f t="shared" si="3"/>
        <v>13247.14</v>
      </c>
      <c r="S19" s="25">
        <f t="shared" si="4"/>
        <v>99.787999999999997</v>
      </c>
      <c r="T19" s="27">
        <f t="shared" si="5"/>
        <v>-70.212000000000003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7147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7147</v>
      </c>
      <c r="N20" s="24">
        <f t="shared" si="1"/>
        <v>7147</v>
      </c>
      <c r="O20" s="25">
        <f t="shared" si="2"/>
        <v>196.54249999999999</v>
      </c>
      <c r="P20" s="26">
        <v>1000</v>
      </c>
      <c r="Q20" s="26">
        <v>120</v>
      </c>
      <c r="R20" s="24">
        <f t="shared" si="3"/>
        <v>6830.4575000000004</v>
      </c>
      <c r="S20" s="25">
        <f t="shared" si="4"/>
        <v>67.896500000000003</v>
      </c>
      <c r="T20" s="27">
        <f t="shared" si="5"/>
        <v>-52.103499999999997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2470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2740</v>
      </c>
      <c r="N21" s="24">
        <f t="shared" si="1"/>
        <v>2740</v>
      </c>
      <c r="O21" s="25">
        <f t="shared" si="2"/>
        <v>75.349999999999994</v>
      </c>
      <c r="P21" s="26"/>
      <c r="Q21" s="26">
        <v>10</v>
      </c>
      <c r="R21" s="24">
        <f t="shared" si="3"/>
        <v>2654.65</v>
      </c>
      <c r="S21" s="25">
        <f t="shared" si="4"/>
        <v>26.029999999999998</v>
      </c>
      <c r="T21" s="27">
        <f t="shared" si="5"/>
        <v>16.029999999999998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18048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18048</v>
      </c>
      <c r="N22" s="24">
        <f t="shared" si="1"/>
        <v>18048</v>
      </c>
      <c r="O22" s="25">
        <f t="shared" si="2"/>
        <v>496.32</v>
      </c>
      <c r="P22" s="26"/>
      <c r="Q22" s="26">
        <v>150</v>
      </c>
      <c r="R22" s="24">
        <f t="shared" si="3"/>
        <v>17401.68</v>
      </c>
      <c r="S22" s="25">
        <f t="shared" si="4"/>
        <v>171.45599999999999</v>
      </c>
      <c r="T22" s="27">
        <f t="shared" si="5"/>
        <v>21.455999999999989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6012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6012</v>
      </c>
      <c r="N23" s="24">
        <f t="shared" si="1"/>
        <v>6012</v>
      </c>
      <c r="O23" s="25">
        <f t="shared" si="2"/>
        <v>165.33</v>
      </c>
      <c r="P23" s="26"/>
      <c r="Q23" s="26">
        <v>60</v>
      </c>
      <c r="R23" s="24">
        <f t="shared" si="3"/>
        <v>5786.67</v>
      </c>
      <c r="S23" s="25">
        <f t="shared" si="4"/>
        <v>57.113999999999997</v>
      </c>
      <c r="T23" s="27">
        <f t="shared" si="5"/>
        <v>-2.8860000000000028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>
        <v>125</v>
      </c>
      <c r="R24" s="24">
        <f t="shared" si="3"/>
        <v>18370.005000000001</v>
      </c>
      <c r="S24" s="25">
        <f t="shared" si="4"/>
        <v>180.67099999999999</v>
      </c>
      <c r="T24" s="27">
        <f t="shared" si="5"/>
        <v>55.670999999999992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6118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6118</v>
      </c>
      <c r="N25" s="24">
        <f t="shared" si="1"/>
        <v>6118</v>
      </c>
      <c r="O25" s="25">
        <f t="shared" si="2"/>
        <v>168.245</v>
      </c>
      <c r="P25" s="26"/>
      <c r="Q25" s="26">
        <v>90</v>
      </c>
      <c r="R25" s="24">
        <f t="shared" si="3"/>
        <v>5859.7550000000001</v>
      </c>
      <c r="S25" s="25">
        <f t="shared" si="4"/>
        <v>58.120999999999995</v>
      </c>
      <c r="T25" s="27">
        <f t="shared" si="5"/>
        <v>-31.879000000000005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22241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22241</v>
      </c>
      <c r="N26" s="24">
        <f t="shared" si="1"/>
        <v>22241</v>
      </c>
      <c r="O26" s="25">
        <f t="shared" si="2"/>
        <v>611.62750000000005</v>
      </c>
      <c r="P26" s="26"/>
      <c r="Q26" s="26">
        <v>403</v>
      </c>
      <c r="R26" s="24">
        <f t="shared" si="3"/>
        <v>21226.372500000001</v>
      </c>
      <c r="S26" s="25">
        <f t="shared" si="4"/>
        <v>211.2895</v>
      </c>
      <c r="T26" s="27">
        <f t="shared" si="5"/>
        <v>-191.7105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5657</v>
      </c>
      <c r="N27" s="40">
        <f t="shared" si="1"/>
        <v>5657</v>
      </c>
      <c r="O27" s="25">
        <f t="shared" si="2"/>
        <v>155.5675</v>
      </c>
      <c r="P27" s="41">
        <v>16000</v>
      </c>
      <c r="Q27" s="41">
        <v>100</v>
      </c>
      <c r="R27" s="24">
        <f t="shared" si="3"/>
        <v>5401.4324999999999</v>
      </c>
      <c r="S27" s="42">
        <f t="shared" si="4"/>
        <v>53.741500000000002</v>
      </c>
      <c r="T27" s="43">
        <f t="shared" si="5"/>
        <v>-46.258499999999998</v>
      </c>
    </row>
    <row r="28" spans="1:20" ht="16.5" thickBot="1" x14ac:dyDescent="0.3">
      <c r="A28" s="90" t="s">
        <v>44</v>
      </c>
      <c r="B28" s="91"/>
      <c r="C28" s="92"/>
      <c r="D28" s="44">
        <f>SUM(D7:D27)</f>
        <v>196024</v>
      </c>
      <c r="E28" s="45">
        <f>SUM(E7:E27)</f>
        <v>50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610</v>
      </c>
      <c r="I28" s="45">
        <f t="shared" si="6"/>
        <v>36</v>
      </c>
      <c r="J28" s="45">
        <f t="shared" si="6"/>
        <v>1</v>
      </c>
      <c r="K28" s="45">
        <f t="shared" si="6"/>
        <v>19</v>
      </c>
      <c r="L28" s="45">
        <f t="shared" si="6"/>
        <v>0</v>
      </c>
      <c r="M28" s="45">
        <f t="shared" si="6"/>
        <v>203414</v>
      </c>
      <c r="N28" s="45">
        <f t="shared" si="6"/>
        <v>213939</v>
      </c>
      <c r="O28" s="46">
        <f t="shared" si="6"/>
        <v>5593.8850000000011</v>
      </c>
      <c r="P28" s="45">
        <f t="shared" si="6"/>
        <v>41220</v>
      </c>
      <c r="Q28" s="45">
        <f t="shared" si="6"/>
        <v>2383</v>
      </c>
      <c r="R28" s="45">
        <f t="shared" si="6"/>
        <v>205962.11500000002</v>
      </c>
      <c r="S28" s="45">
        <f t="shared" si="6"/>
        <v>1932.4330000000002</v>
      </c>
      <c r="T28" s="47">
        <f t="shared" si="6"/>
        <v>-450.56700000000001</v>
      </c>
    </row>
    <row r="29" spans="1:20" ht="15.75" thickBot="1" x14ac:dyDescent="0.3">
      <c r="A29" s="93" t="s">
        <v>45</v>
      </c>
      <c r="B29" s="94"/>
      <c r="C29" s="95"/>
      <c r="D29" s="48">
        <f>D4+D5-D28</f>
        <v>832814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4" priority="43" operator="equal">
      <formula>212030016606640</formula>
    </cfRule>
  </conditionalFormatting>
  <conditionalFormatting sqref="D29 E4:E6 E28:K29">
    <cfRule type="cellIs" dxfId="263" priority="41" operator="equal">
      <formula>$E$4</formula>
    </cfRule>
    <cfRule type="cellIs" dxfId="262" priority="42" operator="equal">
      <formula>2120</formula>
    </cfRule>
  </conditionalFormatting>
  <conditionalFormatting sqref="D29:E29 F4:F6 F28:F29">
    <cfRule type="cellIs" dxfId="261" priority="39" operator="equal">
      <formula>$F$4</formula>
    </cfRule>
    <cfRule type="cellIs" dxfId="260" priority="40" operator="equal">
      <formula>300</formula>
    </cfRule>
  </conditionalFormatting>
  <conditionalFormatting sqref="G4:G6 G28:G29">
    <cfRule type="cellIs" dxfId="259" priority="37" operator="equal">
      <formula>$G$4</formula>
    </cfRule>
    <cfRule type="cellIs" dxfId="258" priority="38" operator="equal">
      <formula>1660</formula>
    </cfRule>
  </conditionalFormatting>
  <conditionalFormatting sqref="H4:H6 H28:H29">
    <cfRule type="cellIs" dxfId="257" priority="35" operator="equal">
      <formula>$H$4</formula>
    </cfRule>
    <cfRule type="cellIs" dxfId="256" priority="36" operator="equal">
      <formula>6640</formula>
    </cfRule>
  </conditionalFormatting>
  <conditionalFormatting sqref="T6:T28">
    <cfRule type="cellIs" dxfId="255" priority="34" operator="lessThan">
      <formula>0</formula>
    </cfRule>
  </conditionalFormatting>
  <conditionalFormatting sqref="T7:T27">
    <cfRule type="cellIs" dxfId="254" priority="31" operator="lessThan">
      <formula>0</formula>
    </cfRule>
    <cfRule type="cellIs" dxfId="253" priority="32" operator="lessThan">
      <formula>0</formula>
    </cfRule>
    <cfRule type="cellIs" dxfId="252" priority="33" operator="lessThan">
      <formula>0</formula>
    </cfRule>
  </conditionalFormatting>
  <conditionalFormatting sqref="E4:E6 E28:K28">
    <cfRule type="cellIs" dxfId="251" priority="30" operator="equal">
      <formula>$E$4</formula>
    </cfRule>
  </conditionalFormatting>
  <conditionalFormatting sqref="D28:D29 D6 D4:M4">
    <cfRule type="cellIs" dxfId="250" priority="29" operator="equal">
      <formula>$D$4</formula>
    </cfRule>
  </conditionalFormatting>
  <conditionalFormatting sqref="I4:I6 I28:I29">
    <cfRule type="cellIs" dxfId="249" priority="28" operator="equal">
      <formula>$I$4</formula>
    </cfRule>
  </conditionalFormatting>
  <conditionalFormatting sqref="J4:J6 J28:J29">
    <cfRule type="cellIs" dxfId="248" priority="27" operator="equal">
      <formula>$J$4</formula>
    </cfRule>
  </conditionalFormatting>
  <conditionalFormatting sqref="K4:K6 K28:K29">
    <cfRule type="cellIs" dxfId="247" priority="26" operator="equal">
      <formula>$K$4</formula>
    </cfRule>
  </conditionalFormatting>
  <conditionalFormatting sqref="M4:M6">
    <cfRule type="cellIs" dxfId="246" priority="25" operator="equal">
      <formula>$L$4</formula>
    </cfRule>
  </conditionalFormatting>
  <conditionalFormatting sqref="T7:T28">
    <cfRule type="cellIs" dxfId="245" priority="22" operator="lessThan">
      <formula>0</formula>
    </cfRule>
    <cfRule type="cellIs" dxfId="244" priority="23" operator="lessThan">
      <formula>0</formula>
    </cfRule>
    <cfRule type="cellIs" dxfId="243" priority="24" operator="lessThan">
      <formula>0</formula>
    </cfRule>
  </conditionalFormatting>
  <conditionalFormatting sqref="D5:K5">
    <cfRule type="cellIs" dxfId="242" priority="21" operator="greaterThan">
      <formula>0</formula>
    </cfRule>
  </conditionalFormatting>
  <conditionalFormatting sqref="T6:T28">
    <cfRule type="cellIs" dxfId="241" priority="20" operator="lessThan">
      <formula>0</formula>
    </cfRule>
  </conditionalFormatting>
  <conditionalFormatting sqref="T7:T27">
    <cfRule type="cellIs" dxfId="240" priority="17" operator="lessThan">
      <formula>0</formula>
    </cfRule>
    <cfRule type="cellIs" dxfId="239" priority="18" operator="lessThan">
      <formula>0</formula>
    </cfRule>
    <cfRule type="cellIs" dxfId="238" priority="19" operator="lessThan">
      <formula>0</formula>
    </cfRule>
  </conditionalFormatting>
  <conditionalFormatting sqref="T7:T28">
    <cfRule type="cellIs" dxfId="237" priority="14" operator="lessThan">
      <formula>0</formula>
    </cfRule>
    <cfRule type="cellIs" dxfId="236" priority="15" operator="lessThan">
      <formula>0</formula>
    </cfRule>
    <cfRule type="cellIs" dxfId="235" priority="16" operator="lessThan">
      <formula>0</formula>
    </cfRule>
  </conditionalFormatting>
  <conditionalFormatting sqref="D5:K5">
    <cfRule type="cellIs" dxfId="234" priority="13" operator="greaterThan">
      <formula>0</formula>
    </cfRule>
  </conditionalFormatting>
  <conditionalFormatting sqref="L4 L6 L28:L29">
    <cfRule type="cellIs" dxfId="233" priority="12" operator="equal">
      <formula>$L$4</formula>
    </cfRule>
  </conditionalFormatting>
  <conditionalFormatting sqref="D7:S7">
    <cfRule type="cellIs" dxfId="232" priority="11" operator="greaterThan">
      <formula>0</formula>
    </cfRule>
  </conditionalFormatting>
  <conditionalFormatting sqref="D9:S9">
    <cfRule type="cellIs" dxfId="231" priority="10" operator="greaterThan">
      <formula>0</formula>
    </cfRule>
  </conditionalFormatting>
  <conditionalFormatting sqref="D11:S11">
    <cfRule type="cellIs" dxfId="230" priority="9" operator="greaterThan">
      <formula>0</formula>
    </cfRule>
  </conditionalFormatting>
  <conditionalFormatting sqref="D13:S13">
    <cfRule type="cellIs" dxfId="229" priority="8" operator="greaterThan">
      <formula>0</formula>
    </cfRule>
  </conditionalFormatting>
  <conditionalFormatting sqref="D15:S15">
    <cfRule type="cellIs" dxfId="228" priority="7" operator="greaterThan">
      <formula>0</formula>
    </cfRule>
  </conditionalFormatting>
  <conditionalFormatting sqref="D17:S17">
    <cfRule type="cellIs" dxfId="227" priority="6" operator="greaterThan">
      <formula>0</formula>
    </cfRule>
  </conditionalFormatting>
  <conditionalFormatting sqref="D19:S19">
    <cfRule type="cellIs" dxfId="226" priority="5" operator="greaterThan">
      <formula>0</formula>
    </cfRule>
  </conditionalFormatting>
  <conditionalFormatting sqref="D21:S21">
    <cfRule type="cellIs" dxfId="225" priority="4" operator="greaterThan">
      <formula>0</formula>
    </cfRule>
  </conditionalFormatting>
  <conditionalFormatting sqref="D23:S23">
    <cfRule type="cellIs" dxfId="224" priority="3" operator="greaterThan">
      <formula>0</formula>
    </cfRule>
  </conditionalFormatting>
  <conditionalFormatting sqref="D25:S25">
    <cfRule type="cellIs" dxfId="223" priority="2" operator="greaterThan">
      <formula>0</formula>
    </cfRule>
  </conditionalFormatting>
  <conditionalFormatting sqref="D27:S27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82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'27'!D29</f>
        <v>832814</v>
      </c>
      <c r="E4" s="2">
        <f>'27'!E29</f>
        <v>670</v>
      </c>
      <c r="F4" s="2">
        <f>'27'!F29</f>
        <v>8110</v>
      </c>
      <c r="G4" s="2">
        <f>'27'!G29</f>
        <v>0</v>
      </c>
      <c r="H4" s="2">
        <f>'27'!H29</f>
        <v>23100</v>
      </c>
      <c r="I4" s="2">
        <f>'27'!I29</f>
        <v>1392</v>
      </c>
      <c r="J4" s="2">
        <f>'27'!J29</f>
        <v>598</v>
      </c>
      <c r="K4" s="2">
        <f>'27'!K29</f>
        <v>209</v>
      </c>
      <c r="L4" s="2">
        <f>'27'!L29</f>
        <v>5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30638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30638</v>
      </c>
      <c r="N7" s="24">
        <f>D7+E7*20+F7*10+G7*9+H7*9+I7*191+J7*191+K7*182+L7*100</f>
        <v>30638</v>
      </c>
      <c r="O7" s="25">
        <f>M7*2.75%</f>
        <v>842.54499999999996</v>
      </c>
      <c r="P7" s="26"/>
      <c r="Q7" s="26">
        <v>136</v>
      </c>
      <c r="R7" s="24">
        <f>M7-(M7*2.75%)+I7*191+J7*191+K7*182+L7*100-Q7</f>
        <v>29659.455000000002</v>
      </c>
      <c r="S7" s="25">
        <f>M7*0.95%</f>
        <v>291.06099999999998</v>
      </c>
      <c r="T7" s="61">
        <f>S7-Q7</f>
        <v>155.06099999999998</v>
      </c>
      <c r="U7" s="83">
        <v>180</v>
      </c>
      <c r="V7" s="84">
        <f>R7-U7</f>
        <v>29479.455000000002</v>
      </c>
    </row>
    <row r="8" spans="1:22" ht="15.75" x14ac:dyDescent="0.25">
      <c r="A8" s="28">
        <v>2</v>
      </c>
      <c r="B8" s="20">
        <v>1908446135</v>
      </c>
      <c r="C8" s="23" t="s">
        <v>84</v>
      </c>
      <c r="D8" s="29">
        <v>18034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18034</v>
      </c>
      <c r="N8" s="24">
        <f t="shared" ref="N8:N27" si="1">D8+E8*20+F8*10+G8*9+H8*9+I8*191+J8*191+K8*182+L8*100</f>
        <v>18944</v>
      </c>
      <c r="O8" s="25">
        <f t="shared" ref="O8:O27" si="2">M8*2.75%</f>
        <v>495.935</v>
      </c>
      <c r="P8" s="26"/>
      <c r="Q8" s="26">
        <v>92</v>
      </c>
      <c r="R8" s="24">
        <f t="shared" ref="R8:R27" si="3">M8-(M8*2.75%)+I8*191+J8*191+K8*182+L8*100-Q8</f>
        <v>18356.064999999999</v>
      </c>
      <c r="S8" s="25">
        <f t="shared" ref="S8:S27" si="4">M8*0.95%</f>
        <v>171.32300000000001</v>
      </c>
      <c r="T8" s="61">
        <f t="shared" ref="T8:T27" si="5">S8-Q8</f>
        <v>79.323000000000008</v>
      </c>
      <c r="U8" s="83">
        <v>126</v>
      </c>
      <c r="V8" s="84">
        <f t="shared" ref="V8:V27" si="6">R8-U8</f>
        <v>18230.064999999999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31869</v>
      </c>
      <c r="E9" s="30"/>
      <c r="F9" s="30"/>
      <c r="G9" s="30"/>
      <c r="H9" s="30"/>
      <c r="I9" s="20">
        <v>6</v>
      </c>
      <c r="J9" s="20"/>
      <c r="K9" s="20">
        <v>5</v>
      </c>
      <c r="L9" s="20"/>
      <c r="M9" s="20">
        <f t="shared" si="0"/>
        <v>31869</v>
      </c>
      <c r="N9" s="24">
        <f t="shared" si="1"/>
        <v>33925</v>
      </c>
      <c r="O9" s="25">
        <f t="shared" si="2"/>
        <v>876.39750000000004</v>
      </c>
      <c r="P9" s="26"/>
      <c r="Q9" s="26">
        <v>199</v>
      </c>
      <c r="R9" s="24">
        <f t="shared" si="3"/>
        <v>32849.602500000001</v>
      </c>
      <c r="S9" s="25">
        <f t="shared" si="4"/>
        <v>302.75549999999998</v>
      </c>
      <c r="T9" s="61">
        <f t="shared" si="5"/>
        <v>103.75549999999998</v>
      </c>
      <c r="U9" s="83">
        <v>225</v>
      </c>
      <c r="V9" s="84">
        <f t="shared" si="6"/>
        <v>32624.602500000001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10020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10020</v>
      </c>
      <c r="N10" s="24">
        <f t="shared" si="1"/>
        <v>10020</v>
      </c>
      <c r="O10" s="25">
        <f t="shared" si="2"/>
        <v>275.55</v>
      </c>
      <c r="P10" s="26"/>
      <c r="Q10" s="26">
        <v>28</v>
      </c>
      <c r="R10" s="24">
        <f t="shared" si="3"/>
        <v>9716.4500000000007</v>
      </c>
      <c r="S10" s="25">
        <f t="shared" si="4"/>
        <v>95.19</v>
      </c>
      <c r="T10" s="61">
        <f t="shared" si="5"/>
        <v>67.19</v>
      </c>
      <c r="U10" s="83">
        <v>36</v>
      </c>
      <c r="V10" s="84">
        <f t="shared" si="6"/>
        <v>9680.4500000000007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16085</v>
      </c>
      <c r="E11" s="30"/>
      <c r="F11" s="30"/>
      <c r="G11" s="32"/>
      <c r="H11" s="30"/>
      <c r="I11" s="20">
        <v>3</v>
      </c>
      <c r="J11" s="20"/>
      <c r="K11" s="20">
        <v>1</v>
      </c>
      <c r="L11" s="20"/>
      <c r="M11" s="20">
        <f t="shared" si="0"/>
        <v>16085</v>
      </c>
      <c r="N11" s="24">
        <f t="shared" si="1"/>
        <v>16840</v>
      </c>
      <c r="O11" s="25">
        <f t="shared" si="2"/>
        <v>442.33749999999998</v>
      </c>
      <c r="P11" s="26"/>
      <c r="Q11" s="26">
        <v>57</v>
      </c>
      <c r="R11" s="24">
        <f t="shared" si="3"/>
        <v>16340.662499999999</v>
      </c>
      <c r="S11" s="25">
        <f t="shared" si="4"/>
        <v>152.8075</v>
      </c>
      <c r="T11" s="61">
        <f t="shared" si="5"/>
        <v>95.807500000000005</v>
      </c>
      <c r="U11" s="83">
        <v>99</v>
      </c>
      <c r="V11" s="84">
        <f t="shared" si="6"/>
        <v>16241.662499999999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21644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21644</v>
      </c>
      <c r="N12" s="24">
        <f t="shared" si="1"/>
        <v>21644</v>
      </c>
      <c r="O12" s="25">
        <f t="shared" si="2"/>
        <v>595.21</v>
      </c>
      <c r="P12" s="26"/>
      <c r="Q12" s="26">
        <v>37</v>
      </c>
      <c r="R12" s="24">
        <f t="shared" si="3"/>
        <v>21011.79</v>
      </c>
      <c r="S12" s="25">
        <f t="shared" si="4"/>
        <v>205.61799999999999</v>
      </c>
      <c r="T12" s="61">
        <f t="shared" si="5"/>
        <v>168.61799999999999</v>
      </c>
      <c r="U12" s="83">
        <v>162</v>
      </c>
      <c r="V12" s="84">
        <f t="shared" si="6"/>
        <v>20849.79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10052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10052</v>
      </c>
      <c r="N13" s="24">
        <f t="shared" si="1"/>
        <v>10052</v>
      </c>
      <c r="O13" s="25">
        <f t="shared" si="2"/>
        <v>276.43</v>
      </c>
      <c r="P13" s="26"/>
      <c r="Q13" s="26">
        <v>55</v>
      </c>
      <c r="R13" s="24">
        <f t="shared" si="3"/>
        <v>9720.57</v>
      </c>
      <c r="S13" s="25">
        <f t="shared" si="4"/>
        <v>95.494</v>
      </c>
      <c r="T13" s="61">
        <f t="shared" si="5"/>
        <v>40.494</v>
      </c>
      <c r="U13" s="83">
        <v>54</v>
      </c>
      <c r="V13" s="84">
        <f t="shared" si="6"/>
        <v>9666.57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59850</v>
      </c>
      <c r="E14" s="30"/>
      <c r="F14" s="30"/>
      <c r="G14" s="30"/>
      <c r="H14" s="30"/>
      <c r="I14" s="20">
        <v>26</v>
      </c>
      <c r="J14" s="20">
        <v>1</v>
      </c>
      <c r="K14" s="20"/>
      <c r="L14" s="20"/>
      <c r="M14" s="20">
        <f t="shared" si="0"/>
        <v>59850</v>
      </c>
      <c r="N14" s="24">
        <f t="shared" si="1"/>
        <v>65007</v>
      </c>
      <c r="O14" s="25">
        <f t="shared" si="2"/>
        <v>1645.875</v>
      </c>
      <c r="P14" s="26"/>
      <c r="Q14" s="26">
        <v>180</v>
      </c>
      <c r="R14" s="24">
        <f t="shared" si="3"/>
        <v>63181.125</v>
      </c>
      <c r="S14" s="25">
        <f t="shared" si="4"/>
        <v>568.57499999999993</v>
      </c>
      <c r="T14" s="61">
        <f t="shared" si="5"/>
        <v>388.57499999999993</v>
      </c>
      <c r="U14" s="83">
        <v>486</v>
      </c>
      <c r="V14" s="84">
        <f t="shared" si="6"/>
        <v>62695.125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39217</v>
      </c>
      <c r="E15" s="30">
        <v>30</v>
      </c>
      <c r="F15" s="30"/>
      <c r="G15" s="30"/>
      <c r="H15" s="30"/>
      <c r="I15" s="20">
        <v>16</v>
      </c>
      <c r="J15" s="20"/>
      <c r="K15" s="20"/>
      <c r="L15" s="20"/>
      <c r="M15" s="20">
        <f t="shared" si="0"/>
        <v>39817</v>
      </c>
      <c r="N15" s="24">
        <f t="shared" si="1"/>
        <v>42873</v>
      </c>
      <c r="O15" s="25">
        <f t="shared" si="2"/>
        <v>1094.9675</v>
      </c>
      <c r="P15" s="26"/>
      <c r="Q15" s="26">
        <v>220</v>
      </c>
      <c r="R15" s="24">
        <f t="shared" si="3"/>
        <v>41558.032500000001</v>
      </c>
      <c r="S15" s="25">
        <f t="shared" si="4"/>
        <v>378.26150000000001</v>
      </c>
      <c r="T15" s="61">
        <f t="shared" si="5"/>
        <v>158.26150000000001</v>
      </c>
      <c r="U15" s="83">
        <v>270</v>
      </c>
      <c r="V15" s="84">
        <f t="shared" si="6"/>
        <v>41288.032500000001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38658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38658</v>
      </c>
      <c r="N16" s="24">
        <f t="shared" si="1"/>
        <v>38658</v>
      </c>
      <c r="O16" s="25">
        <f t="shared" si="2"/>
        <v>1063.095</v>
      </c>
      <c r="P16" s="26"/>
      <c r="Q16" s="26">
        <v>115</v>
      </c>
      <c r="R16" s="24">
        <f t="shared" si="3"/>
        <v>37479.904999999999</v>
      </c>
      <c r="S16" s="25">
        <f t="shared" si="4"/>
        <v>367.25099999999998</v>
      </c>
      <c r="T16" s="61">
        <f t="shared" si="5"/>
        <v>252.25099999999998</v>
      </c>
      <c r="U16" s="83">
        <v>279</v>
      </c>
      <c r="V16" s="84">
        <f t="shared" si="6"/>
        <v>37200.904999999999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29767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29767</v>
      </c>
      <c r="N17" s="24">
        <f t="shared" si="1"/>
        <v>29767</v>
      </c>
      <c r="O17" s="25">
        <f t="shared" si="2"/>
        <v>818.59249999999997</v>
      </c>
      <c r="P17" s="26"/>
      <c r="Q17" s="26">
        <v>240</v>
      </c>
      <c r="R17" s="24">
        <f t="shared" si="3"/>
        <v>28708.407500000001</v>
      </c>
      <c r="S17" s="25">
        <f t="shared" si="4"/>
        <v>282.78649999999999</v>
      </c>
      <c r="T17" s="61">
        <f t="shared" si="5"/>
        <v>42.78649999999999</v>
      </c>
      <c r="U17" s="83">
        <v>234</v>
      </c>
      <c r="V17" s="84">
        <f t="shared" si="6"/>
        <v>28474.407500000001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v>100</v>
      </c>
      <c r="R18" s="24">
        <f t="shared" si="3"/>
        <v>-100</v>
      </c>
      <c r="S18" s="25">
        <f t="shared" si="4"/>
        <v>0</v>
      </c>
      <c r="T18" s="61">
        <f t="shared" si="5"/>
        <v>-100</v>
      </c>
      <c r="U18" s="83">
        <v>216</v>
      </c>
      <c r="V18" s="84">
        <f t="shared" si="6"/>
        <v>-316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28669</v>
      </c>
      <c r="E19" s="30"/>
      <c r="F19" s="30"/>
      <c r="G19" s="30"/>
      <c r="H19" s="30">
        <v>250</v>
      </c>
      <c r="I19" s="20"/>
      <c r="J19" s="20"/>
      <c r="K19" s="20">
        <v>3</v>
      </c>
      <c r="L19" s="20"/>
      <c r="M19" s="20">
        <f t="shared" si="0"/>
        <v>30919</v>
      </c>
      <c r="N19" s="24">
        <f t="shared" si="1"/>
        <v>31465</v>
      </c>
      <c r="O19" s="25">
        <f t="shared" si="2"/>
        <v>850.27250000000004</v>
      </c>
      <c r="P19" s="26"/>
      <c r="Q19" s="26">
        <v>200</v>
      </c>
      <c r="R19" s="24">
        <f t="shared" si="3"/>
        <v>30414.727500000001</v>
      </c>
      <c r="S19" s="25">
        <f t="shared" si="4"/>
        <v>293.73050000000001</v>
      </c>
      <c r="T19" s="61">
        <f t="shared" si="5"/>
        <v>93.730500000000006</v>
      </c>
      <c r="U19" s="83">
        <v>216</v>
      </c>
      <c r="V19" s="84">
        <f t="shared" si="6"/>
        <v>30198.727500000001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17846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17846</v>
      </c>
      <c r="N20" s="24">
        <f t="shared" si="1"/>
        <v>19756</v>
      </c>
      <c r="O20" s="25">
        <f t="shared" si="2"/>
        <v>490.76499999999999</v>
      </c>
      <c r="P20" s="26"/>
      <c r="Q20" s="26">
        <v>130</v>
      </c>
      <c r="R20" s="24">
        <f t="shared" si="3"/>
        <v>19135.235000000001</v>
      </c>
      <c r="S20" s="25">
        <f t="shared" si="4"/>
        <v>169.53700000000001</v>
      </c>
      <c r="T20" s="61">
        <f t="shared" si="5"/>
        <v>39.537000000000006</v>
      </c>
      <c r="U20" s="83">
        <v>126</v>
      </c>
      <c r="V20" s="84">
        <f t="shared" si="6"/>
        <v>19009.235000000001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6716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6716</v>
      </c>
      <c r="N21" s="24">
        <f t="shared" si="1"/>
        <v>6716</v>
      </c>
      <c r="O21" s="25">
        <f t="shared" si="2"/>
        <v>184.69</v>
      </c>
      <c r="P21" s="26"/>
      <c r="Q21" s="26"/>
      <c r="R21" s="24">
        <f t="shared" si="3"/>
        <v>6531.31</v>
      </c>
      <c r="S21" s="25">
        <f t="shared" si="4"/>
        <v>63.802</v>
      </c>
      <c r="T21" s="61">
        <f t="shared" si="5"/>
        <v>63.802</v>
      </c>
      <c r="U21" s="83">
        <v>36</v>
      </c>
      <c r="V21" s="84">
        <f t="shared" si="6"/>
        <v>6495.31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29818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29818</v>
      </c>
      <c r="N22" s="24">
        <f t="shared" si="1"/>
        <v>29818</v>
      </c>
      <c r="O22" s="25">
        <f t="shared" si="2"/>
        <v>819.995</v>
      </c>
      <c r="P22" s="26"/>
      <c r="Q22" s="26">
        <v>150</v>
      </c>
      <c r="R22" s="24">
        <f t="shared" si="3"/>
        <v>28848.005000000001</v>
      </c>
      <c r="S22" s="25">
        <f t="shared" si="4"/>
        <v>283.27100000000002</v>
      </c>
      <c r="T22" s="61">
        <f t="shared" si="5"/>
        <v>133.27100000000002</v>
      </c>
      <c r="U22" s="83">
        <v>208</v>
      </c>
      <c r="V22" s="84">
        <f t="shared" si="6"/>
        <v>28640.005000000001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61">
        <f t="shared" si="5"/>
        <v>0</v>
      </c>
      <c r="U23" s="83"/>
      <c r="V23" s="8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28657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28657</v>
      </c>
      <c r="N24" s="24">
        <f t="shared" si="1"/>
        <v>28657</v>
      </c>
      <c r="O24" s="25">
        <f t="shared" si="2"/>
        <v>788.0675</v>
      </c>
      <c r="P24" s="26"/>
      <c r="Q24" s="26">
        <v>128</v>
      </c>
      <c r="R24" s="24">
        <f t="shared" si="3"/>
        <v>27740.932499999999</v>
      </c>
      <c r="S24" s="25">
        <f t="shared" si="4"/>
        <v>272.24149999999997</v>
      </c>
      <c r="T24" s="61">
        <f t="shared" si="5"/>
        <v>144.24149999999997</v>
      </c>
      <c r="U24" s="83">
        <v>171</v>
      </c>
      <c r="V24" s="84">
        <f t="shared" si="6"/>
        <v>27569.932499999999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15855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15855</v>
      </c>
      <c r="N25" s="24">
        <f t="shared" si="1"/>
        <v>19585</v>
      </c>
      <c r="O25" s="25">
        <f t="shared" si="2"/>
        <v>436.01249999999999</v>
      </c>
      <c r="P25" s="26"/>
      <c r="Q25" s="26">
        <v>111</v>
      </c>
      <c r="R25" s="24">
        <f t="shared" si="3"/>
        <v>19037.987499999999</v>
      </c>
      <c r="S25" s="25">
        <f t="shared" si="4"/>
        <v>150.6225</v>
      </c>
      <c r="T25" s="61">
        <f t="shared" si="5"/>
        <v>39.622500000000002</v>
      </c>
      <c r="U25" s="83">
        <v>108</v>
      </c>
      <c r="V25" s="84">
        <f t="shared" si="6"/>
        <v>18929.987499999999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83"/>
      <c r="V26" s="84">
        <f t="shared" si="6"/>
        <v>0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4">
        <f t="shared" si="5"/>
        <v>0</v>
      </c>
      <c r="U27" s="83"/>
      <c r="V27" s="85">
        <f t="shared" si="6"/>
        <v>0</v>
      </c>
    </row>
    <row r="28" spans="1:22" ht="16.5" thickBot="1" x14ac:dyDescent="0.3">
      <c r="A28" s="90" t="s">
        <v>44</v>
      </c>
      <c r="B28" s="91"/>
      <c r="C28" s="92"/>
      <c r="D28" s="44">
        <f>SUM(D7:D27)</f>
        <v>433395</v>
      </c>
      <c r="E28" s="45">
        <f>SUM(E7:E27)</f>
        <v>30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250</v>
      </c>
      <c r="I28" s="45">
        <f t="shared" si="7"/>
        <v>71</v>
      </c>
      <c r="J28" s="45">
        <f t="shared" si="7"/>
        <v>1</v>
      </c>
      <c r="K28" s="45">
        <f t="shared" si="7"/>
        <v>24</v>
      </c>
      <c r="L28" s="45">
        <f t="shared" si="7"/>
        <v>0</v>
      </c>
      <c r="M28" s="65">
        <f t="shared" si="7"/>
        <v>436245</v>
      </c>
      <c r="N28" s="65">
        <f t="shared" si="7"/>
        <v>454365</v>
      </c>
      <c r="O28" s="66">
        <f t="shared" si="7"/>
        <v>11996.737500000001</v>
      </c>
      <c r="P28" s="65">
        <f t="shared" si="7"/>
        <v>0</v>
      </c>
      <c r="Q28" s="65">
        <f t="shared" si="7"/>
        <v>2178</v>
      </c>
      <c r="R28" s="65">
        <f t="shared" si="7"/>
        <v>440190.2624999999</v>
      </c>
      <c r="S28" s="65">
        <f t="shared" si="7"/>
        <v>4144.3275000000012</v>
      </c>
      <c r="T28" s="67">
        <f t="shared" si="7"/>
        <v>1966.3274999999999</v>
      </c>
      <c r="U28" s="67">
        <f t="shared" si="7"/>
        <v>3232</v>
      </c>
      <c r="V28" s="56">
        <f t="shared" si="7"/>
        <v>436958.2624999999</v>
      </c>
    </row>
    <row r="29" spans="1:22" ht="15.75" thickBot="1" x14ac:dyDescent="0.3">
      <c r="A29" s="93" t="s">
        <v>45</v>
      </c>
      <c r="B29" s="94"/>
      <c r="C29" s="95"/>
      <c r="D29" s="48">
        <f>D4+D5-D28</f>
        <v>711107</v>
      </c>
      <c r="E29" s="48">
        <f t="shared" ref="E29:L29" si="8">E4+E5-E28</f>
        <v>640</v>
      </c>
      <c r="F29" s="48">
        <f t="shared" si="8"/>
        <v>8110</v>
      </c>
      <c r="G29" s="48">
        <f t="shared" si="8"/>
        <v>0</v>
      </c>
      <c r="H29" s="48">
        <f t="shared" si="8"/>
        <v>22850</v>
      </c>
      <c r="I29" s="48">
        <f t="shared" si="8"/>
        <v>1321</v>
      </c>
      <c r="J29" s="48">
        <f t="shared" si="8"/>
        <v>597</v>
      </c>
      <c r="K29" s="48">
        <f t="shared" si="8"/>
        <v>185</v>
      </c>
      <c r="L29" s="48">
        <f t="shared" si="8"/>
        <v>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M29:V29"/>
    <mergeCell ref="N4:V4"/>
    <mergeCell ref="N5:V5"/>
  </mergeCells>
  <conditionalFormatting sqref="D29 E4:H6 E28:K29">
    <cfRule type="cellIs" dxfId="221" priority="47" operator="equal">
      <formula>212030016606640</formula>
    </cfRule>
  </conditionalFormatting>
  <conditionalFormatting sqref="D29 E4:E6 E28:K29">
    <cfRule type="cellIs" dxfId="220" priority="45" operator="equal">
      <formula>$E$4</formula>
    </cfRule>
    <cfRule type="cellIs" dxfId="219" priority="46" operator="equal">
      <formula>2120</formula>
    </cfRule>
  </conditionalFormatting>
  <conditionalFormatting sqref="D29:E29 F4:F6 F28:F29">
    <cfRule type="cellIs" dxfId="218" priority="43" operator="equal">
      <formula>$F$4</formula>
    </cfRule>
    <cfRule type="cellIs" dxfId="217" priority="44" operator="equal">
      <formula>300</formula>
    </cfRule>
  </conditionalFormatting>
  <conditionalFormatting sqref="G4:G6 G28:G29">
    <cfRule type="cellIs" dxfId="216" priority="41" operator="equal">
      <formula>$G$4</formula>
    </cfRule>
    <cfRule type="cellIs" dxfId="215" priority="42" operator="equal">
      <formula>1660</formula>
    </cfRule>
  </conditionalFormatting>
  <conditionalFormatting sqref="H4:H6 H28:H29">
    <cfRule type="cellIs" dxfId="214" priority="39" operator="equal">
      <formula>$H$4</formula>
    </cfRule>
    <cfRule type="cellIs" dxfId="213" priority="40" operator="equal">
      <formula>6640</formula>
    </cfRule>
  </conditionalFormatting>
  <conditionalFormatting sqref="T6:T28 U28:V28">
    <cfRule type="cellIs" dxfId="212" priority="38" operator="lessThan">
      <formula>0</formula>
    </cfRule>
  </conditionalFormatting>
  <conditionalFormatting sqref="T7:T27">
    <cfRule type="cellIs" dxfId="211" priority="35" operator="lessThan">
      <formula>0</formula>
    </cfRule>
    <cfRule type="cellIs" dxfId="210" priority="36" operator="lessThan">
      <formula>0</formula>
    </cfRule>
    <cfRule type="cellIs" dxfId="209" priority="37" operator="lessThan">
      <formula>0</formula>
    </cfRule>
  </conditionalFormatting>
  <conditionalFormatting sqref="E4:E6 E28:K28">
    <cfRule type="cellIs" dxfId="208" priority="34" operator="equal">
      <formula>$E$4</formula>
    </cfRule>
  </conditionalFormatting>
  <conditionalFormatting sqref="D28:D29 D6 D4:M4">
    <cfRule type="cellIs" dxfId="207" priority="33" operator="equal">
      <formula>$D$4</formula>
    </cfRule>
  </conditionalFormatting>
  <conditionalFormatting sqref="I4:I6 I28:I29">
    <cfRule type="cellIs" dxfId="206" priority="32" operator="equal">
      <formula>$I$4</formula>
    </cfRule>
  </conditionalFormatting>
  <conditionalFormatting sqref="J4:J6 J28:J29">
    <cfRule type="cellIs" dxfId="205" priority="31" operator="equal">
      <formula>$J$4</formula>
    </cfRule>
  </conditionalFormatting>
  <conditionalFormatting sqref="K4:K6 K28:K29">
    <cfRule type="cellIs" dxfId="204" priority="30" operator="equal">
      <formula>$K$4</formula>
    </cfRule>
  </conditionalFormatting>
  <conditionalFormatting sqref="M4:M6">
    <cfRule type="cellIs" dxfId="203" priority="29" operator="equal">
      <formula>$L$4</formula>
    </cfRule>
  </conditionalFormatting>
  <conditionalFormatting sqref="T7:T28 U28:V28">
    <cfRule type="cellIs" dxfId="202" priority="26" operator="lessThan">
      <formula>0</formula>
    </cfRule>
    <cfRule type="cellIs" dxfId="201" priority="27" operator="lessThan">
      <formula>0</formula>
    </cfRule>
    <cfRule type="cellIs" dxfId="200" priority="28" operator="lessThan">
      <formula>0</formula>
    </cfRule>
  </conditionalFormatting>
  <conditionalFormatting sqref="D5:K5">
    <cfRule type="cellIs" dxfId="199" priority="25" operator="greaterThan">
      <formula>0</formula>
    </cfRule>
  </conditionalFormatting>
  <conditionalFormatting sqref="T6:T28 U28:V28">
    <cfRule type="cellIs" dxfId="198" priority="24" operator="lessThan">
      <formula>0</formula>
    </cfRule>
  </conditionalFormatting>
  <conditionalFormatting sqref="T7:T27">
    <cfRule type="cellIs" dxfId="197" priority="21" operator="lessThan">
      <formula>0</formula>
    </cfRule>
    <cfRule type="cellIs" dxfId="196" priority="22" operator="lessThan">
      <formula>0</formula>
    </cfRule>
    <cfRule type="cellIs" dxfId="195" priority="23" operator="lessThan">
      <formula>0</formula>
    </cfRule>
  </conditionalFormatting>
  <conditionalFormatting sqref="T7:T28 U28:V28">
    <cfRule type="cellIs" dxfId="194" priority="18" operator="lessThan">
      <formula>0</formula>
    </cfRule>
    <cfRule type="cellIs" dxfId="193" priority="19" operator="lessThan">
      <formula>0</formula>
    </cfRule>
    <cfRule type="cellIs" dxfId="192" priority="20" operator="lessThan">
      <formula>0</formula>
    </cfRule>
  </conditionalFormatting>
  <conditionalFormatting sqref="D5:K5">
    <cfRule type="cellIs" dxfId="191" priority="17" operator="greaterThan">
      <formula>0</formula>
    </cfRule>
  </conditionalFormatting>
  <conditionalFormatting sqref="L4 L6 L28:L29">
    <cfRule type="cellIs" dxfId="190" priority="16" operator="equal">
      <formula>$L$4</formula>
    </cfRule>
  </conditionalFormatting>
  <conditionalFormatting sqref="D7:S7">
    <cfRule type="cellIs" dxfId="189" priority="15" operator="greaterThan">
      <formula>0</formula>
    </cfRule>
  </conditionalFormatting>
  <conditionalFormatting sqref="D9:S9">
    <cfRule type="cellIs" dxfId="188" priority="14" operator="greaterThan">
      <formula>0</formula>
    </cfRule>
  </conditionalFormatting>
  <conditionalFormatting sqref="D11:S11">
    <cfRule type="cellIs" dxfId="187" priority="13" operator="greaterThan">
      <formula>0</formula>
    </cfRule>
  </conditionalFormatting>
  <conditionalFormatting sqref="D13:S13">
    <cfRule type="cellIs" dxfId="186" priority="12" operator="greaterThan">
      <formula>0</formula>
    </cfRule>
  </conditionalFormatting>
  <conditionalFormatting sqref="D15:S15">
    <cfRule type="cellIs" dxfId="185" priority="11" operator="greaterThan">
      <formula>0</formula>
    </cfRule>
  </conditionalFormatting>
  <conditionalFormatting sqref="D17:S17">
    <cfRule type="cellIs" dxfId="184" priority="10" operator="greaterThan">
      <formula>0</formula>
    </cfRule>
  </conditionalFormatting>
  <conditionalFormatting sqref="D19:S19">
    <cfRule type="cellIs" dxfId="183" priority="9" operator="greaterThan">
      <formula>0</formula>
    </cfRule>
  </conditionalFormatting>
  <conditionalFormatting sqref="D21:S21">
    <cfRule type="cellIs" dxfId="182" priority="8" operator="greaterThan">
      <formula>0</formula>
    </cfRule>
  </conditionalFormatting>
  <conditionalFormatting sqref="D23:S23">
    <cfRule type="cellIs" dxfId="181" priority="7" operator="greaterThan">
      <formula>0</formula>
    </cfRule>
  </conditionalFormatting>
  <conditionalFormatting sqref="D25:S25">
    <cfRule type="cellIs" dxfId="180" priority="6" operator="greaterThan">
      <formula>0</formula>
    </cfRule>
  </conditionalFormatting>
  <conditionalFormatting sqref="D27:S27">
    <cfRule type="cellIs" dxfId="179" priority="5" operator="greaterThan">
      <formula>0</formula>
    </cfRule>
  </conditionalFormatting>
  <conditionalFormatting sqref="U6">
    <cfRule type="cellIs" dxfId="178" priority="4" operator="lessThan">
      <formula>0</formula>
    </cfRule>
  </conditionalFormatting>
  <conditionalFormatting sqref="U6">
    <cfRule type="cellIs" dxfId="177" priority="3" operator="lessThan">
      <formula>0</formula>
    </cfRule>
  </conditionalFormatting>
  <conditionalFormatting sqref="V6">
    <cfRule type="cellIs" dxfId="176" priority="2" operator="lessThan">
      <formula>0</formula>
    </cfRule>
  </conditionalFormatting>
  <conditionalFormatting sqref="V6">
    <cfRule type="cellIs" dxfId="17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workbookViewId="0">
      <pane ySplit="6" topLeftCell="A13" activePane="bottomLeft" state="frozen"/>
      <selection pane="bottomLeft" activeCell="D23" sqref="D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85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'28'!D29</f>
        <v>711107</v>
      </c>
      <c r="E4" s="2">
        <f>'28'!E29</f>
        <v>640</v>
      </c>
      <c r="F4" s="2">
        <f>'28'!F29</f>
        <v>8110</v>
      </c>
      <c r="G4" s="2">
        <f>'28'!G29</f>
        <v>0</v>
      </c>
      <c r="H4" s="2">
        <f>'28'!H29</f>
        <v>22850</v>
      </c>
      <c r="I4" s="2">
        <f>'28'!I29</f>
        <v>1321</v>
      </c>
      <c r="J4" s="2">
        <f>'28'!J29</f>
        <v>597</v>
      </c>
      <c r="K4" s="2">
        <f>'28'!K29</f>
        <v>185</v>
      </c>
      <c r="L4" s="2">
        <f>'28'!L29</f>
        <v>5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818487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26955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26955</v>
      </c>
      <c r="N7" s="24">
        <f>D7+E7*20+F7*10+G7*9+H7*9+I7*191+J7*191+K7*182+L7*100</f>
        <v>26955</v>
      </c>
      <c r="O7" s="25">
        <f>M7*2.75%</f>
        <v>741.26250000000005</v>
      </c>
      <c r="P7" s="26"/>
      <c r="Q7" s="26">
        <v>136</v>
      </c>
      <c r="R7" s="24">
        <f>M7-(M7*2.75%)+I7*191+J7*191+K7*182+L7*100-Q7</f>
        <v>26077.737499999999</v>
      </c>
      <c r="S7" s="25">
        <f>M7*0.95%</f>
        <v>256.07249999999999</v>
      </c>
      <c r="T7" s="61">
        <f>S7-Q7</f>
        <v>120.07249999999999</v>
      </c>
      <c r="U7" s="83">
        <v>180</v>
      </c>
      <c r="V7" s="84">
        <f>R7-U7</f>
        <v>25897.737499999999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15243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17143</v>
      </c>
      <c r="N8" s="24">
        <f t="shared" ref="N8:N27" si="1">D8+E8*20+F8*10+G8*9+H8*9+I8*191+J8*191+K8*182+L8*100</f>
        <v>17143</v>
      </c>
      <c r="O8" s="25">
        <f t="shared" ref="O8:O27" si="2">M8*2.75%</f>
        <v>471.4325</v>
      </c>
      <c r="P8" s="26"/>
      <c r="Q8" s="26">
        <v>81</v>
      </c>
      <c r="R8" s="24">
        <f t="shared" ref="R8:R27" si="3">M8-(M8*2.75%)+I8*191+J8*191+K8*182+L8*100-Q8</f>
        <v>16590.567500000001</v>
      </c>
      <c r="S8" s="25">
        <f t="shared" ref="S8:S27" si="4">M8*0.95%</f>
        <v>162.85849999999999</v>
      </c>
      <c r="T8" s="61">
        <f t="shared" ref="T8:T27" si="5">S8-Q8</f>
        <v>81.858499999999992</v>
      </c>
      <c r="U8" s="83">
        <v>90</v>
      </c>
      <c r="V8" s="84">
        <f t="shared" ref="V8:V27" si="6">R8-U8</f>
        <v>16500.567500000001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35763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35763</v>
      </c>
      <c r="N9" s="24">
        <f t="shared" si="1"/>
        <v>35763</v>
      </c>
      <c r="O9" s="25">
        <f t="shared" si="2"/>
        <v>983.48249999999996</v>
      </c>
      <c r="P9" s="26"/>
      <c r="Q9" s="26">
        <v>197</v>
      </c>
      <c r="R9" s="24">
        <f t="shared" si="3"/>
        <v>34582.517500000002</v>
      </c>
      <c r="S9" s="25">
        <f t="shared" si="4"/>
        <v>339.74849999999998</v>
      </c>
      <c r="T9" s="61">
        <f t="shared" si="5"/>
        <v>142.74849999999998</v>
      </c>
      <c r="U9" s="83">
        <v>252</v>
      </c>
      <c r="V9" s="84">
        <f t="shared" si="6"/>
        <v>34330.517500000002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8001</v>
      </c>
      <c r="E10" s="30"/>
      <c r="F10" s="30"/>
      <c r="G10" s="30"/>
      <c r="H10" s="30"/>
      <c r="I10" s="20">
        <v>8</v>
      </c>
      <c r="J10" s="20">
        <v>1</v>
      </c>
      <c r="K10" s="20"/>
      <c r="L10" s="20"/>
      <c r="M10" s="20">
        <f t="shared" si="0"/>
        <v>8001</v>
      </c>
      <c r="N10" s="24">
        <f t="shared" si="1"/>
        <v>9720</v>
      </c>
      <c r="O10" s="25">
        <f t="shared" si="2"/>
        <v>220.0275</v>
      </c>
      <c r="P10" s="26"/>
      <c r="Q10" s="26">
        <v>31</v>
      </c>
      <c r="R10" s="24">
        <f t="shared" si="3"/>
        <v>9468.9724999999999</v>
      </c>
      <c r="S10" s="25">
        <f t="shared" si="4"/>
        <v>76.009500000000003</v>
      </c>
      <c r="T10" s="61">
        <f t="shared" si="5"/>
        <v>45.009500000000003</v>
      </c>
      <c r="U10" s="83">
        <v>18</v>
      </c>
      <c r="V10" s="84">
        <f t="shared" si="6"/>
        <v>9450.9724999999999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7029</v>
      </c>
      <c r="E11" s="30"/>
      <c r="F11" s="30"/>
      <c r="G11" s="32"/>
      <c r="H11" s="30"/>
      <c r="I11" s="20"/>
      <c r="J11" s="20">
        <v>10</v>
      </c>
      <c r="K11" s="20"/>
      <c r="L11" s="20"/>
      <c r="M11" s="20">
        <f t="shared" si="0"/>
        <v>7029</v>
      </c>
      <c r="N11" s="24">
        <f t="shared" si="1"/>
        <v>8939</v>
      </c>
      <c r="O11" s="25">
        <f t="shared" si="2"/>
        <v>193.29750000000001</v>
      </c>
      <c r="P11" s="26"/>
      <c r="Q11" s="26">
        <v>39</v>
      </c>
      <c r="R11" s="24">
        <f t="shared" si="3"/>
        <v>8706.7024999999994</v>
      </c>
      <c r="S11" s="25">
        <f t="shared" si="4"/>
        <v>66.775499999999994</v>
      </c>
      <c r="T11" s="61">
        <f t="shared" si="5"/>
        <v>27.775499999999994</v>
      </c>
      <c r="U11" s="83">
        <v>36</v>
      </c>
      <c r="V11" s="84">
        <f t="shared" si="6"/>
        <v>8670.7024999999994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9889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9889</v>
      </c>
      <c r="N12" s="24">
        <f t="shared" si="1"/>
        <v>9889</v>
      </c>
      <c r="O12" s="25">
        <f t="shared" si="2"/>
        <v>271.94749999999999</v>
      </c>
      <c r="P12" s="26"/>
      <c r="Q12" s="26">
        <v>35</v>
      </c>
      <c r="R12" s="24">
        <f t="shared" si="3"/>
        <v>9582.0524999999998</v>
      </c>
      <c r="S12" s="25">
        <f t="shared" si="4"/>
        <v>93.945499999999996</v>
      </c>
      <c r="T12" s="61">
        <f t="shared" si="5"/>
        <v>58.945499999999996</v>
      </c>
      <c r="U12" s="83">
        <v>72</v>
      </c>
      <c r="V12" s="84">
        <f t="shared" si="6"/>
        <v>9510.0524999999998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10577</v>
      </c>
      <c r="N13" s="24">
        <f t="shared" si="1"/>
        <v>10577</v>
      </c>
      <c r="O13" s="25">
        <f t="shared" si="2"/>
        <v>290.86750000000001</v>
      </c>
      <c r="P13" s="26"/>
      <c r="Q13" s="26">
        <v>55</v>
      </c>
      <c r="R13" s="24">
        <f t="shared" si="3"/>
        <v>10231.1325</v>
      </c>
      <c r="S13" s="25">
        <f t="shared" si="4"/>
        <v>100.4815</v>
      </c>
      <c r="T13" s="61">
        <f t="shared" si="5"/>
        <v>45.481499999999997</v>
      </c>
      <c r="U13" s="83">
        <v>72</v>
      </c>
      <c r="V13" s="84">
        <f t="shared" si="6"/>
        <v>10159.1325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34898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34898</v>
      </c>
      <c r="N14" s="24">
        <f t="shared" si="1"/>
        <v>34898</v>
      </c>
      <c r="O14" s="25">
        <f t="shared" si="2"/>
        <v>959.69500000000005</v>
      </c>
      <c r="P14" s="26"/>
      <c r="Q14" s="26">
        <v>176</v>
      </c>
      <c r="R14" s="24">
        <f t="shared" si="3"/>
        <v>33762.305</v>
      </c>
      <c r="S14" s="25">
        <f t="shared" si="4"/>
        <v>331.53100000000001</v>
      </c>
      <c r="T14" s="61">
        <f t="shared" si="5"/>
        <v>155.53100000000001</v>
      </c>
      <c r="U14" s="83">
        <v>252</v>
      </c>
      <c r="V14" s="84">
        <f t="shared" si="6"/>
        <v>33510.305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36563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37103</v>
      </c>
      <c r="N15" s="24">
        <f t="shared" si="1"/>
        <v>37103</v>
      </c>
      <c r="O15" s="25">
        <f t="shared" si="2"/>
        <v>1020.3325</v>
      </c>
      <c r="P15" s="26"/>
      <c r="Q15" s="26">
        <v>200</v>
      </c>
      <c r="R15" s="24">
        <f t="shared" si="3"/>
        <v>35882.667500000003</v>
      </c>
      <c r="S15" s="25">
        <f t="shared" si="4"/>
        <v>352.4785</v>
      </c>
      <c r="T15" s="61">
        <f t="shared" si="5"/>
        <v>152.4785</v>
      </c>
      <c r="U15" s="83">
        <v>270</v>
      </c>
      <c r="V15" s="84">
        <f t="shared" si="6"/>
        <v>35612.667500000003</v>
      </c>
    </row>
    <row r="16" spans="1:22" ht="15" customHeight="1" x14ac:dyDescent="0.25">
      <c r="A16" s="28">
        <v>10</v>
      </c>
      <c r="B16" s="20">
        <v>1908446143</v>
      </c>
      <c r="C16" s="20" t="s">
        <v>32</v>
      </c>
      <c r="D16" s="29">
        <v>51422</v>
      </c>
      <c r="E16" s="30"/>
      <c r="F16" s="30"/>
      <c r="G16" s="30"/>
      <c r="H16" s="30"/>
      <c r="I16" s="20">
        <v>25</v>
      </c>
      <c r="J16" s="20"/>
      <c r="K16" s="20"/>
      <c r="L16" s="20"/>
      <c r="M16" s="20">
        <f t="shared" si="0"/>
        <v>51422</v>
      </c>
      <c r="N16" s="24">
        <f t="shared" si="1"/>
        <v>56197</v>
      </c>
      <c r="O16" s="25">
        <f t="shared" si="2"/>
        <v>1414.105</v>
      </c>
      <c r="P16" s="26"/>
      <c r="Q16" s="26">
        <v>146</v>
      </c>
      <c r="R16" s="24">
        <f t="shared" si="3"/>
        <v>54636.894999999997</v>
      </c>
      <c r="S16" s="25">
        <f t="shared" si="4"/>
        <v>488.50900000000001</v>
      </c>
      <c r="T16" s="61">
        <f t="shared" si="5"/>
        <v>342.50900000000001</v>
      </c>
      <c r="U16" s="83">
        <v>387</v>
      </c>
      <c r="V16" s="84">
        <f t="shared" si="6"/>
        <v>54249.894999999997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20369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20369</v>
      </c>
      <c r="N17" s="24">
        <f t="shared" si="1"/>
        <v>20369</v>
      </c>
      <c r="O17" s="25">
        <f t="shared" si="2"/>
        <v>560.14750000000004</v>
      </c>
      <c r="P17" s="26"/>
      <c r="Q17" s="26">
        <v>150</v>
      </c>
      <c r="R17" s="24">
        <f t="shared" si="3"/>
        <v>19658.852500000001</v>
      </c>
      <c r="S17" s="25">
        <f t="shared" si="4"/>
        <v>193.50549999999998</v>
      </c>
      <c r="T17" s="61">
        <f t="shared" si="5"/>
        <v>43.505499999999984</v>
      </c>
      <c r="U17" s="83">
        <v>162</v>
      </c>
      <c r="V17" s="84">
        <f t="shared" si="6"/>
        <v>19496.852500000001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>
        <v>42303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42303</v>
      </c>
      <c r="N18" s="24">
        <f t="shared" si="1"/>
        <v>42303</v>
      </c>
      <c r="O18" s="25">
        <f t="shared" si="2"/>
        <v>1163.3325</v>
      </c>
      <c r="P18" s="26"/>
      <c r="Q18" s="26">
        <v>280</v>
      </c>
      <c r="R18" s="24">
        <f t="shared" si="3"/>
        <v>40859.667500000003</v>
      </c>
      <c r="S18" s="25">
        <f t="shared" si="4"/>
        <v>401.87849999999997</v>
      </c>
      <c r="T18" s="61">
        <f t="shared" si="5"/>
        <v>121.87849999999997</v>
      </c>
      <c r="U18" s="83">
        <v>276</v>
      </c>
      <c r="V18" s="84">
        <f t="shared" si="6"/>
        <v>40583.667500000003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28166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28166</v>
      </c>
      <c r="N19" s="24">
        <f t="shared" si="1"/>
        <v>28166</v>
      </c>
      <c r="O19" s="25">
        <f t="shared" si="2"/>
        <v>774.56500000000005</v>
      </c>
      <c r="P19" s="26"/>
      <c r="Q19" s="26">
        <v>170</v>
      </c>
      <c r="R19" s="24">
        <f t="shared" si="3"/>
        <v>27221.435000000001</v>
      </c>
      <c r="S19" s="25">
        <f t="shared" si="4"/>
        <v>267.577</v>
      </c>
      <c r="T19" s="61">
        <f t="shared" si="5"/>
        <v>97.576999999999998</v>
      </c>
      <c r="U19" s="83">
        <v>198</v>
      </c>
      <c r="V19" s="84">
        <f t="shared" si="6"/>
        <v>27023.435000000001</v>
      </c>
    </row>
    <row r="20" spans="1:22" ht="15" customHeight="1" x14ac:dyDescent="0.25">
      <c r="A20" s="28">
        <v>14</v>
      </c>
      <c r="B20" s="20">
        <v>1908446147</v>
      </c>
      <c r="C20" s="20" t="s">
        <v>49</v>
      </c>
      <c r="D20" s="29">
        <v>19980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19980</v>
      </c>
      <c r="N20" s="24">
        <f t="shared" si="1"/>
        <v>22845</v>
      </c>
      <c r="O20" s="25">
        <f t="shared" si="2"/>
        <v>549.45000000000005</v>
      </c>
      <c r="P20" s="26"/>
      <c r="Q20" s="26">
        <v>150</v>
      </c>
      <c r="R20" s="24">
        <f t="shared" si="3"/>
        <v>22145.55</v>
      </c>
      <c r="S20" s="25">
        <f t="shared" si="4"/>
        <v>189.81</v>
      </c>
      <c r="T20" s="61">
        <f t="shared" si="5"/>
        <v>39.81</v>
      </c>
      <c r="U20" s="83">
        <v>126</v>
      </c>
      <c r="V20" s="84">
        <f t="shared" si="6"/>
        <v>22019.55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14579</v>
      </c>
      <c r="E21" s="30">
        <v>35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15579</v>
      </c>
      <c r="N21" s="24">
        <f t="shared" si="1"/>
        <v>15579</v>
      </c>
      <c r="O21" s="25">
        <f t="shared" si="2"/>
        <v>428.42250000000001</v>
      </c>
      <c r="P21" s="26"/>
      <c r="Q21" s="26">
        <v>20</v>
      </c>
      <c r="R21" s="24">
        <f t="shared" si="3"/>
        <v>15130.577499999999</v>
      </c>
      <c r="S21" s="25">
        <f t="shared" si="4"/>
        <v>148.00049999999999</v>
      </c>
      <c r="T21" s="61">
        <f t="shared" si="5"/>
        <v>128.00049999999999</v>
      </c>
      <c r="U21" s="83">
        <v>81</v>
      </c>
      <c r="V21" s="84">
        <f t="shared" si="6"/>
        <v>15049.577499999999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51980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51980</v>
      </c>
      <c r="N22" s="24">
        <f t="shared" si="1"/>
        <v>51980</v>
      </c>
      <c r="O22" s="25">
        <f t="shared" si="2"/>
        <v>1429.45</v>
      </c>
      <c r="P22" s="26"/>
      <c r="Q22" s="26">
        <v>530</v>
      </c>
      <c r="R22" s="24">
        <f t="shared" si="3"/>
        <v>50020.55</v>
      </c>
      <c r="S22" s="25">
        <f t="shared" si="4"/>
        <v>493.81</v>
      </c>
      <c r="T22" s="61">
        <f t="shared" si="5"/>
        <v>-36.19</v>
      </c>
      <c r="U22" s="83">
        <v>405</v>
      </c>
      <c r="V22" s="84">
        <f t="shared" si="6"/>
        <v>49615.55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34176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34176</v>
      </c>
      <c r="N23" s="24">
        <f t="shared" si="1"/>
        <v>37041</v>
      </c>
      <c r="O23" s="25">
        <f t="shared" si="2"/>
        <v>939.84</v>
      </c>
      <c r="P23" s="26"/>
      <c r="Q23" s="26">
        <v>300</v>
      </c>
      <c r="R23" s="24">
        <f t="shared" si="3"/>
        <v>35801.160000000003</v>
      </c>
      <c r="S23" s="25">
        <f t="shared" si="4"/>
        <v>324.67199999999997</v>
      </c>
      <c r="T23" s="61">
        <f t="shared" si="5"/>
        <v>24.671999999999969</v>
      </c>
      <c r="U23" s="83">
        <v>261</v>
      </c>
      <c r="V23" s="84">
        <f t="shared" si="6"/>
        <v>35540.160000000003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75879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76959</v>
      </c>
      <c r="N24" s="24">
        <f t="shared" si="1"/>
        <v>76959</v>
      </c>
      <c r="O24" s="25">
        <f t="shared" si="2"/>
        <v>2116.3724999999999</v>
      </c>
      <c r="P24" s="26"/>
      <c r="Q24" s="26">
        <v>175</v>
      </c>
      <c r="R24" s="24">
        <f t="shared" si="3"/>
        <v>74667.627500000002</v>
      </c>
      <c r="S24" s="25">
        <f t="shared" si="4"/>
        <v>731.1105</v>
      </c>
      <c r="T24" s="61">
        <f t="shared" si="5"/>
        <v>556.1105</v>
      </c>
      <c r="U24" s="83">
        <v>567</v>
      </c>
      <c r="V24" s="84">
        <f t="shared" si="6"/>
        <v>74100.627500000002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29791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29791</v>
      </c>
      <c r="N25" s="24">
        <f t="shared" si="1"/>
        <v>29791</v>
      </c>
      <c r="O25" s="25">
        <f t="shared" si="2"/>
        <v>819.25250000000005</v>
      </c>
      <c r="P25" s="26"/>
      <c r="Q25" s="26">
        <v>220</v>
      </c>
      <c r="R25" s="24">
        <f t="shared" si="3"/>
        <v>28751.747500000001</v>
      </c>
      <c r="S25" s="25">
        <f t="shared" si="4"/>
        <v>283.0145</v>
      </c>
      <c r="T25" s="61">
        <f t="shared" si="5"/>
        <v>63.014499999999998</v>
      </c>
      <c r="U25" s="83">
        <v>252</v>
      </c>
      <c r="V25" s="84">
        <f t="shared" si="6"/>
        <v>28499.747500000001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26009</v>
      </c>
      <c r="E26" s="29"/>
      <c r="F26" s="30"/>
      <c r="G26" s="30"/>
      <c r="H26" s="30"/>
      <c r="I26" s="20">
        <v>50</v>
      </c>
      <c r="J26" s="20"/>
      <c r="K26" s="20"/>
      <c r="L26" s="20"/>
      <c r="M26" s="20">
        <f t="shared" si="0"/>
        <v>26009</v>
      </c>
      <c r="N26" s="24">
        <f t="shared" si="1"/>
        <v>35559</v>
      </c>
      <c r="O26" s="25">
        <f t="shared" si="2"/>
        <v>715.24750000000006</v>
      </c>
      <c r="P26" s="26"/>
      <c r="Q26" s="26">
        <v>241</v>
      </c>
      <c r="R26" s="24">
        <f t="shared" si="3"/>
        <v>34602.752500000002</v>
      </c>
      <c r="S26" s="25">
        <f t="shared" si="4"/>
        <v>247.0855</v>
      </c>
      <c r="T26" s="61">
        <f t="shared" si="5"/>
        <v>6.0854999999999961</v>
      </c>
      <c r="U26" s="83">
        <v>153</v>
      </c>
      <c r="V26" s="84">
        <f t="shared" si="6"/>
        <v>34449.752500000002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45371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45371</v>
      </c>
      <c r="N27" s="40">
        <f t="shared" si="1"/>
        <v>46326</v>
      </c>
      <c r="O27" s="25">
        <f t="shared" si="2"/>
        <v>1247.7025000000001</v>
      </c>
      <c r="P27" s="41"/>
      <c r="Q27" s="41">
        <v>200</v>
      </c>
      <c r="R27" s="24">
        <f t="shared" si="3"/>
        <v>44878.297500000001</v>
      </c>
      <c r="S27" s="42">
        <f t="shared" si="4"/>
        <v>431.02449999999999</v>
      </c>
      <c r="T27" s="64">
        <f t="shared" si="5"/>
        <v>231.02449999999999</v>
      </c>
      <c r="U27" s="83">
        <v>275</v>
      </c>
      <c r="V27" s="84">
        <f t="shared" si="6"/>
        <v>44603.297500000001</v>
      </c>
    </row>
    <row r="28" spans="1:22" ht="16.5" thickBot="1" x14ac:dyDescent="0.3">
      <c r="A28" s="90" t="s">
        <v>44</v>
      </c>
      <c r="B28" s="91"/>
      <c r="C28" s="92"/>
      <c r="D28" s="44">
        <f>SUM(D7:D27)</f>
        <v>624943</v>
      </c>
      <c r="E28" s="45">
        <f>SUM(E7:E27)</f>
        <v>35</v>
      </c>
      <c r="F28" s="45">
        <f t="shared" ref="F28:V28" si="7">SUM(F7:F27)</f>
        <v>130</v>
      </c>
      <c r="G28" s="45">
        <f t="shared" si="7"/>
        <v>0</v>
      </c>
      <c r="H28" s="45">
        <f t="shared" si="7"/>
        <v>280</v>
      </c>
      <c r="I28" s="45">
        <f t="shared" si="7"/>
        <v>118</v>
      </c>
      <c r="J28" s="45">
        <f t="shared" si="7"/>
        <v>11</v>
      </c>
      <c r="K28" s="45">
        <f t="shared" si="7"/>
        <v>0</v>
      </c>
      <c r="L28" s="45">
        <f t="shared" si="7"/>
        <v>0</v>
      </c>
      <c r="M28" s="65">
        <f t="shared" si="7"/>
        <v>629463</v>
      </c>
      <c r="N28" s="65">
        <f t="shared" si="7"/>
        <v>654102</v>
      </c>
      <c r="O28" s="66">
        <f t="shared" si="7"/>
        <v>17310.232500000002</v>
      </c>
      <c r="P28" s="65">
        <f t="shared" si="7"/>
        <v>0</v>
      </c>
      <c r="Q28" s="65">
        <f t="shared" si="7"/>
        <v>3532</v>
      </c>
      <c r="R28" s="65">
        <f t="shared" si="7"/>
        <v>633259.76749999996</v>
      </c>
      <c r="S28" s="65">
        <f t="shared" si="7"/>
        <v>5979.8984999999993</v>
      </c>
      <c r="T28" s="67">
        <f t="shared" si="7"/>
        <v>2447.8984999999998</v>
      </c>
      <c r="U28" s="67">
        <f t="shared" si="7"/>
        <v>4385</v>
      </c>
      <c r="V28" s="67">
        <f t="shared" si="7"/>
        <v>628874.76749999996</v>
      </c>
    </row>
    <row r="29" spans="1:22" ht="15.75" thickBot="1" x14ac:dyDescent="0.3">
      <c r="A29" s="93" t="s">
        <v>45</v>
      </c>
      <c r="B29" s="94"/>
      <c r="C29" s="95"/>
      <c r="D29" s="48">
        <f>D4+D5-D28</f>
        <v>904651</v>
      </c>
      <c r="E29" s="48">
        <f t="shared" ref="E29:L29" si="8">E4+E5-E28</f>
        <v>605</v>
      </c>
      <c r="F29" s="48">
        <f t="shared" si="8"/>
        <v>7980</v>
      </c>
      <c r="G29" s="48">
        <f t="shared" si="8"/>
        <v>0</v>
      </c>
      <c r="H29" s="48">
        <f t="shared" si="8"/>
        <v>22570</v>
      </c>
      <c r="I29" s="48">
        <f t="shared" si="8"/>
        <v>1203</v>
      </c>
      <c r="J29" s="48">
        <f t="shared" si="8"/>
        <v>586</v>
      </c>
      <c r="K29" s="48">
        <f t="shared" si="8"/>
        <v>185</v>
      </c>
      <c r="L29" s="48">
        <f t="shared" si="8"/>
        <v>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3" spans="5:5" x14ac:dyDescent="0.25">
      <c r="E33">
        <v>12556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4" priority="47" operator="equal">
      <formula>212030016606640</formula>
    </cfRule>
  </conditionalFormatting>
  <conditionalFormatting sqref="D29 E4:E6 E28:K29">
    <cfRule type="cellIs" dxfId="173" priority="45" operator="equal">
      <formula>$E$4</formula>
    </cfRule>
    <cfRule type="cellIs" dxfId="172" priority="46" operator="equal">
      <formula>2120</formula>
    </cfRule>
  </conditionalFormatting>
  <conditionalFormatting sqref="D29:E29 F4:F6 F28:F29">
    <cfRule type="cellIs" dxfId="171" priority="43" operator="equal">
      <formula>$F$4</formula>
    </cfRule>
    <cfRule type="cellIs" dxfId="170" priority="44" operator="equal">
      <formula>300</formula>
    </cfRule>
  </conditionalFormatting>
  <conditionalFormatting sqref="G4:G6 G28:G29">
    <cfRule type="cellIs" dxfId="169" priority="41" operator="equal">
      <formula>$G$4</formula>
    </cfRule>
    <cfRule type="cellIs" dxfId="168" priority="42" operator="equal">
      <formula>1660</formula>
    </cfRule>
  </conditionalFormatting>
  <conditionalFormatting sqref="H4:H6 H28:H29">
    <cfRule type="cellIs" dxfId="167" priority="39" operator="equal">
      <formula>$H$4</formula>
    </cfRule>
    <cfRule type="cellIs" dxfId="166" priority="40" operator="equal">
      <formula>6640</formula>
    </cfRule>
  </conditionalFormatting>
  <conditionalFormatting sqref="T6:T28 U28:V28">
    <cfRule type="cellIs" dxfId="165" priority="38" operator="lessThan">
      <formula>0</formula>
    </cfRule>
  </conditionalFormatting>
  <conditionalFormatting sqref="T7:T27">
    <cfRule type="cellIs" dxfId="164" priority="35" operator="lessThan">
      <formula>0</formula>
    </cfRule>
    <cfRule type="cellIs" dxfId="163" priority="36" operator="lessThan">
      <formula>0</formula>
    </cfRule>
    <cfRule type="cellIs" dxfId="162" priority="37" operator="lessThan">
      <formula>0</formula>
    </cfRule>
  </conditionalFormatting>
  <conditionalFormatting sqref="E4:E6 E28:K28">
    <cfRule type="cellIs" dxfId="161" priority="34" operator="equal">
      <formula>$E$4</formula>
    </cfRule>
  </conditionalFormatting>
  <conditionalFormatting sqref="D28:D29 D6 D4:M4">
    <cfRule type="cellIs" dxfId="160" priority="33" operator="equal">
      <formula>$D$4</formula>
    </cfRule>
  </conditionalFormatting>
  <conditionalFormatting sqref="I4:I6 I28:I29">
    <cfRule type="cellIs" dxfId="159" priority="32" operator="equal">
      <formula>$I$4</formula>
    </cfRule>
  </conditionalFormatting>
  <conditionalFormatting sqref="J4:J6 J28:J29">
    <cfRule type="cellIs" dxfId="158" priority="31" operator="equal">
      <formula>$J$4</formula>
    </cfRule>
  </conditionalFormatting>
  <conditionalFormatting sqref="K4:K6 K28:K29">
    <cfRule type="cellIs" dxfId="157" priority="30" operator="equal">
      <formula>$K$4</formula>
    </cfRule>
  </conditionalFormatting>
  <conditionalFormatting sqref="M4:M6">
    <cfRule type="cellIs" dxfId="156" priority="29" operator="equal">
      <formula>$L$4</formula>
    </cfRule>
  </conditionalFormatting>
  <conditionalFormatting sqref="T7:T28 U28:V28">
    <cfRule type="cellIs" dxfId="155" priority="26" operator="lessThan">
      <formula>0</formula>
    </cfRule>
    <cfRule type="cellIs" dxfId="154" priority="27" operator="lessThan">
      <formula>0</formula>
    </cfRule>
    <cfRule type="cellIs" dxfId="153" priority="28" operator="lessThan">
      <formula>0</formula>
    </cfRule>
  </conditionalFormatting>
  <conditionalFormatting sqref="D5:K5">
    <cfRule type="cellIs" dxfId="152" priority="25" operator="greaterThan">
      <formula>0</formula>
    </cfRule>
  </conditionalFormatting>
  <conditionalFormatting sqref="T6:T28 U28:V28">
    <cfRule type="cellIs" dxfId="151" priority="24" operator="lessThan">
      <formula>0</formula>
    </cfRule>
  </conditionalFormatting>
  <conditionalFormatting sqref="T7:T27">
    <cfRule type="cellIs" dxfId="150" priority="21" operator="lessThan">
      <formula>0</formula>
    </cfRule>
    <cfRule type="cellIs" dxfId="149" priority="22" operator="lessThan">
      <formula>0</formula>
    </cfRule>
    <cfRule type="cellIs" dxfId="148" priority="23" operator="lessThan">
      <formula>0</formula>
    </cfRule>
  </conditionalFormatting>
  <conditionalFormatting sqref="T7:T28 U28:V28">
    <cfRule type="cellIs" dxfId="147" priority="18" operator="lessThan">
      <formula>0</formula>
    </cfRule>
    <cfRule type="cellIs" dxfId="146" priority="19" operator="lessThan">
      <formula>0</formula>
    </cfRule>
    <cfRule type="cellIs" dxfId="145" priority="20" operator="lessThan">
      <formula>0</formula>
    </cfRule>
  </conditionalFormatting>
  <conditionalFormatting sqref="D5:K5">
    <cfRule type="cellIs" dxfId="144" priority="17" operator="greaterThan">
      <formula>0</formula>
    </cfRule>
  </conditionalFormatting>
  <conditionalFormatting sqref="L4 L6 L28:L29">
    <cfRule type="cellIs" dxfId="143" priority="16" operator="equal">
      <formula>$L$4</formula>
    </cfRule>
  </conditionalFormatting>
  <conditionalFormatting sqref="D7:S7">
    <cfRule type="cellIs" dxfId="142" priority="15" operator="greaterThan">
      <formula>0</formula>
    </cfRule>
  </conditionalFormatting>
  <conditionalFormatting sqref="D9:S9">
    <cfRule type="cellIs" dxfId="141" priority="14" operator="greaterThan">
      <formula>0</formula>
    </cfRule>
  </conditionalFormatting>
  <conditionalFormatting sqref="D11:S11">
    <cfRule type="cellIs" dxfId="140" priority="13" operator="greaterThan">
      <formula>0</formula>
    </cfRule>
  </conditionalFormatting>
  <conditionalFormatting sqref="D13:S13">
    <cfRule type="cellIs" dxfId="139" priority="12" operator="greaterThan">
      <formula>0</formula>
    </cfRule>
  </conditionalFormatting>
  <conditionalFormatting sqref="D15:S15">
    <cfRule type="cellIs" dxfId="138" priority="11" operator="greaterThan">
      <formula>0</formula>
    </cfRule>
  </conditionalFormatting>
  <conditionalFormatting sqref="D17:S17">
    <cfRule type="cellIs" dxfId="137" priority="10" operator="greaterThan">
      <formula>0</formula>
    </cfRule>
  </conditionalFormatting>
  <conditionalFormatting sqref="D19:S19">
    <cfRule type="cellIs" dxfId="136" priority="9" operator="greaterThan">
      <formula>0</formula>
    </cfRule>
  </conditionalFormatting>
  <conditionalFormatting sqref="D21:S21">
    <cfRule type="cellIs" dxfId="135" priority="8" operator="greaterThan">
      <formula>0</formula>
    </cfRule>
  </conditionalFormatting>
  <conditionalFormatting sqref="D23:S23">
    <cfRule type="cellIs" dxfId="134" priority="7" operator="greaterThan">
      <formula>0</formula>
    </cfRule>
  </conditionalFormatting>
  <conditionalFormatting sqref="D25:S25">
    <cfRule type="cellIs" dxfId="133" priority="6" operator="greaterThan">
      <formula>0</formula>
    </cfRule>
  </conditionalFormatting>
  <conditionalFormatting sqref="D27:S27">
    <cfRule type="cellIs" dxfId="132" priority="5" operator="greaterThan">
      <formula>0</formula>
    </cfRule>
  </conditionalFormatting>
  <conditionalFormatting sqref="U6">
    <cfRule type="cellIs" dxfId="131" priority="4" operator="lessThan">
      <formula>0</formula>
    </cfRule>
  </conditionalFormatting>
  <conditionalFormatting sqref="U6">
    <cfRule type="cellIs" dxfId="130" priority="3" operator="lessThan">
      <formula>0</formula>
    </cfRule>
  </conditionalFormatting>
  <conditionalFormatting sqref="V6">
    <cfRule type="cellIs" dxfId="129" priority="2" operator="lessThan">
      <formula>0</formula>
    </cfRule>
  </conditionalFormatting>
  <conditionalFormatting sqref="V6">
    <cfRule type="cellIs" dxfId="12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90" t="s">
        <v>44</v>
      </c>
      <c r="B28" s="91"/>
      <c r="C28" s="92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93" t="s">
        <v>45</v>
      </c>
      <c r="B29" s="94"/>
      <c r="C29" s="95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2" priority="43" operator="equal">
      <formula>212030016606640</formula>
    </cfRule>
  </conditionalFormatting>
  <conditionalFormatting sqref="D29 E4:E6 E28:K29">
    <cfRule type="cellIs" dxfId="1311" priority="41" operator="equal">
      <formula>$E$4</formula>
    </cfRule>
    <cfRule type="cellIs" dxfId="1310" priority="42" operator="equal">
      <formula>2120</formula>
    </cfRule>
  </conditionalFormatting>
  <conditionalFormatting sqref="D29:E29 F4:F6 F28:F29">
    <cfRule type="cellIs" dxfId="1309" priority="39" operator="equal">
      <formula>$F$4</formula>
    </cfRule>
    <cfRule type="cellIs" dxfId="1308" priority="40" operator="equal">
      <formula>300</formula>
    </cfRule>
  </conditionalFormatting>
  <conditionalFormatting sqref="G4:G6 G28:G29">
    <cfRule type="cellIs" dxfId="1307" priority="37" operator="equal">
      <formula>$G$4</formula>
    </cfRule>
    <cfRule type="cellIs" dxfId="1306" priority="38" operator="equal">
      <formula>1660</formula>
    </cfRule>
  </conditionalFormatting>
  <conditionalFormatting sqref="H4:H6 H28:H29">
    <cfRule type="cellIs" dxfId="1305" priority="35" operator="equal">
      <formula>$H$4</formula>
    </cfRule>
    <cfRule type="cellIs" dxfId="1304" priority="36" operator="equal">
      <formula>6640</formula>
    </cfRule>
  </conditionalFormatting>
  <conditionalFormatting sqref="T6:T28">
    <cfRule type="cellIs" dxfId="1303" priority="34" operator="lessThan">
      <formula>0</formula>
    </cfRule>
  </conditionalFormatting>
  <conditionalFormatting sqref="T7:T27">
    <cfRule type="cellIs" dxfId="1302" priority="31" operator="lessThan">
      <formula>0</formula>
    </cfRule>
    <cfRule type="cellIs" dxfId="1301" priority="32" operator="lessThan">
      <formula>0</formula>
    </cfRule>
    <cfRule type="cellIs" dxfId="1300" priority="33" operator="lessThan">
      <formula>0</formula>
    </cfRule>
  </conditionalFormatting>
  <conditionalFormatting sqref="E4:E6 E28:K28">
    <cfRule type="cellIs" dxfId="1299" priority="30" operator="equal">
      <formula>$E$4</formula>
    </cfRule>
  </conditionalFormatting>
  <conditionalFormatting sqref="D28:D29 D6 D4:M4">
    <cfRule type="cellIs" dxfId="1298" priority="29" operator="equal">
      <formula>$D$4</formula>
    </cfRule>
  </conditionalFormatting>
  <conditionalFormatting sqref="I4:I6 I28:I29">
    <cfRule type="cellIs" dxfId="1297" priority="28" operator="equal">
      <formula>$I$4</formula>
    </cfRule>
  </conditionalFormatting>
  <conditionalFormatting sqref="J4:J6 J28:J29">
    <cfRule type="cellIs" dxfId="1296" priority="27" operator="equal">
      <formula>$J$4</formula>
    </cfRule>
  </conditionalFormatting>
  <conditionalFormatting sqref="K4:K6 K28:K29">
    <cfRule type="cellIs" dxfId="1295" priority="26" operator="equal">
      <formula>$K$4</formula>
    </cfRule>
  </conditionalFormatting>
  <conditionalFormatting sqref="M4:M6">
    <cfRule type="cellIs" dxfId="1294" priority="25" operator="equal">
      <formula>$L$4</formula>
    </cfRule>
  </conditionalFormatting>
  <conditionalFormatting sqref="T7:T28">
    <cfRule type="cellIs" dxfId="1293" priority="22" operator="lessThan">
      <formula>0</formula>
    </cfRule>
    <cfRule type="cellIs" dxfId="1292" priority="23" operator="lessThan">
      <formula>0</formula>
    </cfRule>
    <cfRule type="cellIs" dxfId="1291" priority="24" operator="lessThan">
      <formula>0</formula>
    </cfRule>
  </conditionalFormatting>
  <conditionalFormatting sqref="D5:K5">
    <cfRule type="cellIs" dxfId="1290" priority="21" operator="greaterThan">
      <formula>0</formula>
    </cfRule>
  </conditionalFormatting>
  <conditionalFormatting sqref="T6:T28">
    <cfRule type="cellIs" dxfId="1289" priority="20" operator="lessThan">
      <formula>0</formula>
    </cfRule>
  </conditionalFormatting>
  <conditionalFormatting sqref="T7:T27">
    <cfRule type="cellIs" dxfId="1288" priority="17" operator="lessThan">
      <formula>0</formula>
    </cfRule>
    <cfRule type="cellIs" dxfId="1287" priority="18" operator="lessThan">
      <formula>0</formula>
    </cfRule>
    <cfRule type="cellIs" dxfId="1286" priority="19" operator="lessThan">
      <formula>0</formula>
    </cfRule>
  </conditionalFormatting>
  <conditionalFormatting sqref="T7:T28">
    <cfRule type="cellIs" dxfId="1285" priority="14" operator="lessThan">
      <formula>0</formula>
    </cfRule>
    <cfRule type="cellIs" dxfId="1284" priority="15" operator="lessThan">
      <formula>0</formula>
    </cfRule>
    <cfRule type="cellIs" dxfId="1283" priority="16" operator="lessThan">
      <formula>0</formula>
    </cfRule>
  </conditionalFormatting>
  <conditionalFormatting sqref="D5:K5">
    <cfRule type="cellIs" dxfId="1282" priority="13" operator="greaterThan">
      <formula>0</formula>
    </cfRule>
  </conditionalFormatting>
  <conditionalFormatting sqref="L4 L6 L28:L29">
    <cfRule type="cellIs" dxfId="1281" priority="12" operator="equal">
      <formula>$L$4</formula>
    </cfRule>
  </conditionalFormatting>
  <conditionalFormatting sqref="D7:S7">
    <cfRule type="cellIs" dxfId="1280" priority="11" operator="greaterThan">
      <formula>0</formula>
    </cfRule>
  </conditionalFormatting>
  <conditionalFormatting sqref="D9:S9">
    <cfRule type="cellIs" dxfId="1279" priority="10" operator="greaterThan">
      <formula>0</formula>
    </cfRule>
  </conditionalFormatting>
  <conditionalFormatting sqref="D11:S11">
    <cfRule type="cellIs" dxfId="1278" priority="9" operator="greaterThan">
      <formula>0</formula>
    </cfRule>
  </conditionalFormatting>
  <conditionalFormatting sqref="D13:S13">
    <cfRule type="cellIs" dxfId="1277" priority="8" operator="greaterThan">
      <formula>0</formula>
    </cfRule>
  </conditionalFormatting>
  <conditionalFormatting sqref="D15:S15">
    <cfRule type="cellIs" dxfId="1276" priority="7" operator="greaterThan">
      <formula>0</formula>
    </cfRule>
  </conditionalFormatting>
  <conditionalFormatting sqref="D17:S17">
    <cfRule type="cellIs" dxfId="1275" priority="6" operator="greaterThan">
      <formula>0</formula>
    </cfRule>
  </conditionalFormatting>
  <conditionalFormatting sqref="D19:S19">
    <cfRule type="cellIs" dxfId="1274" priority="5" operator="greaterThan">
      <formula>0</formula>
    </cfRule>
  </conditionalFormatting>
  <conditionalFormatting sqref="D21:S21">
    <cfRule type="cellIs" dxfId="1273" priority="4" operator="greaterThan">
      <formula>0</formula>
    </cfRule>
  </conditionalFormatting>
  <conditionalFormatting sqref="D23:S23">
    <cfRule type="cellIs" dxfId="1272" priority="3" operator="greaterThan">
      <formula>0</formula>
    </cfRule>
  </conditionalFormatting>
  <conditionalFormatting sqref="D25:S25">
    <cfRule type="cellIs" dxfId="1271" priority="2" operator="greaterThan">
      <formula>0</formula>
    </cfRule>
  </conditionalFormatting>
  <conditionalFormatting sqref="D27:S27">
    <cfRule type="cellIs" dxfId="127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13" activePane="bottomLeft" state="frozen"/>
      <selection pane="bottomLeft" activeCell="U7" sqref="U7:U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1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1" ht="18.75" x14ac:dyDescent="0.25">
      <c r="A3" s="100" t="s">
        <v>86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1" x14ac:dyDescent="0.25">
      <c r="A4" s="104" t="s">
        <v>1</v>
      </c>
      <c r="B4" s="104"/>
      <c r="C4" s="1"/>
      <c r="D4" s="2">
        <f>'29'!D29</f>
        <v>904651</v>
      </c>
      <c r="E4" s="2">
        <f>'29'!E29</f>
        <v>605</v>
      </c>
      <c r="F4" s="2">
        <f>'29'!F29</f>
        <v>7980</v>
      </c>
      <c r="G4" s="2">
        <f>'29'!G29</f>
        <v>0</v>
      </c>
      <c r="H4" s="2">
        <f>'29'!H29</f>
        <v>22570</v>
      </c>
      <c r="I4" s="2">
        <f>'29'!I29</f>
        <v>1203</v>
      </c>
      <c r="J4" s="2">
        <f>'29'!J29</f>
        <v>586</v>
      </c>
      <c r="K4" s="2">
        <f>'29'!K29</f>
        <v>185</v>
      </c>
      <c r="L4" s="2">
        <f>'29'!L29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1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7700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7700</v>
      </c>
      <c r="N7" s="24">
        <f>D7+E7*20+F7*10+G7*9+H7*9+I7*191+J7*191+K7*182+L7*100</f>
        <v>7700</v>
      </c>
      <c r="O7" s="25">
        <f>M7*2.75%</f>
        <v>211.75</v>
      </c>
      <c r="P7" s="26"/>
      <c r="Q7" s="26"/>
      <c r="R7" s="24">
        <f>M7-(M7*2.75%)+I7*191+J7*191+K7*182+L7*100-Q7</f>
        <v>7488.25</v>
      </c>
      <c r="S7" s="25">
        <f>M7*0.95%</f>
        <v>73.149999999999991</v>
      </c>
      <c r="T7" s="27">
        <f>S7-Q7</f>
        <v>73.149999999999991</v>
      </c>
      <c r="U7">
        <v>45</v>
      </c>
    </row>
    <row r="8" spans="1:21" ht="15.75" x14ac:dyDescent="0.25">
      <c r="A8" s="28">
        <v>2</v>
      </c>
      <c r="B8" s="20">
        <v>1908446135</v>
      </c>
      <c r="C8" s="89">
        <v>1028</v>
      </c>
      <c r="D8" s="29">
        <v>5758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5758</v>
      </c>
      <c r="N8" s="24">
        <f t="shared" ref="N8:N27" si="1">D8+E8*20+F8*10+G8*9+H8*9+I8*191+J8*191+K8*182+L8*100</f>
        <v>5758</v>
      </c>
      <c r="O8" s="25">
        <f t="shared" ref="O8:O27" si="2">M8*2.75%</f>
        <v>158.345</v>
      </c>
      <c r="P8" s="26"/>
      <c r="Q8" s="26"/>
      <c r="R8" s="24">
        <f t="shared" ref="R8:R27" si="3">M8-(M8*2.75%)+I8*191+J8*191+K8*182+L8*100-Q8</f>
        <v>5599.6549999999997</v>
      </c>
      <c r="S8" s="25">
        <f t="shared" ref="S8:S27" si="4">M8*0.95%</f>
        <v>54.701000000000001</v>
      </c>
      <c r="T8" s="27">
        <f t="shared" ref="T8:T27" si="5">S8-Q8</f>
        <v>54.701000000000001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15000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15000</v>
      </c>
      <c r="N9" s="24">
        <f t="shared" si="1"/>
        <v>15000</v>
      </c>
      <c r="O9" s="25">
        <f t="shared" si="2"/>
        <v>412.5</v>
      </c>
      <c r="P9" s="26"/>
      <c r="Q9" s="26"/>
      <c r="R9" s="24">
        <f t="shared" si="3"/>
        <v>14587.5</v>
      </c>
      <c r="S9" s="25">
        <f t="shared" si="4"/>
        <v>142.5</v>
      </c>
      <c r="T9" s="27">
        <f t="shared" si="5"/>
        <v>142.5</v>
      </c>
      <c r="U9">
        <v>135</v>
      </c>
    </row>
    <row r="10" spans="1:21" ht="15.75" x14ac:dyDescent="0.25">
      <c r="A10" s="28">
        <v>4</v>
      </c>
      <c r="B10" s="20">
        <v>1908446137</v>
      </c>
      <c r="C10" s="88">
        <v>50</v>
      </c>
      <c r="D10" s="29">
        <v>4036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4036</v>
      </c>
      <c r="N10" s="24">
        <f t="shared" si="1"/>
        <v>4036</v>
      </c>
      <c r="O10" s="25">
        <f t="shared" si="2"/>
        <v>110.99</v>
      </c>
      <c r="P10" s="26"/>
      <c r="Q10" s="26"/>
      <c r="R10" s="24">
        <f t="shared" si="3"/>
        <v>3925.01</v>
      </c>
      <c r="S10" s="25">
        <f t="shared" si="4"/>
        <v>38.341999999999999</v>
      </c>
      <c r="T10" s="27">
        <f t="shared" si="5"/>
        <v>38.341999999999999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5173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5173</v>
      </c>
      <c r="N11" s="24">
        <f t="shared" si="1"/>
        <v>5173</v>
      </c>
      <c r="O11" s="25">
        <f t="shared" si="2"/>
        <v>142.25749999999999</v>
      </c>
      <c r="P11" s="26"/>
      <c r="Q11" s="26"/>
      <c r="R11" s="24">
        <f t="shared" si="3"/>
        <v>5030.7425000000003</v>
      </c>
      <c r="S11" s="25">
        <f t="shared" si="4"/>
        <v>49.143499999999996</v>
      </c>
      <c r="T11" s="27">
        <f t="shared" si="5"/>
        <v>49.143499999999996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0</v>
      </c>
      <c r="E12" s="30"/>
      <c r="F12" s="30"/>
      <c r="G12" s="30"/>
      <c r="H12" s="30"/>
      <c r="I12" s="20">
        <v>478</v>
      </c>
      <c r="J12" s="20"/>
      <c r="K12" s="20"/>
      <c r="L12" s="20"/>
      <c r="M12" s="20">
        <f t="shared" si="0"/>
        <v>0</v>
      </c>
      <c r="N12" s="24">
        <f t="shared" si="1"/>
        <v>91298</v>
      </c>
      <c r="O12" s="25">
        <f t="shared" si="2"/>
        <v>0</v>
      </c>
      <c r="P12" s="26"/>
      <c r="Q12" s="26"/>
      <c r="R12" s="24">
        <f t="shared" si="3"/>
        <v>91298</v>
      </c>
      <c r="S12" s="25">
        <f t="shared" si="4"/>
        <v>0</v>
      </c>
      <c r="T12" s="27">
        <f t="shared" si="5"/>
        <v>0</v>
      </c>
    </row>
    <row r="13" spans="1:21" ht="15.75" x14ac:dyDescent="0.25">
      <c r="A13" s="28">
        <v>7</v>
      </c>
      <c r="B13" s="20">
        <v>1908446140</v>
      </c>
      <c r="C13" s="20">
        <v>-52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11925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11925</v>
      </c>
      <c r="N14" s="24">
        <f t="shared" si="1"/>
        <v>11925</v>
      </c>
      <c r="O14" s="25">
        <f t="shared" si="2"/>
        <v>327.9375</v>
      </c>
      <c r="P14" s="26"/>
      <c r="Q14" s="26"/>
      <c r="R14" s="24">
        <f t="shared" si="3"/>
        <v>11597.0625</v>
      </c>
      <c r="S14" s="25">
        <f t="shared" si="4"/>
        <v>113.28749999999999</v>
      </c>
      <c r="T14" s="27">
        <f t="shared" si="5"/>
        <v>113.28749999999999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120</v>
      </c>
      <c r="R15" s="24">
        <f t="shared" si="3"/>
        <v>9994</v>
      </c>
      <c r="S15" s="25">
        <f t="shared" si="4"/>
        <v>98.8</v>
      </c>
      <c r="T15" s="27">
        <f t="shared" si="5"/>
        <v>-21.200000000000003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16592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16592</v>
      </c>
      <c r="N16" s="24">
        <f t="shared" si="1"/>
        <v>16592</v>
      </c>
      <c r="O16" s="25">
        <f t="shared" si="2"/>
        <v>456.28000000000003</v>
      </c>
      <c r="P16" s="26"/>
      <c r="Q16" s="26"/>
      <c r="R16" s="24">
        <f t="shared" si="3"/>
        <v>16135.72</v>
      </c>
      <c r="S16" s="25">
        <f t="shared" si="4"/>
        <v>157.624</v>
      </c>
      <c r="T16" s="27">
        <f t="shared" si="5"/>
        <v>157.624</v>
      </c>
      <c r="U16">
        <v>105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15038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15038</v>
      </c>
      <c r="N17" s="24">
        <f t="shared" si="1"/>
        <v>15038</v>
      </c>
      <c r="O17" s="25">
        <f t="shared" si="2"/>
        <v>413.54500000000002</v>
      </c>
      <c r="P17" s="26"/>
      <c r="Q17" s="26"/>
      <c r="R17" s="24">
        <f t="shared" si="3"/>
        <v>14624.455</v>
      </c>
      <c r="S17" s="25">
        <f t="shared" si="4"/>
        <v>142.86099999999999</v>
      </c>
      <c r="T17" s="27">
        <f t="shared" si="5"/>
        <v>142.86099999999999</v>
      </c>
    </row>
    <row r="18" spans="1:21" ht="15.75" x14ac:dyDescent="0.25">
      <c r="A18" s="28">
        <v>12</v>
      </c>
      <c r="B18" s="20">
        <v>1908446145</v>
      </c>
      <c r="C18" s="87">
        <v>-4130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16568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16568</v>
      </c>
      <c r="N19" s="24">
        <f t="shared" si="1"/>
        <v>16568</v>
      </c>
      <c r="O19" s="25">
        <f t="shared" si="2"/>
        <v>455.62</v>
      </c>
      <c r="P19" s="26"/>
      <c r="Q19" s="26"/>
      <c r="R19" s="24">
        <f t="shared" si="3"/>
        <v>16112.38</v>
      </c>
      <c r="S19" s="25">
        <f t="shared" si="4"/>
        <v>157.39599999999999</v>
      </c>
      <c r="T19" s="27">
        <f t="shared" si="5"/>
        <v>157.39599999999999</v>
      </c>
      <c r="U19">
        <v>140</v>
      </c>
    </row>
    <row r="20" spans="1:21" ht="15.75" x14ac:dyDescent="0.25">
      <c r="A20" s="28">
        <v>14</v>
      </c>
      <c r="B20" s="20">
        <v>1908446147</v>
      </c>
      <c r="C20" s="86">
        <v>-4650</v>
      </c>
      <c r="D20" s="29">
        <v>4130</v>
      </c>
      <c r="E20" s="113"/>
      <c r="F20" s="113"/>
      <c r="G20" s="113"/>
      <c r="H20" s="113"/>
      <c r="I20" s="76"/>
      <c r="J20" s="76"/>
      <c r="K20" s="76"/>
      <c r="L20" s="76"/>
      <c r="M20" s="20">
        <f t="shared" si="0"/>
        <v>4130</v>
      </c>
      <c r="N20" s="24">
        <f t="shared" si="1"/>
        <v>4130</v>
      </c>
      <c r="O20" s="25">
        <f t="shared" si="2"/>
        <v>113.575</v>
      </c>
      <c r="P20" s="26"/>
      <c r="Q20" s="26"/>
      <c r="R20" s="24">
        <f t="shared" si="3"/>
        <v>4016.4250000000002</v>
      </c>
      <c r="S20" s="25">
        <f t="shared" si="4"/>
        <v>39.234999999999999</v>
      </c>
      <c r="T20" s="27">
        <f t="shared" si="5"/>
        <v>39.234999999999999</v>
      </c>
    </row>
    <row r="21" spans="1:21" ht="15.75" x14ac:dyDescent="0.25">
      <c r="A21" s="28">
        <v>15</v>
      </c>
      <c r="B21" s="20">
        <v>1908446148</v>
      </c>
      <c r="C21" s="86" t="s">
        <v>37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14464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14464</v>
      </c>
      <c r="N22" s="24">
        <f t="shared" si="1"/>
        <v>14464</v>
      </c>
      <c r="O22" s="25">
        <f t="shared" si="2"/>
        <v>397.76</v>
      </c>
      <c r="P22" s="26"/>
      <c r="Q22" s="26"/>
      <c r="R22" s="24">
        <f t="shared" si="3"/>
        <v>14066.24</v>
      </c>
      <c r="S22" s="25">
        <f t="shared" si="4"/>
        <v>137.40799999999999</v>
      </c>
      <c r="T22" s="27">
        <f t="shared" si="5"/>
        <v>137.40799999999999</v>
      </c>
      <c r="U22">
        <v>63</v>
      </c>
    </row>
    <row r="23" spans="1:21" ht="15.75" x14ac:dyDescent="0.25">
      <c r="A23" s="28">
        <v>17</v>
      </c>
      <c r="B23" s="20">
        <v>1908446150</v>
      </c>
      <c r="C23" s="86">
        <v>-848</v>
      </c>
      <c r="D23" s="35">
        <v>4152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4152</v>
      </c>
      <c r="N23" s="24">
        <f t="shared" si="1"/>
        <v>4152</v>
      </c>
      <c r="O23" s="25">
        <f t="shared" si="2"/>
        <v>114.18</v>
      </c>
      <c r="P23" s="26"/>
      <c r="Q23" s="26"/>
      <c r="R23" s="24">
        <f t="shared" si="3"/>
        <v>4037.82</v>
      </c>
      <c r="S23" s="25">
        <f t="shared" si="4"/>
        <v>39.443999999999996</v>
      </c>
      <c r="T23" s="27">
        <f t="shared" si="5"/>
        <v>39.443999999999996</v>
      </c>
      <c r="U23">
        <v>45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14392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14392</v>
      </c>
      <c r="N24" s="24">
        <f t="shared" si="1"/>
        <v>14392</v>
      </c>
      <c r="O24" s="25">
        <f t="shared" si="2"/>
        <v>395.78000000000003</v>
      </c>
      <c r="P24" s="26"/>
      <c r="Q24" s="26"/>
      <c r="R24" s="24">
        <f t="shared" si="3"/>
        <v>13996.22</v>
      </c>
      <c r="S24" s="25">
        <f t="shared" si="4"/>
        <v>136.72399999999999</v>
      </c>
      <c r="T24" s="27">
        <f t="shared" si="5"/>
        <v>136.72399999999999</v>
      </c>
      <c r="U24">
        <v>72</v>
      </c>
    </row>
    <row r="25" spans="1:21" ht="15.75" x14ac:dyDescent="0.25">
      <c r="A25" s="28">
        <v>19</v>
      </c>
      <c r="B25" s="20">
        <v>1908446152</v>
      </c>
      <c r="C25" s="86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3"/>
        <v>4998.6499999999996</v>
      </c>
      <c r="S26" s="25">
        <f t="shared" si="4"/>
        <v>48.83</v>
      </c>
      <c r="T26" s="27">
        <f t="shared" si="5"/>
        <v>48.83</v>
      </c>
    </row>
    <row r="27" spans="1:21" ht="15.75" customHeight="1" thickBot="1" x14ac:dyDescent="0.35">
      <c r="A27" s="28">
        <v>21</v>
      </c>
      <c r="B27" s="20">
        <v>1908446154</v>
      </c>
      <c r="C27" s="86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>
        <v>380</v>
      </c>
      <c r="R27" s="24">
        <f t="shared" si="3"/>
        <v>-380</v>
      </c>
      <c r="S27" s="42">
        <f t="shared" si="4"/>
        <v>0</v>
      </c>
      <c r="T27" s="43">
        <f t="shared" si="5"/>
        <v>-380</v>
      </c>
    </row>
    <row r="28" spans="1:21" ht="16.5" thickBot="1" x14ac:dyDescent="0.3">
      <c r="A28" s="90" t="s">
        <v>44</v>
      </c>
      <c r="B28" s="91"/>
      <c r="C28" s="92"/>
      <c r="D28" s="44">
        <f>SUM(D7:D27)</f>
        <v>150982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478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150982</v>
      </c>
      <c r="N28" s="45">
        <f t="shared" si="6"/>
        <v>242280</v>
      </c>
      <c r="O28" s="46">
        <f t="shared" si="6"/>
        <v>4152.0050000000001</v>
      </c>
      <c r="P28" s="45">
        <f t="shared" si="6"/>
        <v>0</v>
      </c>
      <c r="Q28" s="45">
        <f t="shared" si="6"/>
        <v>500</v>
      </c>
      <c r="R28" s="45">
        <f t="shared" si="6"/>
        <v>237627.995</v>
      </c>
      <c r="S28" s="45">
        <f t="shared" si="6"/>
        <v>1434.3289999999995</v>
      </c>
      <c r="T28" s="47">
        <f t="shared" si="6"/>
        <v>934.32899999999972</v>
      </c>
    </row>
    <row r="29" spans="1:21" ht="15.75" thickBot="1" x14ac:dyDescent="0.3">
      <c r="A29" s="93" t="s">
        <v>45</v>
      </c>
      <c r="B29" s="94"/>
      <c r="C29" s="95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725</v>
      </c>
      <c r="J29" s="48">
        <f t="shared" si="7"/>
        <v>586</v>
      </c>
      <c r="K29" s="48">
        <f t="shared" si="7"/>
        <v>185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47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'30'!D29</f>
        <v>753669</v>
      </c>
      <c r="E4" s="2">
        <f>'30'!E29</f>
        <v>605</v>
      </c>
      <c r="F4" s="2">
        <f>'30'!F29</f>
        <v>7980</v>
      </c>
      <c r="G4" s="2">
        <f>'30'!G29</f>
        <v>0</v>
      </c>
      <c r="H4" s="2">
        <f>'30'!H29</f>
        <v>22570</v>
      </c>
      <c r="I4" s="2">
        <f>'30'!I29</f>
        <v>725</v>
      </c>
      <c r="J4" s="2">
        <f>'30'!J29</f>
        <v>586</v>
      </c>
      <c r="K4" s="2">
        <f>'30'!K29</f>
        <v>185</v>
      </c>
      <c r="L4" s="2">
        <f>'30'!L29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44</v>
      </c>
      <c r="B28" s="91"/>
      <c r="C28" s="9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3" t="s">
        <v>45</v>
      </c>
      <c r="B29" s="94"/>
      <c r="C29" s="95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725</v>
      </c>
      <c r="J29" s="48">
        <f t="shared" si="7"/>
        <v>586</v>
      </c>
      <c r="K29" s="48">
        <f t="shared" si="7"/>
        <v>185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6277902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330761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392501</v>
      </c>
      <c r="N7" s="24">
        <f>D7+E7*20+F7*10+G7*9+H7*9+I7*191+J7*191+K7*182+L7*100</f>
        <v>404462</v>
      </c>
      <c r="O7" s="25">
        <f>M7*2.75%</f>
        <v>10793.7775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2550</v>
      </c>
      <c r="R7" s="24">
        <f>M7-(M7*2.75%)+I7*191+J7*191+K7*182+L7*100-Q7</f>
        <v>391118.22249999997</v>
      </c>
      <c r="S7" s="25">
        <f>M7*0.95%</f>
        <v>3728.7595000000001</v>
      </c>
      <c r="T7" s="27">
        <f>S7-Q7</f>
        <v>1178.7595000000001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180273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860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193013</v>
      </c>
      <c r="N8" s="24">
        <f t="shared" ref="N8:N27" si="1">D8+E8*20+F8*10+G8*9+H8*9+I8*191+J8*191+K8*182+L8*100</f>
        <v>204338</v>
      </c>
      <c r="O8" s="25">
        <f t="shared" ref="O8:O27" si="2">M8*2.75%</f>
        <v>5307.8575000000001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1780</v>
      </c>
      <c r="R8" s="24">
        <f t="shared" ref="R8:R27" si="3">M8-(M8*2.75%)+I8*191+J8*191+K8*182+L8*100-Q8</f>
        <v>197250.14249999999</v>
      </c>
      <c r="S8" s="25">
        <f t="shared" ref="S8:S27" si="4">M8*0.95%</f>
        <v>1833.6234999999999</v>
      </c>
      <c r="T8" s="27">
        <f t="shared" ref="T8:T27" si="5">S8-Q8</f>
        <v>53.623499999999922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431300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465620</v>
      </c>
      <c r="N9" s="24">
        <f t="shared" si="1"/>
        <v>482621</v>
      </c>
      <c r="O9" s="25">
        <f t="shared" si="2"/>
        <v>12804.55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3575</v>
      </c>
      <c r="R9" s="24">
        <f t="shared" si="3"/>
        <v>466241.45</v>
      </c>
      <c r="S9" s="25">
        <f t="shared" si="4"/>
        <v>4423.3900000000003</v>
      </c>
      <c r="T9" s="27">
        <f t="shared" si="5"/>
        <v>848.39000000000033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137943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141713</v>
      </c>
      <c r="N10" s="24">
        <f t="shared" si="1"/>
        <v>152946</v>
      </c>
      <c r="O10" s="25">
        <f t="shared" si="2"/>
        <v>3897.1075000000001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681</v>
      </c>
      <c r="R10" s="24">
        <f t="shared" si="3"/>
        <v>148367.89249999999</v>
      </c>
      <c r="S10" s="25">
        <f t="shared" si="4"/>
        <v>1346.2735</v>
      </c>
      <c r="T10" s="27">
        <f t="shared" si="5"/>
        <v>665.27350000000001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137203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340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159133</v>
      </c>
      <c r="N11" s="24">
        <f t="shared" si="1"/>
        <v>174896</v>
      </c>
      <c r="O11" s="25">
        <f t="shared" si="2"/>
        <v>4376.1575000000003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816</v>
      </c>
      <c r="R11" s="24">
        <f t="shared" si="3"/>
        <v>169703.8425</v>
      </c>
      <c r="S11" s="25">
        <f t="shared" si="4"/>
        <v>1511.7635</v>
      </c>
      <c r="T11" s="27">
        <f t="shared" si="5"/>
        <v>695.76350000000002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144742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478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147542</v>
      </c>
      <c r="N12" s="24">
        <f t="shared" si="1"/>
        <v>240660</v>
      </c>
      <c r="O12" s="25">
        <f t="shared" si="2"/>
        <v>4057.4050000000002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655</v>
      </c>
      <c r="R12" s="24">
        <f t="shared" si="3"/>
        <v>235947.595</v>
      </c>
      <c r="S12" s="25">
        <f t="shared" si="4"/>
        <v>1401.6489999999999</v>
      </c>
      <c r="T12" s="27">
        <f t="shared" si="5"/>
        <v>746.64899999999989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135932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142752</v>
      </c>
      <c r="N13" s="24">
        <f t="shared" si="1"/>
        <v>143134</v>
      </c>
      <c r="O13" s="25">
        <f t="shared" si="2"/>
        <v>3925.68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1240</v>
      </c>
      <c r="R13" s="24">
        <f t="shared" si="3"/>
        <v>137968.32000000001</v>
      </c>
      <c r="S13" s="25">
        <f t="shared" si="4"/>
        <v>1356.144</v>
      </c>
      <c r="T13" s="27">
        <f t="shared" si="5"/>
        <v>116.14400000000001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461741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340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486821</v>
      </c>
      <c r="N14" s="24">
        <f t="shared" si="1"/>
        <v>496753</v>
      </c>
      <c r="O14" s="25">
        <f t="shared" si="2"/>
        <v>13387.577499999999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3276</v>
      </c>
      <c r="R14" s="24">
        <f t="shared" si="3"/>
        <v>480089.42249999999</v>
      </c>
      <c r="S14" s="25">
        <f t="shared" si="4"/>
        <v>4624.7995000000001</v>
      </c>
      <c r="T14" s="27">
        <f t="shared" si="5"/>
        <v>1348.7995000000001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470221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492061</v>
      </c>
      <c r="N15" s="24">
        <f t="shared" si="1"/>
        <v>508644</v>
      </c>
      <c r="O15" s="25">
        <f t="shared" si="2"/>
        <v>13531.6775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3963</v>
      </c>
      <c r="R15" s="24">
        <f t="shared" si="3"/>
        <v>491149.32250000001</v>
      </c>
      <c r="S15" s="25">
        <f t="shared" si="4"/>
        <v>4674.5794999999998</v>
      </c>
      <c r="T15" s="27">
        <f t="shared" si="5"/>
        <v>711.57949999999983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455141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493071</v>
      </c>
      <c r="N16" s="24">
        <f t="shared" si="1"/>
        <v>508816</v>
      </c>
      <c r="O16" s="25">
        <f t="shared" si="2"/>
        <v>13559.452499999999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3665</v>
      </c>
      <c r="R16" s="24">
        <f t="shared" si="3"/>
        <v>491591.54749999999</v>
      </c>
      <c r="S16" s="25">
        <f t="shared" si="4"/>
        <v>4684.1745000000001</v>
      </c>
      <c r="T16" s="27">
        <f t="shared" si="5"/>
        <v>1019.1745000000001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274221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10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289361</v>
      </c>
      <c r="N17" s="24">
        <f t="shared" si="1"/>
        <v>309063</v>
      </c>
      <c r="O17" s="25">
        <f t="shared" si="2"/>
        <v>7957.4274999999998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2301</v>
      </c>
      <c r="R17" s="24">
        <f t="shared" si="3"/>
        <v>298804.57250000001</v>
      </c>
      <c r="S17" s="25">
        <f t="shared" si="4"/>
        <v>2748.9294999999997</v>
      </c>
      <c r="T17" s="27">
        <f t="shared" si="5"/>
        <v>447.92949999999973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284321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293961</v>
      </c>
      <c r="N18" s="24">
        <f t="shared" si="1"/>
        <v>308915</v>
      </c>
      <c r="O18" s="25">
        <f t="shared" si="2"/>
        <v>8083.9274999999998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3740</v>
      </c>
      <c r="R18" s="24">
        <f t="shared" si="3"/>
        <v>297091.07250000001</v>
      </c>
      <c r="S18" s="25">
        <f t="shared" si="4"/>
        <v>2792.6295</v>
      </c>
      <c r="T18" s="27">
        <f t="shared" si="5"/>
        <v>-947.37049999999999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333724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365654</v>
      </c>
      <c r="N19" s="24">
        <f t="shared" si="1"/>
        <v>389713</v>
      </c>
      <c r="O19" s="25">
        <f t="shared" si="2"/>
        <v>10055.485000000001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5244</v>
      </c>
      <c r="R19" s="24">
        <f t="shared" si="3"/>
        <v>374413.51500000001</v>
      </c>
      <c r="S19" s="25">
        <f t="shared" si="4"/>
        <v>3473.7129999999997</v>
      </c>
      <c r="T19" s="27">
        <f t="shared" si="5"/>
        <v>-1770.2870000000003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198751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66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205621</v>
      </c>
      <c r="N20" s="24">
        <f t="shared" si="1"/>
        <v>219137</v>
      </c>
      <c r="O20" s="25">
        <f t="shared" si="2"/>
        <v>5654.5775000000003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3137</v>
      </c>
      <c r="R20" s="24">
        <f t="shared" si="3"/>
        <v>210345.42249999999</v>
      </c>
      <c r="S20" s="25">
        <f t="shared" si="4"/>
        <v>1953.3995</v>
      </c>
      <c r="T20" s="27">
        <f t="shared" si="5"/>
        <v>-1183.6005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145862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165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420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156602</v>
      </c>
      <c r="N21" s="24">
        <f t="shared" si="1"/>
        <v>157557</v>
      </c>
      <c r="O21" s="25">
        <f t="shared" si="2"/>
        <v>4306.5550000000003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636</v>
      </c>
      <c r="R21" s="24">
        <f t="shared" si="3"/>
        <v>152614.44500000001</v>
      </c>
      <c r="S21" s="25">
        <f t="shared" si="4"/>
        <v>1487.7190000000001</v>
      </c>
      <c r="T21" s="27">
        <f t="shared" si="5"/>
        <v>851.71900000000005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504036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508836</v>
      </c>
      <c r="N22" s="24">
        <f t="shared" si="1"/>
        <v>526572</v>
      </c>
      <c r="O22" s="25">
        <f t="shared" si="2"/>
        <v>13992.99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3910</v>
      </c>
      <c r="R22" s="24">
        <f t="shared" si="3"/>
        <v>508669.01</v>
      </c>
      <c r="S22" s="25">
        <f t="shared" si="4"/>
        <v>4833.942</v>
      </c>
      <c r="T22" s="27">
        <f t="shared" si="5"/>
        <v>923.94200000000001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214451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214451</v>
      </c>
      <c r="N23" s="24">
        <f t="shared" si="1"/>
        <v>224866</v>
      </c>
      <c r="O23" s="25">
        <f t="shared" si="2"/>
        <v>5897.4025000000001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1950</v>
      </c>
      <c r="R23" s="24">
        <f t="shared" si="3"/>
        <v>217018.5975</v>
      </c>
      <c r="S23" s="25">
        <f t="shared" si="4"/>
        <v>2037.2845</v>
      </c>
      <c r="T23" s="27">
        <f t="shared" si="5"/>
        <v>87.28449999999998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498653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550473</v>
      </c>
      <c r="N24" s="24">
        <f t="shared" si="1"/>
        <v>574797</v>
      </c>
      <c r="O24" s="25">
        <f t="shared" si="2"/>
        <v>15138.0075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3478</v>
      </c>
      <c r="R24" s="24">
        <f t="shared" si="3"/>
        <v>556180.99250000005</v>
      </c>
      <c r="S24" s="25">
        <f t="shared" si="4"/>
        <v>5229.4934999999996</v>
      </c>
      <c r="T24" s="27">
        <f t="shared" si="5"/>
        <v>1751.4934999999996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264727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283577</v>
      </c>
      <c r="N25" s="24">
        <f t="shared" si="1"/>
        <v>304070</v>
      </c>
      <c r="O25" s="25">
        <f t="shared" si="2"/>
        <v>7798.3675000000003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2450</v>
      </c>
      <c r="R25" s="24">
        <f t="shared" si="3"/>
        <v>293821.63250000001</v>
      </c>
      <c r="S25" s="25">
        <f t="shared" si="4"/>
        <v>2693.9814999999999</v>
      </c>
      <c r="T25" s="27">
        <f t="shared" si="5"/>
        <v>243.98149999999987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229276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229816</v>
      </c>
      <c r="N26" s="24">
        <f t="shared" si="1"/>
        <v>249253</v>
      </c>
      <c r="O26" s="25">
        <f t="shared" si="2"/>
        <v>6319.94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2173</v>
      </c>
      <c r="R26" s="24">
        <f t="shared" si="3"/>
        <v>240760.06</v>
      </c>
      <c r="S26" s="25">
        <f t="shared" si="4"/>
        <v>2183.252</v>
      </c>
      <c r="T26" s="27">
        <f t="shared" si="5"/>
        <v>10.251999999999953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265127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266757</v>
      </c>
      <c r="N27" s="40">
        <f t="shared" si="1"/>
        <v>276307</v>
      </c>
      <c r="O27" s="25">
        <f t="shared" si="2"/>
        <v>7335.8175000000001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3180</v>
      </c>
      <c r="R27" s="24">
        <f t="shared" si="3"/>
        <v>265791.1825</v>
      </c>
      <c r="S27" s="42">
        <f t="shared" si="4"/>
        <v>2534.1914999999999</v>
      </c>
      <c r="T27" s="43">
        <f t="shared" si="5"/>
        <v>-645.80850000000009</v>
      </c>
    </row>
    <row r="28" spans="1:20" ht="16.5" thickBot="1" x14ac:dyDescent="0.3">
      <c r="A28" s="90" t="s">
        <v>44</v>
      </c>
      <c r="B28" s="91"/>
      <c r="C28" s="92"/>
      <c r="D28" s="44">
        <f>SUM(D7:D27)</f>
        <v>6098406</v>
      </c>
      <c r="E28" s="45">
        <f>SUM(E7:E27)</f>
        <v>5495</v>
      </c>
      <c r="F28" s="45">
        <f t="shared" ref="F28:T28" si="6">SUM(F7:F27)</f>
        <v>7690</v>
      </c>
      <c r="G28" s="45">
        <f t="shared" si="6"/>
        <v>0</v>
      </c>
      <c r="H28" s="45">
        <f t="shared" si="6"/>
        <v>21570</v>
      </c>
      <c r="I28" s="45">
        <f t="shared" si="6"/>
        <v>1690</v>
      </c>
      <c r="J28" s="45">
        <f t="shared" si="6"/>
        <v>68</v>
      </c>
      <c r="K28" s="45">
        <f t="shared" si="6"/>
        <v>233</v>
      </c>
      <c r="L28" s="45">
        <f t="shared" si="6"/>
        <v>0</v>
      </c>
      <c r="M28" s="45">
        <f t="shared" si="6"/>
        <v>6479336</v>
      </c>
      <c r="N28" s="45">
        <f t="shared" si="6"/>
        <v>6857520</v>
      </c>
      <c r="O28" s="46">
        <f t="shared" si="6"/>
        <v>178181.74</v>
      </c>
      <c r="P28" s="45">
        <f t="shared" si="6"/>
        <v>0</v>
      </c>
      <c r="Q28" s="45">
        <f t="shared" si="6"/>
        <v>54400</v>
      </c>
      <c r="R28" s="45">
        <f t="shared" si="6"/>
        <v>6624938.2599999998</v>
      </c>
      <c r="S28" s="45">
        <f t="shared" si="6"/>
        <v>61553.691999999995</v>
      </c>
      <c r="T28" s="47">
        <f t="shared" si="6"/>
        <v>7153.692</v>
      </c>
    </row>
    <row r="29" spans="1:20" ht="15.75" thickBot="1" x14ac:dyDescent="0.3">
      <c r="A29" s="93" t="s">
        <v>45</v>
      </c>
      <c r="B29" s="94"/>
      <c r="C29" s="95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725</v>
      </c>
      <c r="J29" s="48">
        <f t="shared" si="7"/>
        <v>586</v>
      </c>
      <c r="K29" s="48">
        <f t="shared" si="7"/>
        <v>185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54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90" t="s">
        <v>44</v>
      </c>
      <c r="B28" s="91"/>
      <c r="C28" s="92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93" t="s">
        <v>45</v>
      </c>
      <c r="B29" s="94"/>
      <c r="C29" s="95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9"/>
      <c r="O29" s="110"/>
      <c r="P29" s="110"/>
      <c r="Q29" s="110"/>
      <c r="R29" s="110"/>
      <c r="S29" s="110"/>
      <c r="T29" s="110"/>
      <c r="U29" s="110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9" priority="47" operator="equal">
      <formula>212030016606640</formula>
    </cfRule>
  </conditionalFormatting>
  <conditionalFormatting sqref="D29 E4:E6 E28:K29">
    <cfRule type="cellIs" dxfId="1268" priority="45" operator="equal">
      <formula>$E$4</formula>
    </cfRule>
    <cfRule type="cellIs" dxfId="1267" priority="46" operator="equal">
      <formula>2120</formula>
    </cfRule>
  </conditionalFormatting>
  <conditionalFormatting sqref="D29:E29 F4:F6 F28:F29">
    <cfRule type="cellIs" dxfId="1266" priority="43" operator="equal">
      <formula>$F$4</formula>
    </cfRule>
    <cfRule type="cellIs" dxfId="1265" priority="44" operator="equal">
      <formula>300</formula>
    </cfRule>
  </conditionalFormatting>
  <conditionalFormatting sqref="G4 G28:G29 G6">
    <cfRule type="cellIs" dxfId="1264" priority="41" operator="equal">
      <formula>$G$4</formula>
    </cfRule>
    <cfRule type="cellIs" dxfId="1263" priority="42" operator="equal">
      <formula>1660</formula>
    </cfRule>
  </conditionalFormatting>
  <conditionalFormatting sqref="H4:H6 H28:H29">
    <cfRule type="cellIs" dxfId="1262" priority="39" operator="equal">
      <formula>$H$4</formula>
    </cfRule>
    <cfRule type="cellIs" dxfId="1261" priority="40" operator="equal">
      <formula>6640</formula>
    </cfRule>
  </conditionalFormatting>
  <conditionalFormatting sqref="T6:T28 U28:V28">
    <cfRule type="cellIs" dxfId="1260" priority="38" operator="lessThan">
      <formula>0</formula>
    </cfRule>
  </conditionalFormatting>
  <conditionalFormatting sqref="T7:T27">
    <cfRule type="cellIs" dxfId="1259" priority="35" operator="lessThan">
      <formula>0</formula>
    </cfRule>
    <cfRule type="cellIs" dxfId="1258" priority="36" operator="lessThan">
      <formula>0</formula>
    </cfRule>
    <cfRule type="cellIs" dxfId="1257" priority="37" operator="lessThan">
      <formula>0</formula>
    </cfRule>
  </conditionalFormatting>
  <conditionalFormatting sqref="E4:E6 E28:K28">
    <cfRule type="cellIs" dxfId="1256" priority="34" operator="equal">
      <formula>$E$4</formula>
    </cfRule>
  </conditionalFormatting>
  <conditionalFormatting sqref="D28:D29 D6 D4:M4">
    <cfRule type="cellIs" dxfId="1255" priority="33" operator="equal">
      <formula>$D$4</formula>
    </cfRule>
  </conditionalFormatting>
  <conditionalFormatting sqref="I4:I6 I28:I29">
    <cfRule type="cellIs" dxfId="1254" priority="32" operator="equal">
      <formula>$I$4</formula>
    </cfRule>
  </conditionalFormatting>
  <conditionalFormatting sqref="J4:J6 J28:J29">
    <cfRule type="cellIs" dxfId="1253" priority="31" operator="equal">
      <formula>$J$4</formula>
    </cfRule>
  </conditionalFormatting>
  <conditionalFormatting sqref="K4:K6 K28:K29">
    <cfRule type="cellIs" dxfId="1252" priority="30" operator="equal">
      <formula>$K$4</formula>
    </cfRule>
  </conditionalFormatting>
  <conditionalFormatting sqref="M4:M6">
    <cfRule type="cellIs" dxfId="1251" priority="29" operator="equal">
      <formula>$L$4</formula>
    </cfRule>
  </conditionalFormatting>
  <conditionalFormatting sqref="T7:T28 U28:V28">
    <cfRule type="cellIs" dxfId="1250" priority="26" operator="lessThan">
      <formula>0</formula>
    </cfRule>
    <cfRule type="cellIs" dxfId="1249" priority="27" operator="lessThan">
      <formula>0</formula>
    </cfRule>
    <cfRule type="cellIs" dxfId="1248" priority="28" operator="lessThan">
      <formula>0</formula>
    </cfRule>
  </conditionalFormatting>
  <conditionalFormatting sqref="D5:F5 H5:K5">
    <cfRule type="cellIs" dxfId="1247" priority="25" operator="greaterThan">
      <formula>0</formula>
    </cfRule>
  </conditionalFormatting>
  <conditionalFormatting sqref="T6:T28 U28:V28">
    <cfRule type="cellIs" dxfId="1246" priority="24" operator="lessThan">
      <formula>0</formula>
    </cfRule>
  </conditionalFormatting>
  <conditionalFormatting sqref="T7:T27">
    <cfRule type="cellIs" dxfId="1245" priority="21" operator="lessThan">
      <formula>0</formula>
    </cfRule>
    <cfRule type="cellIs" dxfId="1244" priority="22" operator="lessThan">
      <formula>0</formula>
    </cfRule>
    <cfRule type="cellIs" dxfId="1243" priority="23" operator="lessThan">
      <formula>0</formula>
    </cfRule>
  </conditionalFormatting>
  <conditionalFormatting sqref="T7:T28 U28:V28">
    <cfRule type="cellIs" dxfId="1242" priority="18" operator="lessThan">
      <formula>0</formula>
    </cfRule>
    <cfRule type="cellIs" dxfId="1241" priority="19" operator="lessThan">
      <formula>0</formula>
    </cfRule>
    <cfRule type="cellIs" dxfId="1240" priority="20" operator="lessThan">
      <formula>0</formula>
    </cfRule>
  </conditionalFormatting>
  <conditionalFormatting sqref="D5:F5 H5:K5">
    <cfRule type="cellIs" dxfId="1239" priority="17" operator="greaterThan">
      <formula>0</formula>
    </cfRule>
  </conditionalFormatting>
  <conditionalFormatting sqref="L4 L6 L28:L29">
    <cfRule type="cellIs" dxfId="1238" priority="16" operator="equal">
      <formula>$L$4</formula>
    </cfRule>
  </conditionalFormatting>
  <conditionalFormatting sqref="D7:S7">
    <cfRule type="cellIs" dxfId="1237" priority="15" operator="greaterThan">
      <formula>0</formula>
    </cfRule>
  </conditionalFormatting>
  <conditionalFormatting sqref="D9:S9">
    <cfRule type="cellIs" dxfId="1236" priority="14" operator="greaterThan">
      <formula>0</formula>
    </cfRule>
  </conditionalFormatting>
  <conditionalFormatting sqref="D11:S11">
    <cfRule type="cellIs" dxfId="1235" priority="13" operator="greaterThan">
      <formula>0</formula>
    </cfRule>
  </conditionalFormatting>
  <conditionalFormatting sqref="D13:S13">
    <cfRule type="cellIs" dxfId="1234" priority="12" operator="greaterThan">
      <formula>0</formula>
    </cfRule>
  </conditionalFormatting>
  <conditionalFormatting sqref="D15:S15">
    <cfRule type="cellIs" dxfId="1233" priority="11" operator="greaterThan">
      <formula>0</formula>
    </cfRule>
  </conditionalFormatting>
  <conditionalFormatting sqref="D17:S17">
    <cfRule type="cellIs" dxfId="1232" priority="10" operator="greaterThan">
      <formula>0</formula>
    </cfRule>
  </conditionalFormatting>
  <conditionalFormatting sqref="D19:S19">
    <cfRule type="cellIs" dxfId="1231" priority="9" operator="greaterThan">
      <formula>0</formula>
    </cfRule>
  </conditionalFormatting>
  <conditionalFormatting sqref="D21:S21">
    <cfRule type="cellIs" dxfId="1230" priority="8" operator="greaterThan">
      <formula>0</formula>
    </cfRule>
  </conditionalFormatting>
  <conditionalFormatting sqref="D23:S23">
    <cfRule type="cellIs" dxfId="1229" priority="7" operator="greaterThan">
      <formula>0</formula>
    </cfRule>
  </conditionalFormatting>
  <conditionalFormatting sqref="D25:S25">
    <cfRule type="cellIs" dxfId="1228" priority="6" operator="greaterThan">
      <formula>0</formula>
    </cfRule>
  </conditionalFormatting>
  <conditionalFormatting sqref="D27:S27">
    <cfRule type="cellIs" dxfId="1227" priority="5" operator="greaterThan">
      <formula>0</formula>
    </cfRule>
  </conditionalFormatting>
  <conditionalFormatting sqref="U6">
    <cfRule type="cellIs" dxfId="1226" priority="4" operator="lessThan">
      <formula>0</formula>
    </cfRule>
  </conditionalFormatting>
  <conditionalFormatting sqref="U6">
    <cfRule type="cellIs" dxfId="1225" priority="3" operator="lessThan">
      <formula>0</formula>
    </cfRule>
  </conditionalFormatting>
  <conditionalFormatting sqref="V6">
    <cfRule type="cellIs" dxfId="1224" priority="2" operator="lessThan">
      <formula>0</formula>
    </cfRule>
  </conditionalFormatting>
  <conditionalFormatting sqref="V6">
    <cfRule type="cellIs" dxfId="122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56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90" t="s">
        <v>44</v>
      </c>
      <c r="B28" s="91"/>
      <c r="C28" s="92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93" t="s">
        <v>45</v>
      </c>
      <c r="B29" s="94"/>
      <c r="C29" s="95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22" priority="63" operator="equal">
      <formula>212030016606640</formula>
    </cfRule>
  </conditionalFormatting>
  <conditionalFormatting sqref="D29 E4:E6 E28:K29">
    <cfRule type="cellIs" dxfId="1221" priority="61" operator="equal">
      <formula>$E$4</formula>
    </cfRule>
    <cfRule type="cellIs" dxfId="1220" priority="62" operator="equal">
      <formula>2120</formula>
    </cfRule>
  </conditionalFormatting>
  <conditionalFormatting sqref="D29:E29 F4:F6 F28:F29">
    <cfRule type="cellIs" dxfId="1219" priority="59" operator="equal">
      <formula>$F$4</formula>
    </cfRule>
    <cfRule type="cellIs" dxfId="1218" priority="60" operator="equal">
      <formula>300</formula>
    </cfRule>
  </conditionalFormatting>
  <conditionalFormatting sqref="G4:G6 G28:G29">
    <cfRule type="cellIs" dxfId="1217" priority="57" operator="equal">
      <formula>$G$4</formula>
    </cfRule>
    <cfRule type="cellIs" dxfId="1216" priority="58" operator="equal">
      <formula>1660</formula>
    </cfRule>
  </conditionalFormatting>
  <conditionalFormatting sqref="H4:H6 H28:H29">
    <cfRule type="cellIs" dxfId="1215" priority="55" operator="equal">
      <formula>$H$4</formula>
    </cfRule>
    <cfRule type="cellIs" dxfId="1214" priority="56" operator="equal">
      <formula>6640</formula>
    </cfRule>
  </conditionalFormatting>
  <conditionalFormatting sqref="T6:T28 U28:V28">
    <cfRule type="cellIs" dxfId="1213" priority="54" operator="lessThan">
      <formula>0</formula>
    </cfRule>
  </conditionalFormatting>
  <conditionalFormatting sqref="T7:T27">
    <cfRule type="cellIs" dxfId="1212" priority="51" operator="lessThan">
      <formula>0</formula>
    </cfRule>
    <cfRule type="cellIs" dxfId="1211" priority="52" operator="lessThan">
      <formula>0</formula>
    </cfRule>
    <cfRule type="cellIs" dxfId="1210" priority="53" operator="lessThan">
      <formula>0</formula>
    </cfRule>
  </conditionalFormatting>
  <conditionalFormatting sqref="E4:E6 E28:K28">
    <cfRule type="cellIs" dxfId="1209" priority="50" operator="equal">
      <formula>$E$4</formula>
    </cfRule>
  </conditionalFormatting>
  <conditionalFormatting sqref="D28:D29 D6 D4:M4">
    <cfRule type="cellIs" dxfId="1208" priority="49" operator="equal">
      <formula>$D$4</formula>
    </cfRule>
  </conditionalFormatting>
  <conditionalFormatting sqref="I4:I6 I28:I29">
    <cfRule type="cellIs" dxfId="1207" priority="48" operator="equal">
      <formula>$I$4</formula>
    </cfRule>
  </conditionalFormatting>
  <conditionalFormatting sqref="J4:J6 J28:J29">
    <cfRule type="cellIs" dxfId="1206" priority="47" operator="equal">
      <formula>$J$4</formula>
    </cfRule>
  </conditionalFormatting>
  <conditionalFormatting sqref="K4:K6 K28:K29">
    <cfRule type="cellIs" dxfId="1205" priority="46" operator="equal">
      <formula>$K$4</formula>
    </cfRule>
  </conditionalFormatting>
  <conditionalFormatting sqref="M4:M6">
    <cfRule type="cellIs" dxfId="1204" priority="45" operator="equal">
      <formula>$L$4</formula>
    </cfRule>
  </conditionalFormatting>
  <conditionalFormatting sqref="T7:T28 U28:V28">
    <cfRule type="cellIs" dxfId="1203" priority="42" operator="lessThan">
      <formula>0</formula>
    </cfRule>
    <cfRule type="cellIs" dxfId="1202" priority="43" operator="lessThan">
      <formula>0</formula>
    </cfRule>
    <cfRule type="cellIs" dxfId="1201" priority="44" operator="lessThan">
      <formula>0</formula>
    </cfRule>
  </conditionalFormatting>
  <conditionalFormatting sqref="D5:K5">
    <cfRule type="cellIs" dxfId="1200" priority="41" operator="greaterThan">
      <formula>0</formula>
    </cfRule>
  </conditionalFormatting>
  <conditionalFormatting sqref="T6:T28 U28:V28">
    <cfRule type="cellIs" dxfId="1199" priority="40" operator="lessThan">
      <formula>0</formula>
    </cfRule>
  </conditionalFormatting>
  <conditionalFormatting sqref="T7:T27">
    <cfRule type="cellIs" dxfId="1198" priority="37" operator="lessThan">
      <formula>0</formula>
    </cfRule>
    <cfRule type="cellIs" dxfId="1197" priority="38" operator="lessThan">
      <formula>0</formula>
    </cfRule>
    <cfRule type="cellIs" dxfId="1196" priority="39" operator="lessThan">
      <formula>0</formula>
    </cfRule>
  </conditionalFormatting>
  <conditionalFormatting sqref="T7:T28 U28:V28">
    <cfRule type="cellIs" dxfId="1195" priority="34" operator="lessThan">
      <formula>0</formula>
    </cfRule>
    <cfRule type="cellIs" dxfId="1194" priority="35" operator="lessThan">
      <formula>0</formula>
    </cfRule>
    <cfRule type="cellIs" dxfId="1193" priority="36" operator="lessThan">
      <formula>0</formula>
    </cfRule>
  </conditionalFormatting>
  <conditionalFormatting sqref="D5:K5">
    <cfRule type="cellIs" dxfId="1192" priority="33" operator="greaterThan">
      <formula>0</formula>
    </cfRule>
  </conditionalFormatting>
  <conditionalFormatting sqref="L4 L6 L28:L29">
    <cfRule type="cellIs" dxfId="1191" priority="32" operator="equal">
      <formula>$L$4</formula>
    </cfRule>
  </conditionalFormatting>
  <conditionalFormatting sqref="D7:S7">
    <cfRule type="cellIs" dxfId="1190" priority="31" operator="greaterThan">
      <formula>0</formula>
    </cfRule>
  </conditionalFormatting>
  <conditionalFormatting sqref="D9:S9">
    <cfRule type="cellIs" dxfId="1189" priority="30" operator="greaterThan">
      <formula>0</formula>
    </cfRule>
  </conditionalFormatting>
  <conditionalFormatting sqref="D11:S11">
    <cfRule type="cellIs" dxfId="1188" priority="29" operator="greaterThan">
      <formula>0</formula>
    </cfRule>
  </conditionalFormatting>
  <conditionalFormatting sqref="D13:S13">
    <cfRule type="cellIs" dxfId="1187" priority="28" operator="greaterThan">
      <formula>0</formula>
    </cfRule>
  </conditionalFormatting>
  <conditionalFormatting sqref="D15:S15">
    <cfRule type="cellIs" dxfId="1186" priority="27" operator="greaterThan">
      <formula>0</formula>
    </cfRule>
  </conditionalFormatting>
  <conditionalFormatting sqref="D17:S17">
    <cfRule type="cellIs" dxfId="1185" priority="26" operator="greaterThan">
      <formula>0</formula>
    </cfRule>
  </conditionalFormatting>
  <conditionalFormatting sqref="D19:S19">
    <cfRule type="cellIs" dxfId="1184" priority="25" operator="greaterThan">
      <formula>0</formula>
    </cfRule>
  </conditionalFormatting>
  <conditionalFormatting sqref="D21:S21">
    <cfRule type="cellIs" dxfId="1183" priority="24" operator="greaterThan">
      <formula>0</formula>
    </cfRule>
  </conditionalFormatting>
  <conditionalFormatting sqref="D23:S23">
    <cfRule type="cellIs" dxfId="1182" priority="23" operator="greaterThan">
      <formula>0</formula>
    </cfRule>
  </conditionalFormatting>
  <conditionalFormatting sqref="D25:S25">
    <cfRule type="cellIs" dxfId="1181" priority="22" operator="greaterThan">
      <formula>0</formula>
    </cfRule>
  </conditionalFormatting>
  <conditionalFormatting sqref="D27:S27">
    <cfRule type="cellIs" dxfId="1180" priority="21" operator="greaterThan">
      <formula>0</formula>
    </cfRule>
  </conditionalFormatting>
  <conditionalFormatting sqref="U6">
    <cfRule type="cellIs" dxfId="1179" priority="20" operator="lessThan">
      <formula>0</formula>
    </cfRule>
  </conditionalFormatting>
  <conditionalFormatting sqref="U6">
    <cfRule type="cellIs" dxfId="1178" priority="19" operator="lessThan">
      <formula>0</formula>
    </cfRule>
  </conditionalFormatting>
  <conditionalFormatting sqref="V6">
    <cfRule type="cellIs" dxfId="1177" priority="18" operator="lessThan">
      <formula>0</formula>
    </cfRule>
  </conditionalFormatting>
  <conditionalFormatting sqref="V6">
    <cfRule type="cellIs" dxfId="1176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57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90" t="s">
        <v>44</v>
      </c>
      <c r="B28" s="91"/>
      <c r="C28" s="92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93" t="s">
        <v>45</v>
      </c>
      <c r="B29" s="94"/>
      <c r="C29" s="95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58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90" t="s">
        <v>44</v>
      </c>
      <c r="B28" s="91"/>
      <c r="C28" s="92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93" t="s">
        <v>45</v>
      </c>
      <c r="B29" s="94"/>
      <c r="C29" s="95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60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90" t="s">
        <v>44</v>
      </c>
      <c r="B28" s="91"/>
      <c r="C28" s="92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93" t="s">
        <v>45</v>
      </c>
      <c r="B29" s="94"/>
      <c r="C29" s="95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47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44</v>
      </c>
      <c r="B28" s="91"/>
      <c r="C28" s="9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3" t="s">
        <v>45</v>
      </c>
      <c r="B29" s="94"/>
      <c r="C29" s="95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2021-05-02T14:47:10Z</dcterms:modified>
</cp:coreProperties>
</file>