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mis PD-Pontren Genap 2015-2016\"/>
    </mc:Choice>
  </mc:AlternateContent>
  <bookViews>
    <workbookView xWindow="0" yWindow="0" windowWidth="11720" windowHeight="7740" tabRatio="369" activeTab="1"/>
  </bookViews>
  <sheets>
    <sheet name="Petunjuk" sheetId="4" r:id="rId1"/>
    <sheet name="PP Wajar" sheetId="1" r:id="rId2"/>
    <sheet name="Validasi Data" sheetId="3" r:id="rId3"/>
  </sheets>
  <calcPr calcId="152511"/>
</workbook>
</file>

<file path=xl/calcChain.xml><?xml version="1.0" encoding="utf-8"?>
<calcChain xmlns="http://schemas.openxmlformats.org/spreadsheetml/2006/main">
  <c r="X6" i="3" l="1"/>
  <c r="W6" i="3"/>
  <c r="V6" i="3"/>
  <c r="U6" i="3"/>
  <c r="T6" i="3"/>
  <c r="S6" i="3"/>
  <c r="R6" i="3"/>
  <c r="Q6" i="3"/>
  <c r="P6" i="3"/>
  <c r="BB6" i="3"/>
  <c r="BA6" i="3"/>
  <c r="AZ6" i="3"/>
  <c r="AY6" i="3"/>
  <c r="AW6" i="3"/>
  <c r="AX6" i="3"/>
  <c r="AV6" i="3"/>
  <c r="AU6" i="3"/>
  <c r="AT6" i="3"/>
  <c r="AO6" i="3"/>
  <c r="AH6" i="3"/>
  <c r="AG6" i="3"/>
  <c r="AF6" i="3"/>
  <c r="AQ6" i="3"/>
  <c r="AR6" i="3"/>
  <c r="AP6" i="3"/>
  <c r="AN6" i="3"/>
  <c r="AM6" i="3"/>
  <c r="AL6" i="3"/>
  <c r="AK6" i="3"/>
  <c r="AJ6" i="3"/>
  <c r="AI6" i="3"/>
  <c r="AS6" i="3"/>
  <c r="O6" i="3"/>
  <c r="N6" i="3"/>
  <c r="M6" i="3"/>
  <c r="BC6" i="3"/>
  <c r="BG6" i="3" s="1"/>
  <c r="L6" i="3"/>
  <c r="K6" i="3"/>
  <c r="J6" i="3"/>
  <c r="AE6" i="3"/>
  <c r="AD6" i="3"/>
  <c r="AC6" i="3"/>
  <c r="AB6" i="3"/>
  <c r="AA6" i="3"/>
  <c r="Z6" i="3"/>
  <c r="Y6" i="3"/>
  <c r="BV6" i="3"/>
  <c r="BU6" i="3"/>
  <c r="BO6" i="3"/>
  <c r="BQ6" i="3" s="1"/>
  <c r="G6" i="3"/>
  <c r="F6" i="3"/>
  <c r="E6" i="3"/>
  <c r="D6" i="3"/>
  <c r="C6" i="3"/>
  <c r="B6" i="3"/>
  <c r="A6" i="3"/>
  <c r="I6" i="3"/>
  <c r="BI6" i="1"/>
  <c r="BH6" i="1"/>
  <c r="BG6" i="1"/>
  <c r="BF6" i="1"/>
  <c r="H6" i="3"/>
  <c r="BJ6" i="3" l="1"/>
  <c r="BL6" i="3" s="1"/>
  <c r="BH6" i="3"/>
  <c r="BI6" i="3" s="1"/>
  <c r="BK6" i="3" s="1"/>
  <c r="BS6" i="3"/>
  <c r="BE6" i="3"/>
  <c r="BF6" i="3" s="1"/>
  <c r="BP6" i="3"/>
  <c r="BR6" i="3" s="1"/>
  <c r="BD6" i="3"/>
</calcChain>
</file>

<file path=xl/sharedStrings.xml><?xml version="1.0" encoding="utf-8"?>
<sst xmlns="http://schemas.openxmlformats.org/spreadsheetml/2006/main" count="498" uniqueCount="325">
  <si>
    <t>Alamat</t>
  </si>
  <si>
    <t>Kecamatan</t>
  </si>
  <si>
    <t>Latitude</t>
  </si>
  <si>
    <t>Longitude</t>
  </si>
  <si>
    <t>NSPP</t>
  </si>
  <si>
    <t>≥ S2</t>
  </si>
  <si>
    <t>Kab./Kota</t>
  </si>
  <si>
    <t>Telepon</t>
  </si>
  <si>
    <t>Lk.</t>
  </si>
  <si>
    <t>Pr.</t>
  </si>
  <si>
    <t>Propinsi</t>
  </si>
  <si>
    <t>1.</t>
  </si>
  <si>
    <t>Kode</t>
  </si>
  <si>
    <t>Jenis Kelamin</t>
  </si>
  <si>
    <t>2.</t>
  </si>
  <si>
    <t>3.</t>
  </si>
  <si>
    <t>4.</t>
  </si>
  <si>
    <t>5.</t>
  </si>
  <si>
    <t>6.</t>
  </si>
  <si>
    <t>7.</t>
  </si>
  <si>
    <t>8.</t>
  </si>
  <si>
    <t>9.</t>
  </si>
  <si>
    <t>Aceh</t>
  </si>
  <si>
    <t>nspp</t>
  </si>
  <si>
    <t>namapp</t>
  </si>
  <si>
    <t>alamat</t>
  </si>
  <si>
    <t>telp</t>
  </si>
  <si>
    <t>prop</t>
  </si>
  <si>
    <t>kab</t>
  </si>
  <si>
    <t>kec</t>
  </si>
  <si>
    <t>lat</t>
  </si>
  <si>
    <t>long</t>
  </si>
  <si>
    <t>penyula</t>
  </si>
  <si>
    <t>sanula</t>
  </si>
  <si>
    <t>ustulaslta</t>
  </si>
  <si>
    <t>ustulas1</t>
  </si>
  <si>
    <t>ustulas2</t>
  </si>
  <si>
    <t>ustwusslta</t>
  </si>
  <si>
    <t>ustwuss1</t>
  </si>
  <si>
    <t>ustwuss2</t>
  </si>
  <si>
    <t>sanlk1</t>
  </si>
  <si>
    <t>sanpr1</t>
  </si>
  <si>
    <t>sanlk2</t>
  </si>
  <si>
    <t>sanpr2</t>
  </si>
  <si>
    <t>File ini terdiri dari 3 sheet :</t>
  </si>
  <si>
    <t>Jangan mengisi data pada baris data yang tidak memiliki format (border).</t>
  </si>
  <si>
    <t>10.</t>
  </si>
  <si>
    <t>11.</t>
  </si>
  <si>
    <t>12.</t>
  </si>
  <si>
    <t>|</t>
  </si>
  <si>
    <t>i).</t>
  </si>
  <si>
    <t>ii).</t>
  </si>
  <si>
    <t>iii).</t>
  </si>
  <si>
    <t>Tidak diperkenankan untuk membuat format pendataan sendiri atau memodifikasi format pendataan ini baik menghapus dan/atau menambah kolom.</t>
  </si>
  <si>
    <r>
      <t>Dimohon untuk melakukan input secara manual. Tidak disarankan untuk melakukan fungsi "</t>
    </r>
    <r>
      <rPr>
        <b/>
        <i/>
        <sz val="11"/>
        <color rgb="FFFF0000"/>
        <rFont val="Calibri"/>
        <family val="2"/>
        <scheme val="minor"/>
      </rPr>
      <t>Copy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Paste</t>
    </r>
    <r>
      <rPr>
        <b/>
        <sz val="11"/>
        <color theme="1"/>
        <rFont val="Calibri"/>
        <family val="2"/>
        <scheme val="minor"/>
      </rPr>
      <t>" secara sembarangan karena akan</t>
    </r>
  </si>
  <si>
    <r>
      <t>menghilangkan fungsi validasi data. Jika melakukan "</t>
    </r>
    <r>
      <rPr>
        <b/>
        <i/>
        <sz val="11"/>
        <color rgb="FFFF0000"/>
        <rFont val="Calibri"/>
        <family val="2"/>
      </rPr>
      <t>Copy &amp; Paste</t>
    </r>
    <r>
      <rPr>
        <b/>
        <sz val="11"/>
        <color indexed="8"/>
        <rFont val="Calibri"/>
        <family val="2"/>
      </rPr>
      <t>", 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</t>
    </r>
  </si>
  <si>
    <t>Untuk setiap kata atau nama yang mengandung karakter tanda petik, penulisan mohon menggunakan karakter tanda petik (`) di bawah tombol Esc.</t>
  </si>
  <si>
    <t>Jika jumlah baris data yang berformat kurang, hubungi Kankemenag Kab./Kota atau Kanwil Kemenag setempat. Selanjutnya Kanwil Kemenag dimohon</t>
  </si>
  <si>
    <t>untuk menginformasikannya kepada EMIS Pusat.</t>
  </si>
  <si>
    <r>
      <t xml:space="preserve">Petunjuk pengisian data juga dapat dibaca pada setiap kolom </t>
    </r>
    <r>
      <rPr>
        <b/>
        <i/>
        <sz val="11"/>
        <color theme="1"/>
        <rFont val="Calibri"/>
        <family val="2"/>
        <scheme val="minor"/>
      </rPr>
      <t xml:space="preserve">cell </t>
    </r>
    <r>
      <rPr>
        <b/>
        <sz val="11"/>
        <color theme="1"/>
        <rFont val="Calibri"/>
        <family val="2"/>
        <scheme val="minor"/>
      </rPr>
      <t>yang akan diisi. Mohon dibaca dengan seksama.</t>
    </r>
  </si>
  <si>
    <r>
      <t>P</t>
    </r>
    <r>
      <rPr>
        <b/>
        <sz val="11"/>
        <color indexed="8"/>
        <rFont val="Calibri"/>
        <family val="2"/>
        <scheme val="minor"/>
      </rPr>
      <t>emeriksaan hasil pengisian data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", harus dimulai dari kolom yang paling kiri, seterusnya hingga kolom yang paling kanan.</t>
    </r>
  </si>
  <si>
    <r>
      <t>dan perbaiki data pada kolom tersebut sesuai dengan petunjuk. Keterangan data pada sheet "</t>
    </r>
    <r>
      <rPr>
        <b/>
        <sz val="11"/>
        <color theme="3" tint="-0.499984740745262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</t>
    </r>
  </si>
  <si>
    <r>
      <t>"</t>
    </r>
    <r>
      <rPr>
        <b/>
        <sz val="11"/>
        <color indexed="10"/>
        <rFont val="Calibri"/>
        <family val="2"/>
      </rPr>
      <t>-</t>
    </r>
    <r>
      <rPr>
        <b/>
        <sz val="11"/>
        <color indexed="8"/>
        <rFont val="Calibri"/>
        <family val="2"/>
      </rPr>
      <t>" (</t>
    </r>
    <r>
      <rPr>
        <b/>
        <sz val="11"/>
        <color indexed="10"/>
        <rFont val="Calibri"/>
        <family val="2"/>
      </rPr>
      <t>Tanda strip</t>
    </r>
    <r>
      <rPr>
        <b/>
        <sz val="11"/>
        <color indexed="8"/>
        <rFont val="Calibri"/>
        <family val="2"/>
      </rPr>
      <t>)</t>
    </r>
  </si>
  <si>
    <t>:</t>
  </si>
  <si>
    <t>Belum ada data yang diinputkan.</t>
  </si>
  <si>
    <r>
      <t>"</t>
    </r>
    <r>
      <rPr>
        <b/>
        <sz val="11"/>
        <color indexed="10"/>
        <rFont val="Calibri"/>
        <family val="2"/>
      </rPr>
      <t>OK</t>
    </r>
    <r>
      <rPr>
        <b/>
        <sz val="11"/>
        <color indexed="8"/>
        <rFont val="Calibri"/>
        <family val="2"/>
      </rPr>
      <t>"</t>
    </r>
  </si>
  <si>
    <t>Pengisian data sudah dianggap betul dan sesuai dengan petunjuk.</t>
  </si>
  <si>
    <r>
      <t>"</t>
    </r>
    <r>
      <rPr>
        <b/>
        <sz val="11"/>
        <color indexed="10"/>
        <rFont val="Calibri"/>
        <family val="2"/>
      </rPr>
      <t>Tidak Valid</t>
    </r>
    <r>
      <rPr>
        <b/>
        <sz val="11"/>
        <color indexed="8"/>
        <rFont val="Calibri"/>
        <family val="2"/>
      </rPr>
      <t>"</t>
    </r>
  </si>
  <si>
    <t>Pengisian data tidak sesuai dengan petunjuk dan harus diperbaiki.</t>
  </si>
  <si>
    <t>iv).</t>
  </si>
  <si>
    <r>
      <t>"</t>
    </r>
    <r>
      <rPr>
        <b/>
        <sz val="11"/>
        <color indexed="10"/>
        <rFont val="Calibri"/>
        <family val="2"/>
      </rPr>
      <t>#VALUE!</t>
    </r>
    <r>
      <rPr>
        <b/>
        <sz val="11"/>
        <color indexed="8"/>
        <rFont val="Calibri"/>
        <family val="2"/>
      </rPr>
      <t>"</t>
    </r>
  </si>
  <si>
    <t>v).</t>
  </si>
  <si>
    <r>
      <t>"</t>
    </r>
    <r>
      <rPr>
        <b/>
        <sz val="11"/>
        <color indexed="10"/>
        <rFont val="Calibri"/>
        <family val="2"/>
      </rPr>
      <t>Harap diisi</t>
    </r>
    <r>
      <rPr>
        <b/>
        <sz val="11"/>
        <color indexed="8"/>
        <rFont val="Calibri"/>
        <family val="2"/>
      </rPr>
      <t>"</t>
    </r>
  </si>
  <si>
    <t>Kolom data ini harus diisi.</t>
  </si>
  <si>
    <t>vi).</t>
  </si>
  <si>
    <r>
      <t>"</t>
    </r>
    <r>
      <rPr>
        <b/>
        <sz val="11"/>
        <color indexed="10"/>
        <rFont val="Calibri"/>
        <family val="2"/>
      </rPr>
      <t>Harap dikosongkan</t>
    </r>
    <r>
      <rPr>
        <b/>
        <sz val="11"/>
        <color indexed="8"/>
        <rFont val="Calibri"/>
        <family val="2"/>
      </rPr>
      <t>"</t>
    </r>
  </si>
  <si>
    <t>Kolom data ini harap dikosongkan (isinya mohon dihapus).</t>
  </si>
  <si>
    <t>vii).</t>
  </si>
  <si>
    <r>
      <t>"</t>
    </r>
    <r>
      <rPr>
        <b/>
        <sz val="11"/>
        <color indexed="10"/>
        <rFont val="Calibri"/>
        <family val="2"/>
      </rPr>
      <t>Cek lagi</t>
    </r>
    <r>
      <rPr>
        <b/>
        <sz val="11"/>
        <color indexed="8"/>
        <rFont val="Calibri"/>
        <family val="2"/>
      </rPr>
      <t>"</t>
    </r>
  </si>
  <si>
    <t>Pengisian data dianggap masih meragukan. Periksa kembali pengisian dari kolom data tersebut. Jika setelah</t>
  </si>
  <si>
    <r>
      <t>Setelah tidak ada satupun pengisian data yang salah dan meragukan, simpan file ini ke dalam format file Excel (</t>
    </r>
    <r>
      <rPr>
        <b/>
        <sz val="11"/>
        <rFont val="Calibri"/>
        <family val="2"/>
        <scheme val="minor"/>
      </rPr>
      <t xml:space="preserve">boleh </t>
    </r>
    <r>
      <rPr>
        <b/>
        <sz val="11"/>
        <color theme="1"/>
        <rFont val="Calibri"/>
        <family val="2"/>
        <scheme val="minor"/>
      </rPr>
      <t>berekstensi "</t>
    </r>
    <r>
      <rPr>
        <b/>
        <sz val="11"/>
        <color theme="4" tint="-0.499984740745262"/>
        <rFont val="Calibri"/>
        <family val="2"/>
        <scheme val="minor"/>
      </rPr>
      <t>xlsx</t>
    </r>
    <r>
      <rPr>
        <b/>
        <sz val="11"/>
        <color theme="1"/>
        <rFont val="Calibri"/>
        <family val="2"/>
        <scheme val="minor"/>
      </rPr>
      <t>" atau "</t>
    </r>
    <r>
      <rPr>
        <b/>
        <sz val="11"/>
        <color theme="3" tint="-0.249977111117893"/>
        <rFont val="Calibri"/>
        <family val="2"/>
        <scheme val="minor"/>
      </rPr>
      <t>xls</t>
    </r>
    <r>
      <rPr>
        <b/>
        <sz val="11"/>
        <color theme="1"/>
        <rFont val="Calibri"/>
        <family val="2"/>
        <scheme val="minor"/>
      </rPr>
      <t>").</t>
    </r>
  </si>
  <si>
    <t>13.</t>
  </si>
  <si>
    <t>14.</t>
  </si>
  <si>
    <t>15.</t>
  </si>
  <si>
    <t>16.</t>
  </si>
  <si>
    <t>Penjelasan Kolom-Kolom Data (Mohon Dibaca Dengan Teliti) :</t>
  </si>
  <si>
    <t>Kolom A</t>
  </si>
  <si>
    <t>Kolom B</t>
  </si>
  <si>
    <t>Kolom C</t>
  </si>
  <si>
    <t>Kolom D</t>
  </si>
  <si>
    <t>Kolom E</t>
  </si>
  <si>
    <t>Kolom F</t>
  </si>
  <si>
    <t>Kolom G</t>
  </si>
  <si>
    <t>Kolom H</t>
  </si>
  <si>
    <t>Kolom I</t>
  </si>
  <si>
    <t>Kolom J</t>
  </si>
  <si>
    <t>Kolom K</t>
  </si>
  <si>
    <t>Kolom L</t>
  </si>
  <si>
    <t>Kolom M</t>
  </si>
  <si>
    <t>Kolom N</t>
  </si>
  <si>
    <t>Kolom O</t>
  </si>
  <si>
    <t>Kolom P</t>
  </si>
  <si>
    <t>Kolom Q</t>
  </si>
  <si>
    <t>Salafiyah Ula</t>
  </si>
  <si>
    <t>Salafiyah Wustha</t>
  </si>
  <si>
    <t>(1) Tidak perlu diawali dengan karakter petik ( ` atau ' )</t>
  </si>
  <si>
    <t>(4) Untuk pemisah desimal, gunakan tanda titik (.)</t>
  </si>
  <si>
    <t>(2) Jika posisi lembaga terletak di Lintang Selatan, tuliskan tanda minus (-) di depan angka</t>
  </si>
  <si>
    <t>(3) Jika posisi lembaga terletak di Lintang Utara, jangan tuliskan tanda plus  (+) di depan angka</t>
  </si>
  <si>
    <t>(5) Angka desimal pada titik koordinat antara 3-6 digit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</si>
  <si>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Letak Titik Koordinat </t>
    </r>
    <r>
      <rPr>
        <sz val="11"/>
        <color theme="1"/>
        <rFont val="Calibri"/>
        <family val="2"/>
        <scheme val="minor"/>
      </rPr>
      <t xml:space="preserve">dari Pondok Pesantren tersebut </t>
    </r>
    <r>
      <rPr>
        <b/>
        <sz val="11"/>
        <color theme="1"/>
        <rFont val="Calibri"/>
        <family val="2"/>
        <scheme val="minor"/>
      </rPr>
      <t>pada Garis Lintang Bumi (Latitude)</t>
    </r>
    <r>
      <rPr>
        <sz val="11"/>
        <color theme="1"/>
        <rFont val="Calibri"/>
        <family val="2"/>
        <scheme val="minor"/>
      </rPr>
      <t>, dengan ketentuan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</si>
  <si>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Letak Titik Koordinat </t>
    </r>
    <r>
      <rPr>
        <sz val="11"/>
        <color theme="1"/>
        <rFont val="Calibri"/>
        <family val="2"/>
        <scheme val="minor"/>
      </rPr>
      <t xml:space="preserve">dari Pondok Pesantren tersebut </t>
    </r>
    <r>
      <rPr>
        <b/>
        <sz val="11"/>
        <color theme="1"/>
        <rFont val="Calibri"/>
        <family val="2"/>
        <scheme val="minor"/>
      </rPr>
      <t>pada Garis Bujur Bumi (Longitude)</t>
    </r>
    <r>
      <rPr>
        <sz val="11"/>
        <color theme="1"/>
        <rFont val="Calibri"/>
        <family val="2"/>
        <scheme val="minor"/>
      </rPr>
      <t>, dengan ketentuan :</t>
    </r>
  </si>
  <si>
    <r>
      <rPr>
        <i/>
        <sz val="11"/>
        <color theme="1"/>
        <rFont val="Calibri"/>
        <family val="2"/>
        <scheme val="minor"/>
      </rPr>
      <t xml:space="preserve">Contoh (1) : </t>
    </r>
    <r>
      <rPr>
        <b/>
        <sz val="11"/>
        <color theme="1"/>
        <rFont val="Calibri"/>
        <family val="2"/>
        <scheme val="minor"/>
      </rPr>
      <t>Jl. Raya Siliwangi No. 24 Pamulang 15417</t>
    </r>
  </si>
  <si>
    <r>
      <rPr>
        <i/>
        <sz val="11"/>
        <color theme="1"/>
        <rFont val="Calibri"/>
        <family val="2"/>
        <scheme val="minor"/>
      </rPr>
      <t xml:space="preserve">Contoh (2) : </t>
    </r>
    <r>
      <rPr>
        <b/>
        <sz val="11"/>
        <color theme="1"/>
        <rFont val="Calibri"/>
        <family val="2"/>
        <scheme val="minor"/>
      </rPr>
      <t>Kp. Bojong RT. 001 RW. 12 Desa Sukamaju 16726</t>
    </r>
  </si>
  <si>
    <t>PETUNJUK PENGISIAN FORMAT PENDATAAN PONDOK PESANTREN PENYELENGGARA PROGRAM WAJAR DIKDAS SALAFIYAH</t>
  </si>
  <si>
    <r>
      <t>Sheet "</t>
    </r>
    <r>
      <rPr>
        <b/>
        <sz val="11"/>
        <color indexed="18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 berisi hasil validasi terhadap pengisian data pada sheet "</t>
    </r>
    <r>
      <rPr>
        <b/>
        <sz val="11"/>
        <color indexed="18"/>
        <rFont val="Calibri"/>
        <family val="2"/>
        <scheme val="minor"/>
      </rPr>
      <t>PP Wajar</t>
    </r>
    <r>
      <rPr>
        <b/>
        <sz val="11"/>
        <color indexed="8"/>
        <rFont val="Calibri"/>
        <family val="2"/>
        <scheme val="minor"/>
      </rPr>
      <t>"</t>
    </r>
  </si>
  <si>
    <t>Setiap Pondok Pesantren Penyelenggara Program Wajib Belajar Salafiyah harus melengkapi data pada instrumen ini dengan data lengkap dan akurat.</t>
  </si>
  <si>
    <t>Nama Pondok Pesantren
Penyelenggara Wajar Dikdas</t>
  </si>
  <si>
    <t>Titik Koordinat</t>
  </si>
  <si>
    <t>Identitas Pondok Pesantren Penyelenggara Wajar Dikdas Salafiyah</t>
  </si>
  <si>
    <t>MTs</t>
  </si>
  <si>
    <t>SMP</t>
  </si>
  <si>
    <t>Paket B</t>
  </si>
  <si>
    <t>Tidak Lanjut</t>
  </si>
  <si>
    <t>MA</t>
  </si>
  <si>
    <t>Paket C</t>
  </si>
  <si>
    <t>Pendidikan Formal Lanjutan Yang Ditempuh</t>
  </si>
  <si>
    <t>Salaf. Wustha</t>
  </si>
  <si>
    <r>
      <t>Sheet "</t>
    </r>
    <r>
      <rPr>
        <b/>
        <sz val="11"/>
        <color indexed="18"/>
        <rFont val="Calibri"/>
        <family val="2"/>
        <scheme val="minor"/>
      </rPr>
      <t>PP Wajar</t>
    </r>
    <r>
      <rPr>
        <b/>
        <sz val="11"/>
        <color indexed="8"/>
        <rFont val="Calibri"/>
        <family val="2"/>
        <scheme val="minor"/>
      </rPr>
      <t>" : berisi format pendataan yang harus diisi dan dilengkapi oleh setiap Pontren Penyelenggara Program Wajar Dikdas</t>
    </r>
  </si>
  <si>
    <r>
      <t>Setelah melengkapi seluruh data pada sheet "</t>
    </r>
    <r>
      <rPr>
        <b/>
        <sz val="11"/>
        <color indexed="56"/>
        <rFont val="Calibri"/>
        <family val="2"/>
        <scheme val="minor"/>
      </rPr>
      <t>PP Wajar</t>
    </r>
    <r>
      <rPr>
        <b/>
        <sz val="11"/>
        <color indexed="8"/>
        <rFont val="Calibri"/>
        <family val="2"/>
        <scheme val="minor"/>
      </rPr>
      <t>", periksa hasil validasinya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".</t>
    </r>
  </si>
  <si>
    <r>
      <t>Jika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masih terdapat kolom yang datanya dianggap tidak sesuai atau meragukan, mohon periksa kembali sheet "</t>
    </r>
    <r>
      <rPr>
        <b/>
        <sz val="11"/>
        <color theme="3" tint="-0.499984740745262"/>
        <rFont val="Calibri"/>
        <family val="2"/>
        <scheme val="minor"/>
      </rPr>
      <t>PP Wajar</t>
    </r>
    <r>
      <rPr>
        <b/>
        <sz val="11"/>
        <color indexed="8"/>
        <rFont val="Calibri"/>
        <family val="2"/>
        <scheme val="minor"/>
      </rPr>
      <t>"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</si>
  <si>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Pondok Pesantren Penyelenggara Program Wajar Dikdas </t>
    </r>
    <r>
      <rPr>
        <sz val="11"/>
        <color theme="1"/>
        <rFont val="Calibri"/>
        <family val="2"/>
        <scheme val="minor"/>
      </rPr>
      <t>(tanpa perlu menuliskan kata "Pontren" atau "PP" di awal</t>
    </r>
  </si>
  <si>
    <r>
      <rPr>
        <i/>
        <sz val="11"/>
        <color theme="1"/>
        <rFont val="Calibri"/>
        <family val="2"/>
        <scheme val="minor"/>
      </rPr>
      <t xml:space="preserve">nama Pondok Pesantren). Contoh : </t>
    </r>
    <r>
      <rPr>
        <b/>
        <sz val="11"/>
        <color theme="1"/>
        <rFont val="Calibri"/>
        <family val="2"/>
        <scheme val="minor"/>
      </rPr>
      <t>Al Hidayah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</si>
  <si>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Statistik Pondok Pesantren (NSPP) Penyelenggara Program Wajar Dikdas </t>
    </r>
    <r>
      <rPr>
        <sz val="11"/>
        <color theme="1"/>
        <rFont val="Calibri"/>
        <family val="2"/>
        <scheme val="minor"/>
      </rPr>
      <t>(terdiri dari 12 digit angka) sesuai</t>
    </r>
  </si>
  <si>
    <t>dengan Pedoman Penyusunan Nomor Statistik Tahun 2008.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</si>
  <si>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Alamat </t>
    </r>
    <r>
      <rPr>
        <sz val="11"/>
        <color theme="1"/>
        <rFont val="Calibri"/>
        <family val="2"/>
        <scheme val="minor"/>
      </rPr>
      <t xml:space="preserve">Pondok Pesantren Penyelenggara Program Wajar Dikdas. Tuliskan </t>
    </r>
    <r>
      <rPr>
        <b/>
        <u/>
        <sz val="11"/>
        <color theme="1"/>
        <rFont val="Calibri"/>
        <family val="2"/>
        <scheme val="minor"/>
      </rPr>
      <t>nama jalan, nomor, nama kota dan kode pos</t>
    </r>
  </si>
  <si>
    <r>
      <t xml:space="preserve">atau </t>
    </r>
    <r>
      <rPr>
        <b/>
        <u/>
        <sz val="11"/>
        <color theme="1"/>
        <rFont val="Calibri"/>
        <family val="2"/>
        <scheme val="minor"/>
      </rPr>
      <t>nama kampung, RT/RW, nama desa/kelurahan dan kode pos</t>
    </r>
    <r>
      <rPr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</si>
  <si>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Telepon </t>
    </r>
    <r>
      <rPr>
        <sz val="11"/>
        <color theme="1"/>
        <rFont val="Calibri"/>
        <family val="2"/>
        <scheme val="minor"/>
      </rPr>
      <t>dari Pondok Pesantren Penyelenggara Program Wajar Dikdas (diawali dengan kode area).</t>
    </r>
    <r>
      <rPr>
        <i/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</si>
  <si>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0251-8320871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</si>
  <si>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Propinsi </t>
    </r>
    <r>
      <rPr>
        <sz val="11"/>
        <color theme="1"/>
        <rFont val="Calibri"/>
        <family val="2"/>
        <scheme val="minor"/>
      </rPr>
      <t>dimana Pondok Pesantren Penyelenggara Program Wajar Dikdas tersebut berada dengan cara memilih</t>
    </r>
  </si>
  <si>
    <t>pada pilihan yang tersedia</t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</si>
  <si>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>dimana Pondok Pesantren Penyelenggara Program Wajar Dikdas tersebut berada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</si>
  <si>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Kecamatan </t>
    </r>
    <r>
      <rPr>
        <sz val="11"/>
        <color theme="1"/>
        <rFont val="Calibri"/>
        <family val="2"/>
        <scheme val="minor"/>
      </rPr>
      <t>dimana Pondok Pesantren Penyelenggara Program Wajar Dikdas tersebut berada</t>
    </r>
  </si>
  <si>
    <t>Kolom R</t>
  </si>
  <si>
    <t>Kolom S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</si>
  <si>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Laki-Laki pada Program Wajar Dikdas Salafiyah </t>
    </r>
    <r>
      <rPr>
        <sz val="11"/>
        <color theme="1"/>
        <rFont val="Calibri"/>
        <family val="2"/>
        <scheme val="minor"/>
      </rPr>
      <t>yang berpendidikan S2 atau lebih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</si>
  <si>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Perempuan pada Program Wajar Dikdas Salafiyah </t>
    </r>
    <r>
      <rPr>
        <sz val="11"/>
        <color theme="1"/>
        <rFont val="Calibri"/>
        <family val="2"/>
        <scheme val="minor"/>
      </rPr>
      <t>yang berpendidikan S2 atau lebih</t>
    </r>
  </si>
  <si>
    <t>Kolom T</t>
  </si>
  <si>
    <t>Kolom U</t>
  </si>
  <si>
    <t>Kolom V</t>
  </si>
  <si>
    <t>Ya</t>
  </si>
  <si>
    <t>Tidak</t>
  </si>
  <si>
    <t>Kolom W</t>
  </si>
  <si>
    <t>Kolom X</t>
  </si>
  <si>
    <t>Kolom Y</t>
  </si>
  <si>
    <t>Kolom Z</t>
  </si>
  <si>
    <t>Kolom AA</t>
  </si>
  <si>
    <t>Kolom AB</t>
  </si>
  <si>
    <t>Kolom AC</t>
  </si>
  <si>
    <t>Kolom AD</t>
  </si>
  <si>
    <t>Kolom AE</t>
  </si>
  <si>
    <t>Kolom AF</t>
  </si>
  <si>
    <t>Kolom AG</t>
  </si>
  <si>
    <t>Kolom AH</t>
  </si>
  <si>
    <t>Kolom AI</t>
  </si>
  <si>
    <t>Ttd</t>
  </si>
  <si>
    <t>Subbag Sistem Informasi (EMIS)</t>
  </si>
  <si>
    <t>Setditjen Pendidikan Islam - Kemenag R.I</t>
  </si>
  <si>
    <t>SMK</t>
  </si>
  <si>
    <t>SMA</t>
  </si>
  <si>
    <t>Nomor</t>
  </si>
  <si>
    <t>Tanggal</t>
  </si>
  <si>
    <t>Instansi Yang Memberi SK</t>
  </si>
  <si>
    <t>SK Izin Operasional Program Wajar Dikdas</t>
  </si>
  <si>
    <t>(2) Jika posisi lembaga terletak di Bujur Timur, jangan tuliskan tanda plus  (+) di depan angka</t>
  </si>
  <si>
    <t>(3) Untuk pemisah desimal, gunakan tanda titik (.)</t>
  </si>
  <si>
    <t>(4) Angka desimal pada titik koordinat antara 3-6 digit</t>
  </si>
  <si>
    <t>S1/D4</t>
  </si>
  <si>
    <t>Nama Pontren
Penyelenggara</t>
  </si>
  <si>
    <t>Kolom AJ</t>
  </si>
  <si>
    <t>Kolom AK</t>
  </si>
  <si>
    <t>Kolom AL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</si>
  <si>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Izin Operasional </t>
    </r>
    <r>
      <rPr>
        <sz val="11"/>
        <color theme="1"/>
        <rFont val="Calibri"/>
        <family val="2"/>
        <scheme val="minor"/>
      </rPr>
      <t>menyelenggarakan Program Wajar Dikdas Salafiyah.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</si>
  <si>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SK Izin Operasional </t>
    </r>
    <r>
      <rPr>
        <sz val="11"/>
        <color theme="1"/>
        <rFont val="Calibri"/>
        <family val="2"/>
        <scheme val="minor"/>
      </rPr>
      <t>menyelenggarakan Program Wajar Dikdas Salafiyah.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</si>
  <si>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Instansi Yang Memberikan SK Izin Operasional </t>
    </r>
    <r>
      <rPr>
        <sz val="11"/>
        <color theme="1"/>
        <rFont val="Calibri"/>
        <family val="2"/>
        <scheme val="minor"/>
      </rPr>
      <t>menyelenggarakan Program Wajar Dikdas Salafiyah.</t>
    </r>
  </si>
  <si>
    <t>Kanwil Kemenag Propinsi</t>
  </si>
  <si>
    <t>Kemenag Pusat</t>
  </si>
  <si>
    <t>Instansi Lain</t>
  </si>
  <si>
    <t>Kankemenag Kab./Kota</t>
  </si>
  <si>
    <t>Instansi Yang Mmeberikan SK Izin Operasional</t>
  </si>
  <si>
    <t>Pilihan Jawaban</t>
  </si>
  <si>
    <r>
      <rPr>
        <b/>
        <sz val="11"/>
        <rFont val="Calibri"/>
        <family val="2"/>
        <scheme val="minor"/>
      </rPr>
      <t xml:space="preserve">Online dapat dibantu oleh Operator Kankemenag Kab./Kota </t>
    </r>
    <r>
      <rPr>
        <b/>
        <sz val="11"/>
        <color rgb="FFC00000"/>
        <rFont val="Calibri"/>
        <family val="2"/>
        <scheme val="minor"/>
      </rPr>
      <t>(link web Aplikasi EMIS Online menyusul). Informasi selengkapnya mengenai hal ini akan</t>
    </r>
  </si>
  <si>
    <t>kami sampaikan sesegera mungkin.</t>
  </si>
  <si>
    <r>
      <t>untuk proses validasi data (</t>
    </r>
    <r>
      <rPr>
        <b/>
        <sz val="11"/>
        <color rgb="FFC00000"/>
        <rFont val="Calibri"/>
        <family val="2"/>
        <scheme val="minor"/>
      </rPr>
      <t>aplikasi desktop menyusul</t>
    </r>
    <r>
      <rPr>
        <b/>
        <sz val="11"/>
        <color theme="1"/>
        <rFont val="Calibri"/>
        <family val="2"/>
        <scheme val="minor"/>
      </rPr>
      <t>). Proses upload ke Aplikasi Desktop EMIS dapat dibantu oleh Operator Kankemenag Kab./Kota.</t>
    </r>
  </si>
  <si>
    <t>Uploadkan file backup data PP Wajar Dikdas yang dihasilkan dari Aplikasi Desktop EMIS melalui Aplikasi EMIS Online. Proses upload ke Aplikasi EMIS</t>
  </si>
  <si>
    <r>
      <t xml:space="preserve">diperiksa ternyata datanya sudah betul, abaikan peringatan ini. Contoh : </t>
    </r>
    <r>
      <rPr>
        <b/>
        <sz val="11"/>
        <color theme="3" tint="-0.249977111117893"/>
        <rFont val="Calibri"/>
        <family val="2"/>
        <scheme val="minor"/>
      </rPr>
      <t>pada kolom kecamatan</t>
    </r>
    <r>
      <rPr>
        <b/>
        <sz val="11"/>
        <color theme="1"/>
        <rFont val="Calibri"/>
        <family val="2"/>
        <scheme val="minor"/>
      </rPr>
      <t>.</t>
    </r>
  </si>
  <si>
    <t>Operator Pontren Penyelenggara Program Wajar Dikdas harus melakukan upload file excel data PP Wajar Dikdas ini ke dalam Aplikasi Desktop EMIS</t>
  </si>
  <si>
    <t>17.</t>
  </si>
  <si>
    <t>Pastikan NSPP pada data PP Wajar Dikdas ini sama dengan NSPP pada data Santri Wajar Dikdas.</t>
  </si>
  <si>
    <t>Setelah berhasil melakukan upload file data PP Wajar Dikdas ke dalam Aplikasi Desktop, selanjutnya operator lembaga Pondok Pesantren harus</t>
  </si>
  <si>
    <t>melakukan proses backup data dengan menggunakan fasilitas backup data pada Aplikasi Desktop EMIS, sehingga akan terbentuk file backup data</t>
  </si>
  <si>
    <t>PP Wajar Dikdas.</t>
  </si>
  <si>
    <t>Jumlah Lulusan Program Wajar Dikdas Salafiyah Wustha TP 2014/2015</t>
  </si>
  <si>
    <t>Jumlah Lulusan Program Wajar Dikdas Salafiyah Ula TP 2014/2015</t>
  </si>
  <si>
    <t>Memiliki
Lulusan TP 2014/2015?</t>
  </si>
  <si>
    <t>Jumlah Pendidik Program Wajar Dikdas TP 2015/2016</t>
  </si>
  <si>
    <t>Jumlah Santri Program Wajar Dikdas TP 2015/2016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</si>
  <si>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</t>
    </r>
    <r>
      <rPr>
        <b/>
        <sz val="11"/>
        <color theme="1"/>
        <rFont val="Calibri"/>
        <family val="2"/>
        <scheme val="minor"/>
      </rPr>
      <t xml:space="preserve">tidak melanjutkan </t>
    </r>
    <r>
      <rPr>
        <sz val="11"/>
        <color theme="1"/>
        <rFont val="Calibri"/>
        <family val="2"/>
        <scheme val="minor"/>
      </rPr>
      <t>pendidikan formal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</si>
  <si>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Program Paket C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</si>
  <si>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Ula pada TP 2014/2015 </t>
    </r>
    <r>
      <rPr>
        <sz val="11"/>
        <color theme="1"/>
        <rFont val="Calibri"/>
        <family val="2"/>
        <scheme val="minor"/>
      </rPr>
      <t xml:space="preserve">yang berjenis kelamin </t>
    </r>
    <r>
      <rPr>
        <b/>
        <sz val="11"/>
        <color theme="1"/>
        <rFont val="Calibri"/>
        <family val="2"/>
        <scheme val="minor"/>
      </rPr>
      <t>laki-laki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</si>
  <si>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Jumlah Lulusan Program Wajar Dikdas Salafiyah Ula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pada TP 2014/2015 </t>
    </r>
    <r>
      <rPr>
        <sz val="11"/>
        <color theme="1"/>
        <rFont val="Calibri"/>
        <family val="2"/>
        <scheme val="minor"/>
      </rPr>
      <t xml:space="preserve">yang berjenis kelamin </t>
    </r>
    <r>
      <rPr>
        <b/>
        <sz val="11"/>
        <color theme="1"/>
        <rFont val="Calibri"/>
        <family val="2"/>
        <scheme val="minor"/>
      </rPr>
      <t>perempuan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</si>
  <si>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MTs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</si>
  <si>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SMP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</si>
  <si>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Program Paket B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</si>
  <si>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Ula pada 2014/2015 </t>
    </r>
    <r>
      <rPr>
        <sz val="11"/>
        <color theme="1"/>
        <rFont val="Calibri"/>
        <family val="2"/>
        <scheme val="minor"/>
      </rPr>
      <t xml:space="preserve">yang </t>
    </r>
    <r>
      <rPr>
        <b/>
        <sz val="11"/>
        <color theme="1"/>
        <rFont val="Calibri"/>
        <family val="2"/>
        <scheme val="minor"/>
      </rPr>
      <t xml:space="preserve">tidak melanjutkan </t>
    </r>
    <r>
      <rPr>
        <sz val="11"/>
        <color theme="1"/>
        <rFont val="Calibri"/>
        <family val="2"/>
        <scheme val="minor"/>
      </rPr>
      <t>pendidikan formal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</si>
  <si>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berjenis kelamin </t>
    </r>
    <r>
      <rPr>
        <b/>
        <sz val="11"/>
        <color theme="1"/>
        <rFont val="Calibri"/>
        <family val="2"/>
        <scheme val="minor"/>
      </rPr>
      <t>laki-laki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</si>
  <si>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berjenis kelamin </t>
    </r>
    <r>
      <rPr>
        <b/>
        <sz val="11"/>
        <color theme="1"/>
        <rFont val="Calibri"/>
        <family val="2"/>
        <scheme val="minor"/>
      </rPr>
      <t>perempuan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</si>
  <si>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MA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</si>
  <si>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SMA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</si>
  <si>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SMK</t>
    </r>
  </si>
  <si>
    <r>
      <t xml:space="preserve">Diisi dengan jawaban </t>
    </r>
    <r>
      <rPr>
        <b/>
        <sz val="11"/>
        <color theme="1"/>
        <rFont val="Calibri"/>
        <family val="2"/>
        <scheme val="minor"/>
      </rPr>
      <t xml:space="preserve">Apakah Memiliki Lulusan pada TP 2014/2015, </t>
    </r>
    <r>
      <rPr>
        <sz val="11"/>
        <color theme="1"/>
        <rFont val="Calibri"/>
        <family val="2"/>
        <scheme val="minor"/>
      </rPr>
      <t>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</si>
  <si>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Program Salafiyah Ula </t>
    </r>
    <r>
      <rPr>
        <sz val="11"/>
        <color theme="1"/>
        <rFont val="Calibri"/>
        <family val="2"/>
        <scheme val="minor"/>
      </rPr>
      <t>yang berjenis kelamin laki-laki pada TP 2015/2016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</si>
  <si>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Program Salafiyah Ula </t>
    </r>
    <r>
      <rPr>
        <sz val="11"/>
        <color theme="1"/>
        <rFont val="Calibri"/>
        <family val="2"/>
        <scheme val="minor"/>
      </rPr>
      <t>yang berjenis kelamin perempuan pada TP 2015/2016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</si>
  <si>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Program Salafiyah Wustha </t>
    </r>
    <r>
      <rPr>
        <sz val="11"/>
        <color theme="1"/>
        <rFont val="Calibri"/>
        <family val="2"/>
        <scheme val="minor"/>
      </rPr>
      <t>yang berjenis kelamin laki-laki pada TP 2015/2016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</si>
  <si>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Program Salafiyah Wustha </t>
    </r>
    <r>
      <rPr>
        <sz val="11"/>
        <color theme="1"/>
        <rFont val="Calibri"/>
        <family val="2"/>
        <scheme val="minor"/>
      </rPr>
      <t>yang berjenis kelamin perempuan pada TP 2015/2016</t>
    </r>
  </si>
  <si>
    <t>Jenjang Wajar Dikdas</t>
  </si>
  <si>
    <t>Salafiyah
Ula</t>
  </si>
  <si>
    <t>Salafiyah
Wustha</t>
  </si>
  <si>
    <t>Salafiyah
Ulya</t>
  </si>
  <si>
    <t>Salafiyah Ulya</t>
  </si>
  <si>
    <t>Salaf. Ulya</t>
  </si>
  <si>
    <t>Jumlah Lulusan Program Wajar Dikdas Salafiyah Ulya TP 2014/2015</t>
  </si>
  <si>
    <t>PTKI</t>
  </si>
  <si>
    <t>PTU</t>
  </si>
  <si>
    <t>PT Dinas</t>
  </si>
  <si>
    <t>Bekerja</t>
  </si>
  <si>
    <t>PT Luar Negeri</t>
  </si>
  <si>
    <t>Lainnya</t>
  </si>
  <si>
    <r>
      <t xml:space="preserve">Diisi dengan </t>
    </r>
    <r>
      <rPr>
        <b/>
        <sz val="11"/>
        <color theme="1"/>
        <rFont val="Calibri"/>
        <family val="2"/>
        <scheme val="minor"/>
      </rPr>
      <t>Status Menyelenggarakan Jenjang Salafiyah Ula</t>
    </r>
    <r>
      <rPr>
        <sz val="11"/>
        <color theme="1"/>
        <rFont val="Calibri"/>
        <family val="2"/>
        <scheme val="minor"/>
      </rPr>
      <t>, diisi dengan pilihan kode :</t>
    </r>
  </si>
  <si>
    <t>Status Menyelenggarakan Jenjang Ula</t>
  </si>
  <si>
    <t>Ya (jika menyelenggarakan jenjang Ula)</t>
  </si>
  <si>
    <t>Tidak (jika tidak menyelenggarakan jenjang Ula)</t>
  </si>
  <si>
    <r>
      <t xml:space="preserve">Diisi dengan </t>
    </r>
    <r>
      <rPr>
        <b/>
        <sz val="11"/>
        <color theme="1"/>
        <rFont val="Calibri"/>
        <family val="2"/>
        <scheme val="minor"/>
      </rPr>
      <t>Status Menyelenggarakan Jenjang Salafiyah Wustha</t>
    </r>
    <r>
      <rPr>
        <sz val="11"/>
        <color theme="1"/>
        <rFont val="Calibri"/>
        <family val="2"/>
        <scheme val="minor"/>
      </rPr>
      <t>, diisi dengan pilihan kode :</t>
    </r>
  </si>
  <si>
    <t>Status Menyelenggarakan Jenjang Wustha</t>
  </si>
  <si>
    <t>Ya (jika menyelenggarakan jenjang Wustha)</t>
  </si>
  <si>
    <t>Tidak (jika tidak menyelenggarakan jenjang Wustha)</t>
  </si>
  <si>
    <r>
      <t xml:space="preserve">Diisi dengan </t>
    </r>
    <r>
      <rPr>
        <b/>
        <sz val="11"/>
        <color theme="1"/>
        <rFont val="Calibri"/>
        <family val="2"/>
        <scheme val="minor"/>
      </rPr>
      <t>Status Menyelenggarakan Jenjang Salafiyah Ulya</t>
    </r>
    <r>
      <rPr>
        <sz val="11"/>
        <color theme="1"/>
        <rFont val="Calibri"/>
        <family val="2"/>
        <scheme val="minor"/>
      </rPr>
      <t>, diisi dengan pilihan kode :</t>
    </r>
  </si>
  <si>
    <t>Status Menyelenggarakan Jenjang Ulya</t>
  </si>
  <si>
    <t>Ya (jika menyelenggarakan jenjang Ulya)</t>
  </si>
  <si>
    <t>Tidak (jika tidak menyelenggarakan jenjang Ulya)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</si>
  <si>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Program Salafiyah Ulya </t>
    </r>
    <r>
      <rPr>
        <sz val="11"/>
        <color theme="1"/>
        <rFont val="Calibri"/>
        <family val="2"/>
        <scheme val="minor"/>
      </rPr>
      <t>yang berjenis kelamin laki-laki pada TP 2015/2016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</si>
  <si>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Program Salafiyah Ulya </t>
    </r>
    <r>
      <rPr>
        <sz val="11"/>
        <color theme="1"/>
        <rFont val="Calibri"/>
        <family val="2"/>
        <scheme val="minor"/>
      </rPr>
      <t>yang berjenis kelamin perempuan pada TP 2015/2016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</si>
  <si>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Program Wajar Dikdas Salafiyah Wustha</t>
    </r>
  </si>
  <si>
    <t>Kolom AM</t>
  </si>
  <si>
    <t>Kolom AN</t>
  </si>
  <si>
    <t>Kolom AO</t>
  </si>
  <si>
    <t>Kolom AP</t>
  </si>
  <si>
    <t>Kolom AQ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</si>
  <si>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Wustha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Program Wajar Dikdas Salafiyah Ulya</t>
    </r>
  </si>
  <si>
    <t>Kolom AR</t>
  </si>
  <si>
    <t>Kolom AS</t>
  </si>
  <si>
    <t>Kolom AT</t>
  </si>
  <si>
    <t>Kolom AV</t>
  </si>
  <si>
    <t>Kolom AW</t>
  </si>
  <si>
    <t>Kolom AX</t>
  </si>
  <si>
    <t>Kolom AY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</si>
  <si>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Ulya pada TP 2014/2015 </t>
    </r>
    <r>
      <rPr>
        <sz val="11"/>
        <color theme="1"/>
        <rFont val="Calibri"/>
        <family val="2"/>
        <scheme val="minor"/>
      </rPr>
      <t xml:space="preserve">yang berjenis kelamin </t>
    </r>
    <r>
      <rPr>
        <b/>
        <sz val="11"/>
        <color theme="1"/>
        <rFont val="Calibri"/>
        <family val="2"/>
        <scheme val="minor"/>
      </rPr>
      <t>laki-laki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</si>
  <si>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Ulya pada TP 2014/2015 </t>
    </r>
    <r>
      <rPr>
        <sz val="11"/>
        <color theme="1"/>
        <rFont val="Calibri"/>
        <family val="2"/>
        <scheme val="minor"/>
      </rPr>
      <t xml:space="preserve">yang berjenis kelamin </t>
    </r>
    <r>
      <rPr>
        <b/>
        <sz val="11"/>
        <color theme="1"/>
        <rFont val="Calibri"/>
        <family val="2"/>
        <scheme val="minor"/>
      </rPr>
      <t>perempuan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</si>
  <si>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Ulya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Perguruan Tinggi Keagamaan Islam (PTKI) di bawah Kemenag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</si>
  <si>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Ulya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Perguruan Tinggi Umum (PTU) di bawah Kemdikbud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</si>
  <si>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Ulya pada TP 2014/2015 </t>
    </r>
    <r>
      <rPr>
        <sz val="11"/>
        <color theme="1"/>
        <rFont val="Calibri"/>
        <family val="2"/>
        <scheme val="minor"/>
      </rPr>
      <t xml:space="preserve">yang melanjutkan ke </t>
    </r>
    <r>
      <rPr>
        <b/>
        <sz val="11"/>
        <color theme="1"/>
        <rFont val="Calibri"/>
        <family val="2"/>
        <scheme val="minor"/>
      </rPr>
      <t>Perguruan Tinggi Kedinasan di bawah Kementerian Lain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</si>
  <si>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Ulya pada TP 2014/2015 </t>
    </r>
    <r>
      <rPr>
        <sz val="11"/>
        <color theme="1"/>
        <rFont val="Calibri"/>
        <family val="2"/>
        <scheme val="minor"/>
      </rPr>
      <t xml:space="preserve">yang melakukan </t>
    </r>
    <r>
      <rPr>
        <b/>
        <sz val="11"/>
        <color theme="1"/>
        <rFont val="Calibri"/>
        <family val="2"/>
        <scheme val="minor"/>
      </rPr>
      <t xml:space="preserve">aktifitas lain </t>
    </r>
    <r>
      <rPr>
        <sz val="11"/>
        <color theme="1"/>
        <rFont val="Calibri"/>
        <family val="2"/>
        <scheme val="minor"/>
      </rPr>
      <t>selain melanjutkan kuliah atau bekerja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</si>
  <si>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Lulusan Program Wajar Dikdas Salafiyah Ulya pada TP 2014/2015 </t>
    </r>
    <r>
      <rPr>
        <sz val="11"/>
        <color theme="1"/>
        <rFont val="Calibri"/>
        <family val="2"/>
        <scheme val="minor"/>
      </rPr>
      <t xml:space="preserve">yang langsung </t>
    </r>
    <r>
      <rPr>
        <b/>
        <sz val="11"/>
        <color theme="1"/>
        <rFont val="Calibri"/>
        <family val="2"/>
        <scheme val="minor"/>
      </rPr>
      <t>bekerja</t>
    </r>
  </si>
  <si>
    <t>&lt; S1/D4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</si>
  <si>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Laki-Laki pada Program Wajar Dikdas Salafiyah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</si>
  <si>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Perempuan pada Program Wajar Dikdas Salafiyah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</si>
  <si>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Laki-Laki pada Program Wajar Dikdas Salafiyah </t>
    </r>
    <r>
      <rPr>
        <sz val="11"/>
        <color theme="1"/>
        <rFont val="Calibri"/>
        <family val="2"/>
        <scheme val="minor"/>
      </rPr>
      <t>yang berpendidikan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</si>
  <si>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Perempuan pada Program Wajar Dikdas Salafiyah </t>
    </r>
    <r>
      <rPr>
        <sz val="11"/>
        <color theme="1"/>
        <rFont val="Calibri"/>
        <family val="2"/>
        <scheme val="minor"/>
      </rPr>
      <t>yang berpendidikan S1/D4</t>
    </r>
  </si>
  <si>
    <t>Pendidikan Lanjutan Yang Ditempuh</t>
  </si>
  <si>
    <t>Kolom AZ</t>
  </si>
  <si>
    <t>Kolom BA</t>
  </si>
  <si>
    <t>Kolom BB</t>
  </si>
  <si>
    <t>Jumlah Rombel TP 2015/2016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</si>
  <si>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Rombongan Belajar (Rombel) </t>
    </r>
    <r>
      <rPr>
        <sz val="11"/>
        <color theme="1"/>
        <rFont val="Calibri"/>
        <family val="2"/>
        <scheme val="minor"/>
      </rPr>
      <t>TP 2015/2016 pada jenjang Salafiyah Ula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</si>
  <si>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Rombongan Belajar (Rombel) </t>
    </r>
    <r>
      <rPr>
        <sz val="11"/>
        <color theme="1"/>
        <rFont val="Calibri"/>
        <family val="2"/>
        <scheme val="minor"/>
      </rPr>
      <t>TP 2015/2016 pada jenjang Salafiyah Wustha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</si>
  <si>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Rombongan Belajar (Rombel) </t>
    </r>
    <r>
      <rPr>
        <sz val="11"/>
        <color theme="1"/>
        <rFont val="Calibri"/>
        <family val="2"/>
        <scheme val="minor"/>
      </rPr>
      <t>TP 2015/2016 pada jenjang Salafiyah Ulya</t>
    </r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</si>
  <si>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</si>
  <si>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</si>
  <si>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</si>
  <si>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</si>
  <si>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</si>
  <si>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</si>
  <si>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</si>
  <si>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</si>
  <si>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</si>
  <si>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</si>
  <si>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</si>
  <si>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</si>
  <si>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</si>
  <si>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</si>
  <si>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</si>
  <si>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</si>
  <si>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</si>
  <si>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</si>
  <si>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</si>
  <si>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</si>
  <si>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</si>
  <si>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</si>
  <si>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</si>
  <si>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</si>
  <si>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</si>
  <si>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</si>
  <si>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</si>
  <si>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</si>
  <si>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</si>
  <si>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</si>
  <si>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</si>
  <si>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</si>
  <si>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</si>
  <si>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SEMESTER GENAP TAHUN PELAJARAN 2015/2016</t>
  </si>
  <si>
    <t>Jakarta,  Januari 2016</t>
  </si>
  <si>
    <r>
      <t xml:space="preserve">Format Pendataan Pondok Pesantren Penyelenggara Program Wajar Dikdas Salafiyah - Semester Genap Tahun Pelajaran 2015/2016 </t>
    </r>
    <r>
      <rPr>
        <b/>
        <sz val="9"/>
        <color indexed="10"/>
        <rFont val="Calibri"/>
        <family val="2"/>
      </rPr>
      <t>(Baca Petunjuk Pengisian Data pada Sheet "PETUNJUK" dengan seksama !!)</t>
    </r>
  </si>
  <si>
    <r>
      <t>Validasi Data Pondok Pesantren Penyelenggara Program Wajar Dikdas Salafiyah-Semester Genap Tahun Pelajaran 2015/2016 (Periksa Kembali Sheet "</t>
    </r>
    <r>
      <rPr>
        <b/>
        <sz val="9"/>
        <color theme="3" tint="0.39997558519241921"/>
        <rFont val="Calibri"/>
        <family val="2"/>
        <scheme val="minor"/>
      </rPr>
      <t>PP Wajar</t>
    </r>
    <r>
      <rPr>
        <b/>
        <sz val="9"/>
        <rFont val="Calibri"/>
        <family val="2"/>
        <scheme val="minor"/>
      </rPr>
      <t xml:space="preserve">" &amp; Perbaiki Data pada Kolom Yang Muncul Keterangan </t>
    </r>
    <r>
      <rPr>
        <b/>
        <sz val="9"/>
        <color rgb="FFFF0000"/>
        <rFont val="Calibri"/>
        <family val="2"/>
        <scheme val="minor"/>
      </rPr>
      <t>"Tidak Valid" / "#VALUE!" / "Harap Diisi" / "Harap Dikosongkan" / "Cek Lagi"</t>
    </r>
    <r>
      <rPr>
        <b/>
        <sz val="9"/>
        <rFont val="Calibri"/>
        <family val="2"/>
        <scheme val="minor"/>
      </rPr>
      <t xml:space="preserve"> )</t>
    </r>
  </si>
  <si>
    <r>
      <t>Sheet "</t>
    </r>
    <r>
      <rPr>
        <b/>
        <sz val="11"/>
        <color indexed="18"/>
        <rFont val="Calibri"/>
        <family val="2"/>
        <scheme val="minor"/>
      </rPr>
      <t>Petunjuk</t>
    </r>
    <r>
      <rPr>
        <b/>
        <sz val="11"/>
        <color indexed="8"/>
        <rFont val="Calibri"/>
        <family val="2"/>
        <scheme val="minor"/>
      </rPr>
      <t>" : berisi petunjuk pengisian instrumen data Pondok Pesantren Penyelenggara Program Wajar Dikdas Semester Genap</t>
    </r>
  </si>
  <si>
    <t>TP 2015/2016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</si>
</sst>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_(* #,##0_);_(* \(#,##0\);_(* &quot;-&quot;??_);_(@_)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b/>
      <sz val="9"/>
      <color indexed="10"/>
      <name val="Calibri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FF0000"/>
      <name val="Tahoma"/>
      <family val="2"/>
    </font>
    <font>
      <b/>
      <sz val="8"/>
      <color rgb="FFFF0000"/>
      <name val="Tahoma"/>
      <family val="2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10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2" fontId="10" fillId="0" borderId="0" applyFill="0" applyBorder="0" applyAlignment="0" applyProtection="0"/>
    <xf numFmtId="9" fontId="10" fillId="0" borderId="0" applyFill="0" applyBorder="0" applyAlignment="0" applyProtection="0"/>
    <xf numFmtId="0" fontId="4" fillId="0" borderId="0"/>
  </cellStyleXfs>
  <cellXfs count="97">
    <xf numFmtId="0" fontId="0" fillId="0" borderId="0" xfId="0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1" fontId="11" fillId="0" borderId="0" xfId="1" applyNumberFormat="1" applyFont="1" applyAlignment="1">
      <alignment vertical="center"/>
    </xf>
    <xf numFmtId="49" fontId="13" fillId="0" borderId="1" xfId="0" applyNumberFormat="1" applyFont="1" applyBorder="1" applyAlignment="1" applyProtection="1">
      <alignment horizontal="left" vertical="center"/>
      <protection locked="0"/>
    </xf>
    <xf numFmtId="1" fontId="13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49" fontId="13" fillId="0" borderId="0" xfId="0" applyNumberFormat="1" applyFont="1" applyBorder="1" applyAlignment="1" applyProtection="1">
      <alignment horizontal="center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Border="1" applyAlignment="1" applyProtection="1">
      <alignment horizontal="center" vertical="center"/>
    </xf>
    <xf numFmtId="49" fontId="13" fillId="0" borderId="0" xfId="0" applyNumberFormat="1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3" fontId="15" fillId="0" borderId="0" xfId="0" applyNumberFormat="1" applyFont="1" applyFill="1" applyAlignment="1">
      <alignment vertical="center"/>
    </xf>
    <xf numFmtId="0" fontId="12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3" fillId="0" borderId="0" xfId="0" applyFont="1" applyAlignment="1" applyProtection="1">
      <alignment vertical="center"/>
      <protection hidden="1"/>
    </xf>
    <xf numFmtId="0" fontId="12" fillId="2" borderId="1" xfId="0" applyFont="1" applyFill="1" applyBorder="1" applyAlignment="1" applyProtection="1">
      <alignment horizontal="center" vertical="center"/>
      <protection hidden="1"/>
    </xf>
    <xf numFmtId="0" fontId="12" fillId="2" borderId="2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2" fillId="2" borderId="2" xfId="0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>
      <alignment horizontal="center" vertical="center"/>
    </xf>
    <xf numFmtId="41" fontId="10" fillId="0" borderId="0" xfId="1" applyNumberFormat="1" applyFont="1" applyAlignment="1">
      <alignment vertical="center"/>
    </xf>
    <xf numFmtId="41" fontId="11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vertical="center"/>
    </xf>
    <xf numFmtId="41" fontId="11" fillId="0" borderId="0" xfId="1" applyNumberFormat="1" applyFont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64" fontId="17" fillId="0" borderId="0" xfId="6" applyNumberFormat="1" applyFont="1" applyAlignment="1">
      <alignment horizontal="right" vertical="center"/>
    </xf>
    <xf numFmtId="41" fontId="11" fillId="0" borderId="0" xfId="1" quotePrefix="1" applyNumberFormat="1" applyFont="1" applyAlignment="1">
      <alignment horizontal="right" vertical="center"/>
    </xf>
    <xf numFmtId="0" fontId="25" fillId="0" borderId="0" xfId="1" applyNumberFormat="1" applyFont="1" applyAlignment="1">
      <alignment vertical="center"/>
    </xf>
    <xf numFmtId="0" fontId="17" fillId="0" borderId="0" xfId="1" applyNumberFormat="1" applyFont="1" applyAlignment="1">
      <alignment vertical="center"/>
    </xf>
    <xf numFmtId="0" fontId="11" fillId="0" borderId="0" xfId="7" applyNumberFormat="1" applyFont="1" applyAlignment="1">
      <alignment vertical="center"/>
    </xf>
    <xf numFmtId="41" fontId="10" fillId="0" borderId="0" xfId="7" applyNumberFormat="1" applyFont="1" applyAlignment="1">
      <alignment horizontal="center" vertical="center"/>
    </xf>
    <xf numFmtId="41" fontId="11" fillId="0" borderId="0" xfId="7" applyNumberFormat="1" applyFont="1" applyAlignment="1">
      <alignment horizontal="center" vertical="center"/>
    </xf>
    <xf numFmtId="41" fontId="10" fillId="0" borderId="0" xfId="7" applyNumberFormat="1" applyFont="1" applyAlignment="1">
      <alignment vertical="center"/>
    </xf>
    <xf numFmtId="0" fontId="17" fillId="0" borderId="0" xfId="1" applyNumberFormat="1" applyFont="1" applyAlignment="1">
      <alignment horizontal="center" vertical="center"/>
    </xf>
    <xf numFmtId="0" fontId="10" fillId="0" borderId="0" xfId="7" applyNumberFormat="1" applyFont="1" applyAlignment="1">
      <alignment vertical="center"/>
    </xf>
    <xf numFmtId="41" fontId="10" fillId="0" borderId="0" xfId="7" applyNumberFormat="1" applyFont="1" applyBorder="1" applyAlignment="1">
      <alignment horizontal="left" vertical="center"/>
    </xf>
    <xf numFmtId="0" fontId="6" fillId="0" borderId="1" xfId="0" applyNumberFormat="1" applyFont="1" applyBorder="1" applyAlignment="1" applyProtection="1">
      <alignment horizontal="center" vertical="center"/>
      <protection hidden="1"/>
    </xf>
    <xf numFmtId="0" fontId="6" fillId="3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horizontal="center" vertical="center"/>
    </xf>
    <xf numFmtId="41" fontId="11" fillId="0" borderId="1" xfId="1" applyNumberFormat="1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0" fillId="0" borderId="1" xfId="1" quotePrefix="1" applyNumberFormat="1" applyFont="1" applyBorder="1" applyAlignment="1">
      <alignment horizontal="center" vertical="center"/>
    </xf>
    <xf numFmtId="41" fontId="31" fillId="0" borderId="0" xfId="1" applyNumberFormat="1" applyFont="1" applyAlignment="1">
      <alignment vertical="center"/>
    </xf>
    <xf numFmtId="0" fontId="33" fillId="0" borderId="0" xfId="0" applyFont="1" applyAlignment="1" applyProtection="1">
      <alignment horizontal="left" vertical="center"/>
      <protection hidden="1"/>
    </xf>
    <xf numFmtId="1" fontId="33" fillId="0" borderId="0" xfId="0" applyNumberFormat="1" applyFont="1" applyAlignment="1" applyProtection="1">
      <alignment horizontal="left" vertical="center"/>
      <protection hidden="1"/>
    </xf>
    <xf numFmtId="0" fontId="34" fillId="0" borderId="0" xfId="0" applyFont="1" applyAlignment="1" applyProtection="1">
      <alignment vertical="center"/>
      <protection hidden="1"/>
    </xf>
    <xf numFmtId="41" fontId="21" fillId="0" borderId="0" xfId="1" quotePrefix="1" applyNumberFormat="1" applyFont="1" applyAlignment="1">
      <alignment horizontal="right" vertical="center"/>
    </xf>
    <xf numFmtId="41" fontId="11" fillId="0" borderId="0" xfId="7" applyNumberFormat="1" applyFont="1" applyAlignment="1">
      <alignment horizontal="right" vertical="center"/>
    </xf>
    <xf numFmtId="0" fontId="35" fillId="0" borderId="0" xfId="1" applyNumberFormat="1" applyFont="1" applyAlignment="1">
      <alignment vertical="center"/>
    </xf>
    <xf numFmtId="0" fontId="12" fillId="2" borderId="1" xfId="0" applyFont="1" applyFill="1" applyBorder="1" applyAlignment="1" applyProtection="1">
      <alignment horizontal="center" vertical="center"/>
    </xf>
    <xf numFmtId="0" fontId="3" fillId="0" borderId="0" xfId="7" applyNumberFormat="1" applyFont="1" applyAlignment="1">
      <alignment vertical="center"/>
    </xf>
    <xf numFmtId="0" fontId="12" fillId="4" borderId="1" xfId="0" applyFont="1" applyFill="1" applyBorder="1" applyAlignment="1" applyProtection="1">
      <alignment horizontal="center" vertical="center"/>
    </xf>
    <xf numFmtId="41" fontId="2" fillId="0" borderId="0" xfId="1" applyNumberFormat="1" applyFont="1" applyAlignment="1">
      <alignment vertical="center"/>
    </xf>
    <xf numFmtId="41" fontId="11" fillId="0" borderId="4" xfId="1" applyNumberFormat="1" applyFont="1" applyBorder="1" applyAlignment="1">
      <alignment horizontal="center" vertical="center"/>
    </xf>
    <xf numFmtId="41" fontId="11" fillId="0" borderId="5" xfId="1" applyNumberFormat="1" applyFont="1" applyBorder="1" applyAlignment="1">
      <alignment horizontal="center" vertical="center"/>
    </xf>
    <xf numFmtId="41" fontId="11" fillId="0" borderId="6" xfId="1" applyNumberFormat="1" applyFont="1" applyBorder="1" applyAlignment="1">
      <alignment horizontal="center" vertical="center"/>
    </xf>
    <xf numFmtId="41" fontId="3" fillId="0" borderId="1" xfId="1" applyNumberFormat="1" applyFont="1" applyBorder="1" applyAlignment="1">
      <alignment horizontal="left" vertical="center"/>
    </xf>
    <xf numFmtId="41" fontId="10" fillId="0" borderId="1" xfId="1" applyNumberFormat="1" applyFont="1" applyBorder="1" applyAlignment="1">
      <alignment horizontal="left" vertical="center"/>
    </xf>
    <xf numFmtId="41" fontId="11" fillId="0" borderId="0" xfId="1" applyNumberFormat="1" applyFont="1" applyAlignment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/>
    </xf>
    <xf numFmtId="0" fontId="12" fillId="4" borderId="7" xfId="0" applyFont="1" applyFill="1" applyBorder="1" applyAlignment="1" applyProtection="1">
      <alignment horizontal="center" vertical="center" wrapText="1"/>
    </xf>
    <xf numFmtId="0" fontId="12" fillId="4" borderId="8" xfId="0" applyFont="1" applyFill="1" applyBorder="1" applyAlignment="1" applyProtection="1">
      <alignment horizontal="center" vertical="center" wrapText="1"/>
    </xf>
    <xf numFmtId="0" fontId="12" fillId="4" borderId="9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 wrapText="1"/>
    </xf>
    <xf numFmtId="0" fontId="12" fillId="4" borderId="4" xfId="0" applyFont="1" applyFill="1" applyBorder="1" applyAlignment="1" applyProtection="1">
      <alignment horizontal="center" vertical="center"/>
    </xf>
    <xf numFmtId="0" fontId="12" fillId="4" borderId="6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</cellXfs>
  <cellStyles count="9">
    <cellStyle name="Comma [0]" xfId="1" builtinId="6"/>
    <cellStyle name="Comma [0] 2" xfId="7"/>
    <cellStyle name="Comma 2" xfId="6"/>
    <cellStyle name="Normal" xfId="0" builtinId="0"/>
    <cellStyle name="Normal 2" xfId="2"/>
    <cellStyle name="Normal 2 14" xfId="3"/>
    <cellStyle name="Normal 2 2" xfId="4"/>
    <cellStyle name="Normal 3" xfId="5"/>
    <cellStyle name="Normal 3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showGridLines="0" topLeftCell="A43" workbookViewId="0">
      <selection activeCell="B51" sqref="B51"/>
    </sheetView>
  </sheetViews>
  <sheetFormatPr defaultColWidth="9.1796875" defaultRowHeight="14.25" customHeight="1" x14ac:dyDescent="0.25"/>
  <cols>
    <col min="1" max="1" width="4.54296875" style="36" customWidth="1"/>
    <col min="2" max="2" width="10.7265625" style="36" customWidth="1"/>
    <col min="3" max="3" width="2.81640625" style="36" customWidth="1"/>
    <col min="4" max="4" width="9.81640625" style="36" customWidth="1"/>
    <col min="5" max="5" width="7.453125" style="36" customWidth="1"/>
    <col min="6" max="6" width="2.7265625" style="36" customWidth="1"/>
    <col min="7" max="7" width="16.453125" style="36" customWidth="1"/>
    <col min="8" max="14" width="10.7265625" style="36" customWidth="1"/>
    <col min="15" max="15" width="5.81640625" style="36" customWidth="1"/>
    <col min="16" max="256" width="10.7265625" style="36" customWidth="1"/>
    <col min="257" max="16384" width="9.1796875" style="36"/>
  </cols>
  <sheetData>
    <row r="1" spans="1:15" ht="15" customHeight="1" x14ac:dyDescent="0.25">
      <c r="A1" s="75" t="s">
        <v>114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ht="15" customHeight="1" x14ac:dyDescent="0.25">
      <c r="A2" s="75" t="s">
        <v>319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5" ht="15" customHeight="1" x14ac:dyDescent="0.25">
      <c r="A3" s="3"/>
    </row>
    <row r="4" spans="1:15" ht="15" customHeight="1" x14ac:dyDescent="0.25">
      <c r="A4" s="37" t="s">
        <v>11</v>
      </c>
      <c r="B4" s="38" t="s">
        <v>44</v>
      </c>
    </row>
    <row r="5" spans="1:15" ht="15" customHeight="1" x14ac:dyDescent="0.25">
      <c r="A5" s="37"/>
      <c r="B5" s="41" t="s">
        <v>50</v>
      </c>
      <c r="C5" s="38" t="s">
        <v>323</v>
      </c>
    </row>
    <row r="6" spans="1:15" ht="15" customHeight="1" x14ac:dyDescent="0.25">
      <c r="A6" s="37"/>
      <c r="B6" s="41"/>
      <c r="C6" s="38" t="s">
        <v>324</v>
      </c>
    </row>
    <row r="7" spans="1:15" ht="15" customHeight="1" x14ac:dyDescent="0.25">
      <c r="A7" s="37"/>
      <c r="B7" s="41" t="s">
        <v>51</v>
      </c>
      <c r="C7" s="38" t="s">
        <v>128</v>
      </c>
    </row>
    <row r="8" spans="1:15" ht="15" customHeight="1" x14ac:dyDescent="0.25">
      <c r="A8" s="37"/>
      <c r="B8" s="41" t="s">
        <v>52</v>
      </c>
      <c r="C8" s="38" t="s">
        <v>115</v>
      </c>
    </row>
    <row r="9" spans="1:15" ht="15" customHeight="1" x14ac:dyDescent="0.25">
      <c r="A9" s="37" t="s">
        <v>14</v>
      </c>
      <c r="B9" s="38" t="s">
        <v>116</v>
      </c>
      <c r="C9" s="38"/>
    </row>
    <row r="10" spans="1:15" ht="15" customHeight="1" x14ac:dyDescent="0.25">
      <c r="A10" s="42" t="s">
        <v>15</v>
      </c>
      <c r="B10" s="38" t="s">
        <v>53</v>
      </c>
      <c r="C10" s="38"/>
    </row>
    <row r="11" spans="1:15" ht="15" customHeight="1" x14ac:dyDescent="0.25">
      <c r="A11" s="37" t="s">
        <v>16</v>
      </c>
      <c r="B11" s="38" t="s">
        <v>54</v>
      </c>
      <c r="C11" s="38"/>
    </row>
    <row r="12" spans="1:15" ht="15" customHeight="1" x14ac:dyDescent="0.25">
      <c r="B12" s="43" t="s">
        <v>55</v>
      </c>
      <c r="C12" s="38"/>
    </row>
    <row r="13" spans="1:15" ht="15" customHeight="1" x14ac:dyDescent="0.25">
      <c r="A13" s="37" t="s">
        <v>17</v>
      </c>
      <c r="B13" s="43" t="s">
        <v>56</v>
      </c>
      <c r="C13" s="38"/>
    </row>
    <row r="14" spans="1:15" ht="15" customHeight="1" x14ac:dyDescent="0.25">
      <c r="A14" s="37" t="s">
        <v>18</v>
      </c>
      <c r="B14" s="38" t="s">
        <v>45</v>
      </c>
      <c r="C14" s="38"/>
    </row>
    <row r="15" spans="1:15" ht="15" customHeight="1" x14ac:dyDescent="0.25">
      <c r="A15" s="37" t="s">
        <v>19</v>
      </c>
      <c r="B15" s="38" t="s">
        <v>57</v>
      </c>
    </row>
    <row r="16" spans="1:15" ht="15" customHeight="1" x14ac:dyDescent="0.25">
      <c r="A16" s="37"/>
      <c r="B16" s="38" t="s">
        <v>58</v>
      </c>
    </row>
    <row r="17" spans="1:7" ht="15" customHeight="1" x14ac:dyDescent="0.25">
      <c r="A17" s="37" t="s">
        <v>20</v>
      </c>
      <c r="B17" s="38" t="s">
        <v>59</v>
      </c>
    </row>
    <row r="18" spans="1:7" ht="15" customHeight="1" x14ac:dyDescent="0.25">
      <c r="A18" s="37" t="s">
        <v>21</v>
      </c>
      <c r="B18" s="38" t="s">
        <v>198</v>
      </c>
    </row>
    <row r="19" spans="1:7" ht="15" customHeight="1" x14ac:dyDescent="0.25">
      <c r="A19" s="37" t="s">
        <v>46</v>
      </c>
      <c r="B19" s="38" t="s">
        <v>129</v>
      </c>
    </row>
    <row r="20" spans="1:7" ht="15" customHeight="1" x14ac:dyDescent="0.25">
      <c r="A20" s="37" t="s">
        <v>47</v>
      </c>
      <c r="B20" s="38" t="s">
        <v>60</v>
      </c>
    </row>
    <row r="21" spans="1:7" ht="15" customHeight="1" x14ac:dyDescent="0.25">
      <c r="A21" s="37" t="s">
        <v>48</v>
      </c>
      <c r="B21" s="38" t="s">
        <v>130</v>
      </c>
    </row>
    <row r="22" spans="1:7" ht="15" customHeight="1" x14ac:dyDescent="0.25">
      <c r="A22" s="37"/>
      <c r="B22" s="44" t="s">
        <v>61</v>
      </c>
    </row>
    <row r="23" spans="1:7" ht="15" customHeight="1" x14ac:dyDescent="0.25">
      <c r="A23" s="37"/>
      <c r="B23" s="41" t="s">
        <v>50</v>
      </c>
      <c r="C23" s="45" t="s">
        <v>62</v>
      </c>
      <c r="D23" s="46"/>
      <c r="E23" s="46"/>
      <c r="F23" s="47" t="s">
        <v>63</v>
      </c>
      <c r="G23" s="45" t="s">
        <v>64</v>
      </c>
    </row>
    <row r="24" spans="1:7" ht="15" customHeight="1" x14ac:dyDescent="0.25">
      <c r="A24" s="37"/>
      <c r="B24" s="41" t="s">
        <v>51</v>
      </c>
      <c r="C24" s="45" t="s">
        <v>65</v>
      </c>
      <c r="D24" s="48"/>
      <c r="E24" s="48"/>
      <c r="F24" s="47" t="s">
        <v>63</v>
      </c>
      <c r="G24" s="45" t="s">
        <v>66</v>
      </c>
    </row>
    <row r="25" spans="1:7" ht="15" customHeight="1" x14ac:dyDescent="0.25">
      <c r="A25" s="37"/>
      <c r="B25" s="41" t="s">
        <v>52</v>
      </c>
      <c r="C25" s="45" t="s">
        <v>67</v>
      </c>
      <c r="D25" s="48"/>
      <c r="E25" s="48"/>
      <c r="F25" s="47" t="s">
        <v>63</v>
      </c>
      <c r="G25" s="45" t="s">
        <v>68</v>
      </c>
    </row>
    <row r="26" spans="1:7" ht="15" customHeight="1" x14ac:dyDescent="0.25">
      <c r="A26" s="37"/>
      <c r="B26" s="41" t="s">
        <v>69</v>
      </c>
      <c r="C26" s="45" t="s">
        <v>70</v>
      </c>
      <c r="D26" s="48"/>
      <c r="E26" s="48"/>
      <c r="F26" s="47" t="s">
        <v>63</v>
      </c>
      <c r="G26" s="45" t="s">
        <v>68</v>
      </c>
    </row>
    <row r="27" spans="1:7" ht="15" customHeight="1" x14ac:dyDescent="0.25">
      <c r="A27" s="37"/>
      <c r="B27" s="41" t="s">
        <v>71</v>
      </c>
      <c r="C27" s="45" t="s">
        <v>72</v>
      </c>
      <c r="D27" s="48"/>
      <c r="E27" s="48"/>
      <c r="F27" s="47" t="s">
        <v>63</v>
      </c>
      <c r="G27" s="45" t="s">
        <v>73</v>
      </c>
    </row>
    <row r="28" spans="1:7" ht="15" customHeight="1" x14ac:dyDescent="0.25">
      <c r="A28" s="37"/>
      <c r="B28" s="41" t="s">
        <v>74</v>
      </c>
      <c r="C28" s="45" t="s">
        <v>75</v>
      </c>
      <c r="D28" s="48"/>
      <c r="E28" s="48"/>
      <c r="F28" s="47" t="s">
        <v>63</v>
      </c>
      <c r="G28" s="45" t="s">
        <v>76</v>
      </c>
    </row>
    <row r="29" spans="1:7" ht="15" customHeight="1" x14ac:dyDescent="0.25">
      <c r="A29" s="37"/>
      <c r="B29" s="41" t="s">
        <v>77</v>
      </c>
      <c r="C29" s="45" t="s">
        <v>78</v>
      </c>
      <c r="D29" s="48"/>
      <c r="E29" s="48"/>
      <c r="F29" s="47" t="s">
        <v>63</v>
      </c>
      <c r="G29" s="45" t="s">
        <v>79</v>
      </c>
    </row>
    <row r="30" spans="1:7" ht="15" customHeight="1" x14ac:dyDescent="0.25">
      <c r="A30" s="37"/>
      <c r="B30" s="49"/>
      <c r="C30" s="45"/>
      <c r="D30" s="48"/>
      <c r="E30" s="48"/>
      <c r="F30" s="47"/>
      <c r="G30" s="45" t="s">
        <v>195</v>
      </c>
    </row>
    <row r="31" spans="1:7" ht="8.15" customHeight="1" x14ac:dyDescent="0.25">
      <c r="A31" s="37"/>
      <c r="B31" s="38"/>
    </row>
    <row r="32" spans="1:7" ht="15" customHeight="1" x14ac:dyDescent="0.25">
      <c r="A32" s="42" t="s">
        <v>81</v>
      </c>
      <c r="B32" s="38" t="s">
        <v>80</v>
      </c>
    </row>
    <row r="33" spans="1:8" ht="15" customHeight="1" x14ac:dyDescent="0.25">
      <c r="A33" s="63" t="s">
        <v>82</v>
      </c>
      <c r="B33" s="38" t="s">
        <v>196</v>
      </c>
    </row>
    <row r="34" spans="1:8" ht="15" customHeight="1" x14ac:dyDescent="0.25">
      <c r="A34" s="63"/>
      <c r="B34" s="38" t="s">
        <v>193</v>
      </c>
    </row>
    <row r="35" spans="1:8" ht="15" customHeight="1" x14ac:dyDescent="0.25">
      <c r="A35" s="63" t="s">
        <v>83</v>
      </c>
      <c r="B35" s="38" t="s">
        <v>199</v>
      </c>
    </row>
    <row r="36" spans="1:8" ht="15" customHeight="1" x14ac:dyDescent="0.25">
      <c r="A36" s="63"/>
      <c r="B36" s="38" t="s">
        <v>200</v>
      </c>
    </row>
    <row r="37" spans="1:8" ht="15" customHeight="1" x14ac:dyDescent="0.25">
      <c r="A37" s="63"/>
      <c r="B37" s="38" t="s">
        <v>201</v>
      </c>
    </row>
    <row r="38" spans="1:8" ht="15" customHeight="1" x14ac:dyDescent="0.25">
      <c r="A38" s="42" t="s">
        <v>84</v>
      </c>
      <c r="B38" s="38" t="s">
        <v>194</v>
      </c>
    </row>
    <row r="39" spans="1:8" ht="15" customHeight="1" x14ac:dyDescent="0.25">
      <c r="A39" s="64"/>
      <c r="B39" s="65" t="s">
        <v>191</v>
      </c>
    </row>
    <row r="40" spans="1:8" ht="15" customHeight="1" x14ac:dyDescent="0.25">
      <c r="A40" s="64"/>
      <c r="B40" s="65" t="s">
        <v>192</v>
      </c>
    </row>
    <row r="41" spans="1:8" ht="15" customHeight="1" x14ac:dyDescent="0.25">
      <c r="A41" s="42" t="s">
        <v>197</v>
      </c>
      <c r="B41" s="45" t="s">
        <v>85</v>
      </c>
    </row>
    <row r="42" spans="1:8" ht="8.15" customHeight="1" x14ac:dyDescent="0.25">
      <c r="A42" s="39"/>
      <c r="B42" s="3"/>
    </row>
    <row r="43" spans="1:8" s="48" customFormat="1" ht="15" customHeight="1" x14ac:dyDescent="0.25">
      <c r="A43" s="47"/>
      <c r="B43" s="45" t="s">
        <v>86</v>
      </c>
      <c r="C43" s="47" t="s">
        <v>63</v>
      </c>
      <c r="D43" s="50" t="s">
        <v>133</v>
      </c>
      <c r="E43" s="50"/>
    </row>
    <row r="44" spans="1:8" s="48" customFormat="1" ht="15" customHeight="1" x14ac:dyDescent="0.25">
      <c r="A44" s="47"/>
      <c r="B44" s="45"/>
      <c r="C44" s="47"/>
      <c r="D44" s="50" t="s">
        <v>134</v>
      </c>
      <c r="E44" s="50"/>
    </row>
    <row r="45" spans="1:8" s="48" customFormat="1" ht="15" customHeight="1" x14ac:dyDescent="0.25">
      <c r="A45" s="47"/>
      <c r="B45" s="45" t="s">
        <v>87</v>
      </c>
      <c r="C45" s="47" t="s">
        <v>63</v>
      </c>
      <c r="D45" s="50" t="s">
        <v>131</v>
      </c>
      <c r="E45" s="50"/>
    </row>
    <row r="46" spans="1:8" s="48" customFormat="1" ht="15" customHeight="1" x14ac:dyDescent="0.25">
      <c r="A46" s="47"/>
      <c r="B46" s="45"/>
      <c r="C46" s="47"/>
      <c r="D46" s="50" t="s">
        <v>132</v>
      </c>
      <c r="E46" s="50"/>
    </row>
    <row r="47" spans="1:8" s="48" customFormat="1" ht="15" customHeight="1" x14ac:dyDescent="0.25">
      <c r="A47" s="46"/>
      <c r="B47" s="45" t="s">
        <v>88</v>
      </c>
      <c r="C47" s="47" t="s">
        <v>63</v>
      </c>
      <c r="D47" s="50" t="s">
        <v>135</v>
      </c>
      <c r="E47" s="50"/>
      <c r="F47" s="51"/>
      <c r="G47" s="51"/>
      <c r="H47" s="51"/>
    </row>
    <row r="48" spans="1:8" s="48" customFormat="1" ht="15" customHeight="1" x14ac:dyDescent="0.25">
      <c r="A48" s="46"/>
      <c r="B48" s="45"/>
      <c r="C48" s="47"/>
      <c r="D48" s="50" t="s">
        <v>136</v>
      </c>
      <c r="E48" s="50"/>
      <c r="F48" s="51"/>
      <c r="G48" s="51"/>
      <c r="H48" s="51"/>
    </row>
    <row r="49" spans="1:8" s="48" customFormat="1" ht="15" customHeight="1" x14ac:dyDescent="0.25">
      <c r="A49" s="46"/>
      <c r="B49" s="45"/>
      <c r="C49" s="47"/>
      <c r="D49" s="50" t="s">
        <v>112</v>
      </c>
      <c r="E49" s="50"/>
      <c r="F49" s="51"/>
      <c r="G49" s="51"/>
      <c r="H49" s="51"/>
    </row>
    <row r="50" spans="1:8" s="48" customFormat="1" ht="15" customHeight="1" x14ac:dyDescent="0.25">
      <c r="A50" s="46"/>
      <c r="B50" s="45"/>
      <c r="C50" s="47"/>
      <c r="D50" s="50" t="s">
        <v>113</v>
      </c>
      <c r="E50" s="50"/>
      <c r="F50" s="51"/>
      <c r="G50" s="51"/>
      <c r="H50" s="51"/>
    </row>
    <row r="51" spans="1:8" s="48" customFormat="1" ht="15" customHeight="1" x14ac:dyDescent="0.25">
      <c r="A51" s="46"/>
      <c r="B51" s="45" t="s">
        <v>89</v>
      </c>
      <c r="C51" s="47" t="s">
        <v>63</v>
      </c>
      <c r="D51" s="50" t="s">
        <v>137</v>
      </c>
      <c r="E51" s="50"/>
      <c r="F51" s="51"/>
      <c r="G51" s="51"/>
      <c r="H51" s="51"/>
    </row>
    <row r="52" spans="1:8" s="48" customFormat="1" ht="15" customHeight="1" x14ac:dyDescent="0.25">
      <c r="A52" s="46"/>
      <c r="B52" s="45"/>
      <c r="C52" s="47"/>
      <c r="D52" s="50" t="s">
        <v>138</v>
      </c>
      <c r="E52" s="50"/>
      <c r="F52" s="51"/>
      <c r="G52" s="51"/>
      <c r="H52" s="51"/>
    </row>
    <row r="53" spans="1:8" s="48" customFormat="1" ht="15" customHeight="1" x14ac:dyDescent="0.25">
      <c r="A53" s="46"/>
      <c r="B53" s="45" t="s">
        <v>90</v>
      </c>
      <c r="C53" s="47" t="s">
        <v>63</v>
      </c>
      <c r="D53" s="50" t="s">
        <v>139</v>
      </c>
      <c r="E53" s="50"/>
      <c r="F53" s="51"/>
      <c r="G53" s="51"/>
      <c r="H53" s="51"/>
    </row>
    <row r="54" spans="1:8" s="48" customFormat="1" ht="15" customHeight="1" x14ac:dyDescent="0.25">
      <c r="A54" s="46"/>
      <c r="B54" s="45"/>
      <c r="C54" s="47"/>
      <c r="D54" s="50" t="s">
        <v>140</v>
      </c>
      <c r="E54" s="50"/>
      <c r="F54" s="51"/>
      <c r="G54" s="51"/>
      <c r="H54" s="51"/>
    </row>
    <row r="55" spans="1:8" s="48" customFormat="1" ht="15" customHeight="1" x14ac:dyDescent="0.25">
      <c r="A55" s="46"/>
      <c r="B55" s="45" t="s">
        <v>91</v>
      </c>
      <c r="C55" s="47" t="s">
        <v>63</v>
      </c>
      <c r="D55" s="50" t="s">
        <v>141</v>
      </c>
      <c r="E55" s="50"/>
      <c r="F55" s="51"/>
      <c r="G55" s="51"/>
      <c r="H55" s="51"/>
    </row>
    <row r="56" spans="1:8" s="48" customFormat="1" ht="15" customHeight="1" x14ac:dyDescent="0.25">
      <c r="A56" s="46"/>
      <c r="B56" s="45" t="s">
        <v>92</v>
      </c>
      <c r="C56" s="47" t="s">
        <v>63</v>
      </c>
      <c r="D56" s="50" t="s">
        <v>142</v>
      </c>
      <c r="E56" s="50"/>
      <c r="F56" s="51"/>
      <c r="G56" s="51"/>
      <c r="H56" s="51"/>
    </row>
    <row r="57" spans="1:8" s="48" customFormat="1" ht="15" customHeight="1" x14ac:dyDescent="0.25">
      <c r="A57" s="47"/>
      <c r="B57" s="45" t="s">
        <v>93</v>
      </c>
      <c r="C57" s="47" t="s">
        <v>63</v>
      </c>
      <c r="D57" s="50" t="s">
        <v>110</v>
      </c>
      <c r="E57" s="50"/>
    </row>
    <row r="58" spans="1:8" s="48" customFormat="1" ht="15" customHeight="1" x14ac:dyDescent="0.25">
      <c r="A58" s="47"/>
      <c r="B58" s="45"/>
      <c r="C58" s="47"/>
      <c r="D58" s="50" t="s">
        <v>105</v>
      </c>
      <c r="E58" s="50"/>
    </row>
    <row r="59" spans="1:8" s="48" customFormat="1" ht="15" customHeight="1" x14ac:dyDescent="0.25">
      <c r="A59" s="47"/>
      <c r="B59" s="45"/>
      <c r="C59" s="47"/>
      <c r="D59" s="50" t="s">
        <v>107</v>
      </c>
      <c r="E59" s="50"/>
    </row>
    <row r="60" spans="1:8" s="48" customFormat="1" ht="15" customHeight="1" x14ac:dyDescent="0.25">
      <c r="A60" s="47"/>
      <c r="B60" s="45"/>
      <c r="C60" s="47"/>
      <c r="D60" s="50" t="s">
        <v>108</v>
      </c>
      <c r="E60" s="50"/>
    </row>
    <row r="61" spans="1:8" s="48" customFormat="1" ht="15" customHeight="1" x14ac:dyDescent="0.25">
      <c r="A61" s="47"/>
      <c r="B61" s="45"/>
      <c r="C61" s="47"/>
      <c r="D61" s="50" t="s">
        <v>106</v>
      </c>
      <c r="E61" s="50"/>
    </row>
    <row r="62" spans="1:8" s="48" customFormat="1" ht="15" customHeight="1" x14ac:dyDescent="0.25">
      <c r="A62" s="47"/>
      <c r="B62" s="45"/>
      <c r="C62" s="47"/>
      <c r="D62" s="50" t="s">
        <v>109</v>
      </c>
      <c r="E62" s="50"/>
    </row>
    <row r="63" spans="1:8" s="48" customFormat="1" ht="15" customHeight="1" x14ac:dyDescent="0.25">
      <c r="A63" s="47"/>
      <c r="B63" s="45" t="s">
        <v>94</v>
      </c>
      <c r="C63" s="47" t="s">
        <v>63</v>
      </c>
      <c r="D63" s="50" t="s">
        <v>111</v>
      </c>
      <c r="E63" s="50"/>
    </row>
    <row r="64" spans="1:8" s="48" customFormat="1" ht="15" customHeight="1" x14ac:dyDescent="0.25">
      <c r="A64" s="47"/>
      <c r="B64" s="45"/>
      <c r="C64" s="47"/>
      <c r="D64" s="50" t="s">
        <v>105</v>
      </c>
      <c r="E64" s="50"/>
    </row>
    <row r="65" spans="1:9" s="48" customFormat="1" ht="15" customHeight="1" x14ac:dyDescent="0.25">
      <c r="A65" s="47"/>
      <c r="B65" s="45"/>
      <c r="C65" s="47"/>
      <c r="D65" s="50" t="s">
        <v>174</v>
      </c>
      <c r="E65" s="50"/>
    </row>
    <row r="66" spans="1:9" s="48" customFormat="1" ht="15" customHeight="1" x14ac:dyDescent="0.25">
      <c r="A66" s="47"/>
      <c r="B66" s="45"/>
      <c r="C66" s="47"/>
      <c r="D66" s="50" t="s">
        <v>175</v>
      </c>
      <c r="E66" s="50"/>
    </row>
    <row r="67" spans="1:9" s="48" customFormat="1" ht="15" customHeight="1" x14ac:dyDescent="0.25">
      <c r="A67" s="47"/>
      <c r="B67" s="45"/>
      <c r="C67" s="47"/>
      <c r="D67" s="50" t="s">
        <v>176</v>
      </c>
      <c r="E67" s="50"/>
    </row>
    <row r="68" spans="1:9" s="48" customFormat="1" ht="15" customHeight="1" x14ac:dyDescent="0.25">
      <c r="A68" s="47"/>
      <c r="B68" s="45" t="s">
        <v>95</v>
      </c>
      <c r="C68" s="47" t="s">
        <v>63</v>
      </c>
      <c r="D68" s="50" t="s">
        <v>182</v>
      </c>
      <c r="E68" s="50"/>
    </row>
    <row r="69" spans="1:9" s="48" customFormat="1" ht="15" customHeight="1" x14ac:dyDescent="0.25">
      <c r="A69" s="47"/>
      <c r="B69" s="45" t="s">
        <v>96</v>
      </c>
      <c r="C69" s="47" t="s">
        <v>63</v>
      </c>
      <c r="D69" s="50" t="s">
        <v>183</v>
      </c>
      <c r="E69" s="50"/>
    </row>
    <row r="70" spans="1:9" s="48" customFormat="1" ht="15" customHeight="1" x14ac:dyDescent="0.25">
      <c r="A70" s="47"/>
      <c r="B70" s="45" t="s">
        <v>97</v>
      </c>
      <c r="C70" s="47" t="s">
        <v>63</v>
      </c>
      <c r="D70" s="50" t="s">
        <v>184</v>
      </c>
      <c r="E70" s="50"/>
    </row>
    <row r="71" spans="1:9" s="48" customFormat="1" ht="3" customHeight="1" x14ac:dyDescent="0.25">
      <c r="A71" s="47"/>
      <c r="B71" s="45"/>
      <c r="C71" s="47"/>
      <c r="D71" s="50"/>
      <c r="E71" s="50"/>
    </row>
    <row r="72" spans="1:9" ht="15" customHeight="1" x14ac:dyDescent="0.25">
      <c r="D72" s="55" t="s">
        <v>12</v>
      </c>
      <c r="E72" s="70" t="s">
        <v>189</v>
      </c>
      <c r="F72" s="71"/>
      <c r="G72" s="71"/>
      <c r="H72" s="71"/>
      <c r="I72" s="72"/>
    </row>
    <row r="73" spans="1:9" ht="15" customHeight="1" x14ac:dyDescent="0.25">
      <c r="D73" s="58">
        <v>1</v>
      </c>
      <c r="E73" s="74" t="s">
        <v>188</v>
      </c>
      <c r="F73" s="74"/>
      <c r="G73" s="74"/>
      <c r="H73" s="74"/>
      <c r="I73" s="74"/>
    </row>
    <row r="74" spans="1:9" ht="15" customHeight="1" x14ac:dyDescent="0.25">
      <c r="D74" s="58">
        <v>2</v>
      </c>
      <c r="E74" s="74" t="s">
        <v>185</v>
      </c>
      <c r="F74" s="74"/>
      <c r="G74" s="74"/>
      <c r="H74" s="74"/>
      <c r="I74" s="74"/>
    </row>
    <row r="75" spans="1:9" ht="15" customHeight="1" x14ac:dyDescent="0.25">
      <c r="D75" s="58">
        <v>3</v>
      </c>
      <c r="E75" s="74" t="s">
        <v>186</v>
      </c>
      <c r="F75" s="74"/>
      <c r="G75" s="74"/>
      <c r="H75" s="74"/>
      <c r="I75" s="74"/>
    </row>
    <row r="76" spans="1:9" ht="15" customHeight="1" x14ac:dyDescent="0.25">
      <c r="D76" s="58">
        <v>4</v>
      </c>
      <c r="E76" s="74" t="s">
        <v>187</v>
      </c>
      <c r="F76" s="74"/>
      <c r="G76" s="74"/>
      <c r="H76" s="74"/>
      <c r="I76" s="74"/>
    </row>
    <row r="77" spans="1:9" s="48" customFormat="1" ht="10" customHeight="1" x14ac:dyDescent="0.25">
      <c r="A77" s="47"/>
      <c r="B77" s="45"/>
      <c r="C77" s="47"/>
      <c r="D77" s="50"/>
      <c r="E77" s="50"/>
    </row>
    <row r="78" spans="1:9" s="48" customFormat="1" ht="15" customHeight="1" x14ac:dyDescent="0.25">
      <c r="A78" s="47"/>
      <c r="B78" s="45" t="s">
        <v>98</v>
      </c>
      <c r="C78" s="47" t="s">
        <v>63</v>
      </c>
      <c r="D78" s="67" t="s">
        <v>238</v>
      </c>
      <c r="E78" s="50"/>
    </row>
    <row r="79" spans="1:9" s="48" customFormat="1" ht="3" customHeight="1" x14ac:dyDescent="0.25">
      <c r="A79" s="47"/>
      <c r="B79" s="45"/>
      <c r="C79" s="47"/>
      <c r="D79" s="50"/>
      <c r="E79" s="50"/>
    </row>
    <row r="80" spans="1:9" ht="15" customHeight="1" x14ac:dyDescent="0.25">
      <c r="D80" s="55" t="s">
        <v>12</v>
      </c>
      <c r="E80" s="70" t="s">
        <v>239</v>
      </c>
      <c r="F80" s="71"/>
      <c r="G80" s="71"/>
      <c r="H80" s="71"/>
      <c r="I80" s="72"/>
    </row>
    <row r="81" spans="1:9" ht="15" customHeight="1" x14ac:dyDescent="0.25">
      <c r="D81" s="58">
        <v>1</v>
      </c>
      <c r="E81" s="73" t="s">
        <v>240</v>
      </c>
      <c r="F81" s="74"/>
      <c r="G81" s="74"/>
      <c r="H81" s="74"/>
      <c r="I81" s="74"/>
    </row>
    <row r="82" spans="1:9" ht="15" customHeight="1" x14ac:dyDescent="0.25">
      <c r="D82" s="58">
        <v>0</v>
      </c>
      <c r="E82" s="73" t="s">
        <v>241</v>
      </c>
      <c r="F82" s="74"/>
      <c r="G82" s="74"/>
      <c r="H82" s="74"/>
      <c r="I82" s="74"/>
    </row>
    <row r="83" spans="1:9" s="48" customFormat="1" ht="10" customHeight="1" x14ac:dyDescent="0.25">
      <c r="A83" s="47"/>
      <c r="B83" s="45"/>
      <c r="C83" s="47"/>
      <c r="D83" s="50"/>
      <c r="E83" s="50"/>
    </row>
    <row r="84" spans="1:9" s="48" customFormat="1" ht="15" customHeight="1" x14ac:dyDescent="0.25">
      <c r="A84" s="47"/>
      <c r="B84" s="45" t="s">
        <v>99</v>
      </c>
      <c r="C84" s="47" t="s">
        <v>63</v>
      </c>
      <c r="D84" s="67" t="s">
        <v>242</v>
      </c>
      <c r="E84" s="50"/>
    </row>
    <row r="85" spans="1:9" s="48" customFormat="1" ht="3" customHeight="1" x14ac:dyDescent="0.25">
      <c r="A85" s="47"/>
      <c r="B85" s="45"/>
      <c r="C85" s="47"/>
      <c r="D85" s="50"/>
      <c r="E85" s="50"/>
    </row>
    <row r="86" spans="1:9" ht="15" customHeight="1" x14ac:dyDescent="0.25">
      <c r="D86" s="55" t="s">
        <v>12</v>
      </c>
      <c r="E86" s="70" t="s">
        <v>243</v>
      </c>
      <c r="F86" s="71"/>
      <c r="G86" s="71"/>
      <c r="H86" s="71"/>
      <c r="I86" s="72"/>
    </row>
    <row r="87" spans="1:9" ht="15" customHeight="1" x14ac:dyDescent="0.25">
      <c r="D87" s="58">
        <v>1</v>
      </c>
      <c r="E87" s="73" t="s">
        <v>244</v>
      </c>
      <c r="F87" s="74"/>
      <c r="G87" s="74"/>
      <c r="H87" s="74"/>
      <c r="I87" s="74"/>
    </row>
    <row r="88" spans="1:9" ht="15" customHeight="1" x14ac:dyDescent="0.25">
      <c r="D88" s="58">
        <v>0</v>
      </c>
      <c r="E88" s="73" t="s">
        <v>245</v>
      </c>
      <c r="F88" s="74"/>
      <c r="G88" s="74"/>
      <c r="H88" s="74"/>
      <c r="I88" s="74"/>
    </row>
    <row r="89" spans="1:9" s="48" customFormat="1" ht="10" customHeight="1" x14ac:dyDescent="0.25">
      <c r="A89" s="47"/>
      <c r="B89" s="45"/>
      <c r="C89" s="47"/>
      <c r="D89" s="50"/>
      <c r="E89" s="50"/>
    </row>
    <row r="90" spans="1:9" s="48" customFormat="1" ht="15" customHeight="1" x14ac:dyDescent="0.25">
      <c r="A90" s="47"/>
      <c r="B90" s="45" t="s">
        <v>100</v>
      </c>
      <c r="C90" s="47" t="s">
        <v>63</v>
      </c>
      <c r="D90" s="67" t="s">
        <v>246</v>
      </c>
      <c r="E90" s="50"/>
    </row>
    <row r="91" spans="1:9" s="48" customFormat="1" ht="3" customHeight="1" x14ac:dyDescent="0.25">
      <c r="A91" s="47"/>
      <c r="B91" s="45"/>
      <c r="C91" s="47"/>
      <c r="D91" s="50"/>
      <c r="E91" s="50"/>
    </row>
    <row r="92" spans="1:9" ht="15" customHeight="1" x14ac:dyDescent="0.25">
      <c r="D92" s="55" t="s">
        <v>12</v>
      </c>
      <c r="E92" s="70" t="s">
        <v>247</v>
      </c>
      <c r="F92" s="71"/>
      <c r="G92" s="71"/>
      <c r="H92" s="71"/>
      <c r="I92" s="72"/>
    </row>
    <row r="93" spans="1:9" ht="15" customHeight="1" x14ac:dyDescent="0.25">
      <c r="D93" s="58">
        <v>1</v>
      </c>
      <c r="E93" s="73" t="s">
        <v>248</v>
      </c>
      <c r="F93" s="74"/>
      <c r="G93" s="74"/>
      <c r="H93" s="74"/>
      <c r="I93" s="74"/>
    </row>
    <row r="94" spans="1:9" ht="15" customHeight="1" x14ac:dyDescent="0.25">
      <c r="D94" s="58">
        <v>0</v>
      </c>
      <c r="E94" s="73" t="s">
        <v>249</v>
      </c>
      <c r="F94" s="74"/>
      <c r="G94" s="74"/>
      <c r="H94" s="74"/>
      <c r="I94" s="74"/>
    </row>
    <row r="95" spans="1:9" s="48" customFormat="1" ht="10" customHeight="1" x14ac:dyDescent="0.25">
      <c r="A95" s="47"/>
      <c r="B95" s="45"/>
      <c r="C95" s="47"/>
      <c r="D95" s="50"/>
      <c r="E95" s="50"/>
    </row>
    <row r="96" spans="1:9" s="48" customFormat="1" ht="15" customHeight="1" x14ac:dyDescent="0.25">
      <c r="A96" s="46"/>
      <c r="B96" s="45" t="s">
        <v>101</v>
      </c>
      <c r="C96" s="47" t="s">
        <v>63</v>
      </c>
      <c r="D96" s="67" t="s">
        <v>283</v>
      </c>
      <c r="E96" s="50"/>
      <c r="F96" s="51"/>
      <c r="G96" s="51"/>
    </row>
    <row r="97" spans="1:7" s="48" customFormat="1" ht="15" customHeight="1" x14ac:dyDescent="0.25">
      <c r="A97" s="46"/>
      <c r="B97" s="45" t="s">
        <v>102</v>
      </c>
      <c r="C97" s="47" t="s">
        <v>63</v>
      </c>
      <c r="D97" s="67" t="s">
        <v>284</v>
      </c>
      <c r="E97" s="50"/>
      <c r="F97" s="51"/>
      <c r="G97" s="51"/>
    </row>
    <row r="98" spans="1:7" s="48" customFormat="1" ht="15" customHeight="1" x14ac:dyDescent="0.25">
      <c r="A98" s="46"/>
      <c r="B98" s="45" t="s">
        <v>143</v>
      </c>
      <c r="C98" s="47" t="s">
        <v>63</v>
      </c>
      <c r="D98" s="67" t="s">
        <v>285</v>
      </c>
      <c r="E98" s="50"/>
      <c r="F98" s="51"/>
      <c r="G98" s="51"/>
    </row>
    <row r="99" spans="1:7" s="48" customFormat="1" ht="6" customHeight="1" x14ac:dyDescent="0.25">
      <c r="A99" s="46"/>
      <c r="B99" s="45"/>
      <c r="C99" s="47"/>
      <c r="D99" s="67"/>
      <c r="E99" s="50"/>
      <c r="F99" s="51"/>
      <c r="G99" s="51"/>
    </row>
    <row r="100" spans="1:7" s="48" customFormat="1" ht="15" customHeight="1" x14ac:dyDescent="0.25">
      <c r="A100" s="46"/>
      <c r="B100" s="45" t="s">
        <v>144</v>
      </c>
      <c r="C100" s="47" t="s">
        <v>63</v>
      </c>
      <c r="D100" s="67" t="s">
        <v>221</v>
      </c>
      <c r="E100" s="50"/>
      <c r="F100" s="51"/>
      <c r="G100" s="51"/>
    </row>
    <row r="101" spans="1:7" s="48" customFormat="1" ht="15" customHeight="1" x14ac:dyDescent="0.25">
      <c r="A101" s="46"/>
      <c r="B101" s="45" t="s">
        <v>147</v>
      </c>
      <c r="C101" s="47" t="s">
        <v>63</v>
      </c>
      <c r="D101" s="67" t="s">
        <v>222</v>
      </c>
      <c r="E101" s="50"/>
      <c r="F101" s="51"/>
      <c r="G101" s="51"/>
    </row>
    <row r="102" spans="1:7" s="48" customFormat="1" ht="6" customHeight="1" x14ac:dyDescent="0.25">
      <c r="A102" s="46"/>
      <c r="B102" s="45"/>
      <c r="C102" s="47"/>
      <c r="D102" s="67"/>
      <c r="E102" s="50"/>
      <c r="F102" s="51"/>
      <c r="G102" s="51"/>
    </row>
    <row r="103" spans="1:7" s="48" customFormat="1" ht="15" customHeight="1" x14ac:dyDescent="0.25">
      <c r="A103" s="46"/>
      <c r="B103" s="45" t="s">
        <v>148</v>
      </c>
      <c r="C103" s="47" t="s">
        <v>63</v>
      </c>
      <c r="D103" s="67" t="s">
        <v>223</v>
      </c>
      <c r="E103" s="50"/>
      <c r="F103" s="51"/>
      <c r="G103" s="51"/>
    </row>
    <row r="104" spans="1:7" s="48" customFormat="1" ht="15" customHeight="1" x14ac:dyDescent="0.25">
      <c r="A104" s="46"/>
      <c r="B104" s="45" t="s">
        <v>149</v>
      </c>
      <c r="C104" s="47" t="s">
        <v>63</v>
      </c>
      <c r="D104" s="67" t="s">
        <v>224</v>
      </c>
      <c r="E104" s="50"/>
      <c r="F104" s="51"/>
      <c r="G104" s="51"/>
    </row>
    <row r="105" spans="1:7" s="48" customFormat="1" ht="6" customHeight="1" x14ac:dyDescent="0.25">
      <c r="A105" s="46"/>
      <c r="B105" s="45"/>
      <c r="C105" s="47"/>
      <c r="D105" s="67"/>
      <c r="E105" s="50"/>
      <c r="F105" s="51"/>
      <c r="G105" s="51"/>
    </row>
    <row r="106" spans="1:7" s="48" customFormat="1" ht="15" customHeight="1" x14ac:dyDescent="0.25">
      <c r="A106" s="46"/>
      <c r="B106" s="45" t="s">
        <v>152</v>
      </c>
      <c r="C106" s="47" t="s">
        <v>63</v>
      </c>
      <c r="D106" s="67" t="s">
        <v>250</v>
      </c>
      <c r="E106" s="50"/>
      <c r="F106" s="51"/>
      <c r="G106" s="51"/>
    </row>
    <row r="107" spans="1:7" s="48" customFormat="1" ht="15" customHeight="1" x14ac:dyDescent="0.25">
      <c r="A107" s="46"/>
      <c r="B107" s="45" t="s">
        <v>153</v>
      </c>
      <c r="C107" s="47" t="s">
        <v>63</v>
      </c>
      <c r="D107" s="67" t="s">
        <v>251</v>
      </c>
      <c r="E107" s="50"/>
      <c r="F107" s="51"/>
      <c r="G107" s="51"/>
    </row>
    <row r="108" spans="1:7" s="48" customFormat="1" ht="6" customHeight="1" x14ac:dyDescent="0.25">
      <c r="A108" s="46"/>
      <c r="B108" s="45"/>
      <c r="C108" s="47"/>
      <c r="D108" s="67"/>
      <c r="E108" s="50"/>
      <c r="F108" s="51"/>
      <c r="G108" s="51"/>
    </row>
    <row r="109" spans="1:7" s="48" customFormat="1" ht="15" customHeight="1" x14ac:dyDescent="0.25">
      <c r="A109" s="46"/>
      <c r="B109" s="45" t="s">
        <v>154</v>
      </c>
      <c r="C109" s="47" t="s">
        <v>63</v>
      </c>
      <c r="D109" s="67" t="s">
        <v>274</v>
      </c>
      <c r="E109" s="50"/>
      <c r="F109" s="51"/>
      <c r="G109" s="51"/>
    </row>
    <row r="110" spans="1:7" s="48" customFormat="1" ht="15" customHeight="1" x14ac:dyDescent="0.25">
      <c r="A110" s="46"/>
      <c r="B110" s="45" t="s">
        <v>155</v>
      </c>
      <c r="C110" s="47" t="s">
        <v>63</v>
      </c>
      <c r="D110" s="67" t="s">
        <v>275</v>
      </c>
      <c r="E110" s="50"/>
      <c r="F110" s="51"/>
      <c r="G110" s="51"/>
    </row>
    <row r="111" spans="1:7" s="48" customFormat="1" ht="15" customHeight="1" x14ac:dyDescent="0.25">
      <c r="A111" s="46"/>
      <c r="B111" s="45" t="s">
        <v>156</v>
      </c>
      <c r="C111" s="47" t="s">
        <v>63</v>
      </c>
      <c r="D111" s="67" t="s">
        <v>276</v>
      </c>
      <c r="E111" s="50"/>
      <c r="F111" s="51"/>
      <c r="G111" s="51"/>
    </row>
    <row r="112" spans="1:7" s="48" customFormat="1" ht="15" customHeight="1" x14ac:dyDescent="0.25">
      <c r="A112" s="46"/>
      <c r="B112" s="45" t="s">
        <v>157</v>
      </c>
      <c r="C112" s="47" t="s">
        <v>63</v>
      </c>
      <c r="D112" s="67" t="s">
        <v>277</v>
      </c>
      <c r="E112" s="50"/>
      <c r="F112" s="51"/>
      <c r="G112" s="51"/>
    </row>
    <row r="113" spans="1:9" s="48" customFormat="1" ht="15" customHeight="1" x14ac:dyDescent="0.25">
      <c r="A113" s="46"/>
      <c r="B113" s="45" t="s">
        <v>158</v>
      </c>
      <c r="C113" s="47" t="s">
        <v>63</v>
      </c>
      <c r="D113" s="50" t="s">
        <v>145</v>
      </c>
      <c r="E113" s="50"/>
      <c r="F113" s="51"/>
      <c r="G113" s="51"/>
    </row>
    <row r="114" spans="1:9" s="48" customFormat="1" ht="15" customHeight="1" x14ac:dyDescent="0.25">
      <c r="A114" s="46"/>
      <c r="B114" s="45" t="s">
        <v>159</v>
      </c>
      <c r="C114" s="47" t="s">
        <v>63</v>
      </c>
      <c r="D114" s="50" t="s">
        <v>146</v>
      </c>
      <c r="E114" s="50"/>
      <c r="F114" s="51"/>
      <c r="G114" s="51"/>
    </row>
    <row r="115" spans="1:9" ht="15" customHeight="1" x14ac:dyDescent="0.25">
      <c r="B115" s="45" t="s">
        <v>160</v>
      </c>
      <c r="C115" s="47" t="s">
        <v>63</v>
      </c>
      <c r="D115" s="67" t="s">
        <v>220</v>
      </c>
    </row>
    <row r="116" spans="1:9" s="48" customFormat="1" ht="3" customHeight="1" x14ac:dyDescent="0.25">
      <c r="A116" s="47"/>
      <c r="B116" s="45"/>
      <c r="C116" s="47"/>
      <c r="D116" s="50"/>
      <c r="E116" s="50"/>
    </row>
    <row r="117" spans="1:9" ht="15" customHeight="1" x14ac:dyDescent="0.25">
      <c r="D117" s="55" t="s">
        <v>12</v>
      </c>
      <c r="E117" s="70" t="s">
        <v>190</v>
      </c>
      <c r="F117" s="71"/>
      <c r="G117" s="71"/>
      <c r="H117" s="71"/>
      <c r="I117" s="72"/>
    </row>
    <row r="118" spans="1:9" ht="15" customHeight="1" x14ac:dyDescent="0.25">
      <c r="D118" s="58">
        <v>1</v>
      </c>
      <c r="E118" s="74" t="s">
        <v>150</v>
      </c>
      <c r="F118" s="74"/>
      <c r="G118" s="74"/>
      <c r="H118" s="74"/>
      <c r="I118" s="74"/>
    </row>
    <row r="119" spans="1:9" ht="15" customHeight="1" x14ac:dyDescent="0.25">
      <c r="D119" s="58">
        <v>0</v>
      </c>
      <c r="E119" s="74" t="s">
        <v>151</v>
      </c>
      <c r="F119" s="74"/>
      <c r="G119" s="74"/>
      <c r="H119" s="74"/>
      <c r="I119" s="74"/>
    </row>
    <row r="120" spans="1:9" ht="10" customHeight="1" x14ac:dyDescent="0.25"/>
    <row r="121" spans="1:9" s="48" customFormat="1" ht="15" customHeight="1" x14ac:dyDescent="0.25">
      <c r="A121" s="46"/>
      <c r="B121" s="45" t="s">
        <v>161</v>
      </c>
      <c r="C121" s="47" t="s">
        <v>63</v>
      </c>
      <c r="D121" s="67" t="s">
        <v>209</v>
      </c>
      <c r="E121" s="50"/>
      <c r="F121" s="51"/>
      <c r="G121" s="51"/>
    </row>
    <row r="122" spans="1:9" ht="15" customHeight="1" x14ac:dyDescent="0.25">
      <c r="B122" s="45" t="s">
        <v>162</v>
      </c>
      <c r="C122" s="47" t="s">
        <v>63</v>
      </c>
      <c r="D122" s="67" t="s">
        <v>210</v>
      </c>
    </row>
    <row r="123" spans="1:9" ht="15" customHeight="1" x14ac:dyDescent="0.25">
      <c r="B123" s="45" t="s">
        <v>163</v>
      </c>
      <c r="C123" s="47" t="s">
        <v>63</v>
      </c>
      <c r="D123" s="67" t="s">
        <v>211</v>
      </c>
    </row>
    <row r="124" spans="1:9" ht="15" customHeight="1" x14ac:dyDescent="0.25">
      <c r="B124" s="45" t="s">
        <v>164</v>
      </c>
      <c r="C124" s="47" t="s">
        <v>63</v>
      </c>
      <c r="D124" s="67" t="s">
        <v>212</v>
      </c>
    </row>
    <row r="125" spans="1:9" ht="15" customHeight="1" x14ac:dyDescent="0.25">
      <c r="B125" s="45" t="s">
        <v>179</v>
      </c>
      <c r="C125" s="47" t="s">
        <v>63</v>
      </c>
      <c r="D125" s="67" t="s">
        <v>252</v>
      </c>
    </row>
    <row r="126" spans="1:9" ht="14.25" customHeight="1" x14ac:dyDescent="0.25">
      <c r="B126" s="45" t="s">
        <v>180</v>
      </c>
      <c r="C126" s="47" t="s">
        <v>63</v>
      </c>
      <c r="D126" s="67" t="s">
        <v>213</v>
      </c>
    </row>
    <row r="127" spans="1:9" ht="14.25" customHeight="1" x14ac:dyDescent="0.25">
      <c r="B127" s="45" t="s">
        <v>181</v>
      </c>
      <c r="C127" s="47" t="s">
        <v>63</v>
      </c>
      <c r="D127" s="67" t="s">
        <v>214</v>
      </c>
    </row>
    <row r="128" spans="1:9" ht="8.15" customHeight="1" x14ac:dyDescent="0.25">
      <c r="B128" s="45"/>
      <c r="C128" s="47"/>
      <c r="D128" s="67"/>
    </row>
    <row r="129" spans="2:4" ht="14.25" customHeight="1" x14ac:dyDescent="0.25">
      <c r="B129" s="45" t="s">
        <v>253</v>
      </c>
      <c r="C129" s="47" t="s">
        <v>63</v>
      </c>
      <c r="D129" s="67" t="s">
        <v>215</v>
      </c>
    </row>
    <row r="130" spans="2:4" ht="14.25" customHeight="1" x14ac:dyDescent="0.25">
      <c r="B130" s="45" t="s">
        <v>254</v>
      </c>
      <c r="C130" s="47" t="s">
        <v>63</v>
      </c>
      <c r="D130" s="67" t="s">
        <v>216</v>
      </c>
    </row>
    <row r="131" spans="2:4" ht="14.25" customHeight="1" x14ac:dyDescent="0.25">
      <c r="B131" s="45" t="s">
        <v>255</v>
      </c>
      <c r="C131" s="47" t="s">
        <v>63</v>
      </c>
      <c r="D131" s="67" t="s">
        <v>217</v>
      </c>
    </row>
    <row r="132" spans="2:4" ht="14.25" customHeight="1" x14ac:dyDescent="0.25">
      <c r="B132" s="45" t="s">
        <v>256</v>
      </c>
      <c r="C132" s="47" t="s">
        <v>63</v>
      </c>
      <c r="D132" s="67" t="s">
        <v>218</v>
      </c>
    </row>
    <row r="133" spans="2:4" ht="14.25" customHeight="1" x14ac:dyDescent="0.25">
      <c r="B133" s="45" t="s">
        <v>257</v>
      </c>
      <c r="C133" s="47" t="s">
        <v>63</v>
      </c>
      <c r="D133" s="67" t="s">
        <v>219</v>
      </c>
    </row>
    <row r="134" spans="2:4" ht="14.25" customHeight="1" x14ac:dyDescent="0.25">
      <c r="B134" s="45" t="s">
        <v>259</v>
      </c>
      <c r="C134" s="47" t="s">
        <v>63</v>
      </c>
      <c r="D134" s="67" t="s">
        <v>258</v>
      </c>
    </row>
    <row r="135" spans="2:4" ht="14.25" customHeight="1" x14ac:dyDescent="0.25">
      <c r="B135" s="45" t="s">
        <v>260</v>
      </c>
      <c r="C135" s="47" t="s">
        <v>63</v>
      </c>
      <c r="D135" s="67" t="s">
        <v>208</v>
      </c>
    </row>
    <row r="136" spans="2:4" ht="14.25" customHeight="1" x14ac:dyDescent="0.25">
      <c r="B136" s="45" t="s">
        <v>261</v>
      </c>
      <c r="C136" s="47" t="s">
        <v>63</v>
      </c>
      <c r="D136" s="67" t="s">
        <v>207</v>
      </c>
    </row>
    <row r="137" spans="2:4" ht="8.15" customHeight="1" x14ac:dyDescent="0.25">
      <c r="B137" s="45"/>
      <c r="C137" s="47"/>
      <c r="D137" s="67"/>
    </row>
    <row r="138" spans="2:4" ht="14.25" customHeight="1" x14ac:dyDescent="0.25">
      <c r="B138" s="45" t="s">
        <v>262</v>
      </c>
      <c r="C138" s="47" t="s">
        <v>63</v>
      </c>
      <c r="D138" s="67" t="s">
        <v>266</v>
      </c>
    </row>
    <row r="139" spans="2:4" ht="14.25" customHeight="1" x14ac:dyDescent="0.25">
      <c r="B139" s="45" t="s">
        <v>263</v>
      </c>
      <c r="C139" s="47" t="s">
        <v>63</v>
      </c>
      <c r="D139" s="67" t="s">
        <v>267</v>
      </c>
    </row>
    <row r="140" spans="2:4" ht="14.25" customHeight="1" x14ac:dyDescent="0.25">
      <c r="B140" s="45" t="s">
        <v>264</v>
      </c>
      <c r="C140" s="47" t="s">
        <v>63</v>
      </c>
      <c r="D140" s="67" t="s">
        <v>268</v>
      </c>
    </row>
    <row r="141" spans="2:4" ht="14.25" customHeight="1" x14ac:dyDescent="0.25">
      <c r="B141" s="45" t="s">
        <v>265</v>
      </c>
      <c r="C141" s="47" t="s">
        <v>63</v>
      </c>
      <c r="D141" s="67" t="s">
        <v>269</v>
      </c>
    </row>
    <row r="142" spans="2:4" ht="14.25" customHeight="1" x14ac:dyDescent="0.25">
      <c r="B142" s="45" t="s">
        <v>279</v>
      </c>
      <c r="C142" s="47" t="s">
        <v>63</v>
      </c>
      <c r="D142" s="67" t="s">
        <v>270</v>
      </c>
    </row>
    <row r="143" spans="2:4" ht="14.25" customHeight="1" x14ac:dyDescent="0.25">
      <c r="B143" s="45" t="s">
        <v>280</v>
      </c>
      <c r="C143" s="47" t="s">
        <v>63</v>
      </c>
      <c r="D143" s="67" t="s">
        <v>272</v>
      </c>
    </row>
    <row r="144" spans="2:4" ht="14.25" customHeight="1" x14ac:dyDescent="0.25">
      <c r="B144" s="45" t="s">
        <v>281</v>
      </c>
      <c r="C144" s="47" t="s">
        <v>63</v>
      </c>
      <c r="D144" s="67" t="s">
        <v>271</v>
      </c>
    </row>
    <row r="147" spans="11:11" ht="14.25" customHeight="1" x14ac:dyDescent="0.25">
      <c r="K147" s="69" t="s">
        <v>320</v>
      </c>
    </row>
    <row r="149" spans="11:11" ht="14.25" customHeight="1" x14ac:dyDescent="0.25">
      <c r="K149" s="59" t="s">
        <v>165</v>
      </c>
    </row>
    <row r="151" spans="11:11" ht="14.25" customHeight="1" x14ac:dyDescent="0.25">
      <c r="K151" s="36" t="s">
        <v>166</v>
      </c>
    </row>
    <row r="152" spans="11:11" ht="14.25" customHeight="1" x14ac:dyDescent="0.25">
      <c r="K152" s="36" t="s">
        <v>167</v>
      </c>
    </row>
  </sheetData>
  <sheetProtection password="EF85" sheet="1" objects="1" scenarios="1"/>
  <mergeCells count="19">
    <mergeCell ref="E93:I93"/>
    <mergeCell ref="E94:I94"/>
    <mergeCell ref="E118:I118"/>
    <mergeCell ref="E119:I119"/>
    <mergeCell ref="E117:I117"/>
    <mergeCell ref="E86:I86"/>
    <mergeCell ref="E87:I87"/>
    <mergeCell ref="E88:I88"/>
    <mergeCell ref="E92:I92"/>
    <mergeCell ref="A1:O1"/>
    <mergeCell ref="A2:O2"/>
    <mergeCell ref="E80:I80"/>
    <mergeCell ref="E81:I81"/>
    <mergeCell ref="E82:I82"/>
    <mergeCell ref="E72:I72"/>
    <mergeCell ref="E73:I73"/>
    <mergeCell ref="E74:I74"/>
    <mergeCell ref="E75:I75"/>
    <mergeCell ref="E76:I76"/>
  </mergeCells>
  <printOptions horizontalCentered="1"/>
  <pageMargins left="0.39370078740157483" right="0.39370078740157483" top="0.59055118110236227" bottom="0.59055118110236227" header="0.31496062992125984" footer="0.31496062992125984"/>
  <pageSetup paperSize="9" orientation="landscape" r:id="rId1"/>
  <ignoredErrors>
    <ignoredError sqref="A7:A41 A4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39"/>
  <sheetViews>
    <sheetView tabSelected="1" topLeftCell="E1" workbookViewId="0">
      <selection activeCell="H6" sqref="H6"/>
    </sheetView>
  </sheetViews>
  <sheetFormatPr defaultColWidth="11.54296875" defaultRowHeight="15" customHeight="1" x14ac:dyDescent="0.25"/>
  <cols>
    <col min="1" max="1" width="13.7265625" style="17" customWidth="1"/>
    <col min="2" max="2" width="30.7265625" style="18" customWidth="1"/>
    <col min="3" max="3" width="52.7265625" style="18" customWidth="1"/>
    <col min="4" max="4" width="17" style="18" customWidth="1"/>
    <col min="5" max="5" width="20" style="18" bestFit="1" customWidth="1"/>
    <col min="6" max="7" width="20.7265625" style="18" customWidth="1"/>
    <col min="8" max="9" width="11.7265625" style="17" customWidth="1"/>
    <col min="10" max="10" width="21.54296875" style="17" customWidth="1"/>
    <col min="11" max="12" width="12.7265625" style="17" customWidth="1"/>
    <col min="13" max="18" width="8.7265625" style="17" customWidth="1"/>
    <col min="19" max="27" width="9.7265625" style="19" customWidth="1"/>
    <col min="28" max="31" width="9.7265625" style="20" customWidth="1"/>
    <col min="32" max="54" width="11.7265625" style="19" customWidth="1"/>
    <col min="55" max="55" width="1.81640625" style="2" bestFit="1" customWidth="1"/>
    <col min="56" max="56" width="4.7265625" style="2" hidden="1" customWidth="1"/>
    <col min="57" max="57" width="11.54296875" style="2"/>
    <col min="58" max="61" width="0" style="2" hidden="1" customWidth="1"/>
    <col min="62" max="16384" width="11.54296875" style="2"/>
  </cols>
  <sheetData>
    <row r="1" spans="1:61" ht="15" customHeight="1" x14ac:dyDescent="0.25">
      <c r="A1" s="24" t="s">
        <v>321</v>
      </c>
      <c r="B1" s="9"/>
      <c r="C1" s="9"/>
      <c r="D1" s="9"/>
      <c r="E1" s="9"/>
      <c r="F1" s="9"/>
      <c r="G1" s="9"/>
      <c r="H1" s="9"/>
      <c r="I1" s="9"/>
      <c r="J1" s="8"/>
      <c r="K1" s="8"/>
      <c r="L1" s="8"/>
      <c r="M1" s="8"/>
      <c r="N1" s="8"/>
      <c r="O1" s="8"/>
      <c r="P1" s="8"/>
      <c r="Q1" s="8"/>
      <c r="R1" s="8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</row>
    <row r="2" spans="1:61" s="1" customFormat="1" ht="15" customHeight="1" x14ac:dyDescent="0.25">
      <c r="A2" s="88" t="s">
        <v>119</v>
      </c>
      <c r="B2" s="88"/>
      <c r="C2" s="88"/>
      <c r="D2" s="88"/>
      <c r="E2" s="88"/>
      <c r="F2" s="88"/>
      <c r="G2" s="88"/>
      <c r="H2" s="88" t="s">
        <v>118</v>
      </c>
      <c r="I2" s="88"/>
      <c r="J2" s="82" t="s">
        <v>173</v>
      </c>
      <c r="K2" s="82"/>
      <c r="L2" s="82"/>
      <c r="M2" s="79" t="s">
        <v>225</v>
      </c>
      <c r="N2" s="80"/>
      <c r="O2" s="81"/>
      <c r="P2" s="79" t="s">
        <v>282</v>
      </c>
      <c r="Q2" s="80"/>
      <c r="R2" s="81"/>
      <c r="S2" s="76" t="s">
        <v>206</v>
      </c>
      <c r="T2" s="78"/>
      <c r="U2" s="78"/>
      <c r="V2" s="78"/>
      <c r="W2" s="78"/>
      <c r="X2" s="77"/>
      <c r="Y2" s="88" t="s">
        <v>205</v>
      </c>
      <c r="Z2" s="88"/>
      <c r="AA2" s="88"/>
      <c r="AB2" s="88"/>
      <c r="AC2" s="88"/>
      <c r="AD2" s="88"/>
      <c r="AE2" s="82" t="s">
        <v>204</v>
      </c>
      <c r="AF2" s="88" t="s">
        <v>203</v>
      </c>
      <c r="AG2" s="88"/>
      <c r="AH2" s="88"/>
      <c r="AI2" s="88"/>
      <c r="AJ2" s="88"/>
      <c r="AK2" s="88"/>
      <c r="AL2" s="88"/>
      <c r="AM2" s="88" t="s">
        <v>202</v>
      </c>
      <c r="AN2" s="88"/>
      <c r="AO2" s="88"/>
      <c r="AP2" s="88"/>
      <c r="AQ2" s="88"/>
      <c r="AR2" s="88"/>
      <c r="AS2" s="88"/>
      <c r="AT2" s="88"/>
      <c r="AU2" s="87" t="s">
        <v>231</v>
      </c>
      <c r="AV2" s="87"/>
      <c r="AW2" s="87"/>
      <c r="AX2" s="87"/>
      <c r="AY2" s="87"/>
      <c r="AZ2" s="87"/>
      <c r="BA2" s="87"/>
      <c r="BB2" s="87"/>
    </row>
    <row r="3" spans="1:61" s="1" customFormat="1" ht="15" customHeight="1" x14ac:dyDescent="0.25">
      <c r="A3" s="89" t="s">
        <v>4</v>
      </c>
      <c r="B3" s="93" t="s">
        <v>117</v>
      </c>
      <c r="C3" s="89" t="s">
        <v>0</v>
      </c>
      <c r="D3" s="89" t="s">
        <v>7</v>
      </c>
      <c r="E3" s="89" t="s">
        <v>10</v>
      </c>
      <c r="F3" s="89" t="s">
        <v>6</v>
      </c>
      <c r="G3" s="89" t="s">
        <v>1</v>
      </c>
      <c r="H3" s="91" t="s">
        <v>2</v>
      </c>
      <c r="I3" s="91" t="s">
        <v>3</v>
      </c>
      <c r="J3" s="83" t="s">
        <v>170</v>
      </c>
      <c r="K3" s="83" t="s">
        <v>171</v>
      </c>
      <c r="L3" s="84" t="s">
        <v>172</v>
      </c>
      <c r="M3" s="85" t="s">
        <v>226</v>
      </c>
      <c r="N3" s="85" t="s">
        <v>227</v>
      </c>
      <c r="O3" s="85" t="s">
        <v>228</v>
      </c>
      <c r="P3" s="85" t="s">
        <v>226</v>
      </c>
      <c r="Q3" s="85" t="s">
        <v>227</v>
      </c>
      <c r="R3" s="85" t="s">
        <v>228</v>
      </c>
      <c r="S3" s="88" t="s">
        <v>103</v>
      </c>
      <c r="T3" s="88"/>
      <c r="U3" s="88" t="s">
        <v>104</v>
      </c>
      <c r="V3" s="88"/>
      <c r="W3" s="87" t="s">
        <v>229</v>
      </c>
      <c r="X3" s="87"/>
      <c r="Y3" s="76" t="s">
        <v>273</v>
      </c>
      <c r="Z3" s="77"/>
      <c r="AA3" s="76" t="s">
        <v>177</v>
      </c>
      <c r="AB3" s="77"/>
      <c r="AC3" s="76" t="s">
        <v>5</v>
      </c>
      <c r="AD3" s="77"/>
      <c r="AE3" s="88"/>
      <c r="AF3" s="76" t="s">
        <v>13</v>
      </c>
      <c r="AG3" s="77"/>
      <c r="AH3" s="76" t="s">
        <v>126</v>
      </c>
      <c r="AI3" s="78"/>
      <c r="AJ3" s="78"/>
      <c r="AK3" s="78"/>
      <c r="AL3" s="77"/>
      <c r="AM3" s="76" t="s">
        <v>13</v>
      </c>
      <c r="AN3" s="77"/>
      <c r="AO3" s="76" t="s">
        <v>126</v>
      </c>
      <c r="AP3" s="78"/>
      <c r="AQ3" s="78"/>
      <c r="AR3" s="78"/>
      <c r="AS3" s="78"/>
      <c r="AT3" s="77"/>
      <c r="AU3" s="94" t="s">
        <v>13</v>
      </c>
      <c r="AV3" s="95"/>
      <c r="AW3" s="94" t="s">
        <v>126</v>
      </c>
      <c r="AX3" s="96"/>
      <c r="AY3" s="96"/>
      <c r="AZ3" s="96"/>
      <c r="BA3" s="96"/>
      <c r="BB3" s="95"/>
    </row>
    <row r="4" spans="1:61" s="1" customFormat="1" ht="15" customHeight="1" x14ac:dyDescent="0.25">
      <c r="A4" s="90"/>
      <c r="B4" s="90"/>
      <c r="C4" s="90"/>
      <c r="D4" s="90"/>
      <c r="E4" s="90"/>
      <c r="F4" s="90"/>
      <c r="G4" s="90"/>
      <c r="H4" s="92"/>
      <c r="I4" s="92"/>
      <c r="J4" s="83"/>
      <c r="K4" s="83"/>
      <c r="L4" s="83"/>
      <c r="M4" s="86"/>
      <c r="N4" s="86"/>
      <c r="O4" s="86"/>
      <c r="P4" s="86"/>
      <c r="Q4" s="86"/>
      <c r="R4" s="86"/>
      <c r="S4" s="54" t="s">
        <v>8</v>
      </c>
      <c r="T4" s="54" t="s">
        <v>9</v>
      </c>
      <c r="U4" s="54" t="s">
        <v>8</v>
      </c>
      <c r="V4" s="54" t="s">
        <v>9</v>
      </c>
      <c r="W4" s="68" t="s">
        <v>8</v>
      </c>
      <c r="X4" s="68" t="s">
        <v>9</v>
      </c>
      <c r="Y4" s="54" t="s">
        <v>8</v>
      </c>
      <c r="Z4" s="54" t="s">
        <v>9</v>
      </c>
      <c r="AA4" s="54" t="s">
        <v>8</v>
      </c>
      <c r="AB4" s="54" t="s">
        <v>9</v>
      </c>
      <c r="AC4" s="54" t="s">
        <v>8</v>
      </c>
      <c r="AD4" s="54" t="s">
        <v>9</v>
      </c>
      <c r="AE4" s="88"/>
      <c r="AF4" s="54" t="s">
        <v>8</v>
      </c>
      <c r="AG4" s="54" t="s">
        <v>9</v>
      </c>
      <c r="AH4" s="56" t="s">
        <v>120</v>
      </c>
      <c r="AI4" s="56" t="s">
        <v>121</v>
      </c>
      <c r="AJ4" s="56" t="s">
        <v>127</v>
      </c>
      <c r="AK4" s="56" t="s">
        <v>122</v>
      </c>
      <c r="AL4" s="56" t="s">
        <v>123</v>
      </c>
      <c r="AM4" s="56" t="s">
        <v>8</v>
      </c>
      <c r="AN4" s="56" t="s">
        <v>9</v>
      </c>
      <c r="AO4" s="56" t="s">
        <v>124</v>
      </c>
      <c r="AP4" s="57" t="s">
        <v>169</v>
      </c>
      <c r="AQ4" s="57" t="s">
        <v>168</v>
      </c>
      <c r="AR4" s="68" t="s">
        <v>230</v>
      </c>
      <c r="AS4" s="56" t="s">
        <v>125</v>
      </c>
      <c r="AT4" s="56" t="s">
        <v>123</v>
      </c>
      <c r="AU4" s="68" t="s">
        <v>8</v>
      </c>
      <c r="AV4" s="68" t="s">
        <v>9</v>
      </c>
      <c r="AW4" s="68" t="s">
        <v>232</v>
      </c>
      <c r="AX4" s="68" t="s">
        <v>233</v>
      </c>
      <c r="AY4" s="68" t="s">
        <v>234</v>
      </c>
      <c r="AZ4" s="68" t="s">
        <v>236</v>
      </c>
      <c r="BA4" s="68" t="s">
        <v>235</v>
      </c>
      <c r="BB4" s="68" t="s">
        <v>237</v>
      </c>
      <c r="BF4" s="21" t="s">
        <v>40</v>
      </c>
      <c r="BG4" s="21" t="s">
        <v>41</v>
      </c>
      <c r="BH4" s="21" t="s">
        <v>42</v>
      </c>
      <c r="BI4" s="21" t="s">
        <v>43</v>
      </c>
    </row>
    <row r="5" spans="1:61" s="16" customFormat="1" ht="15" hidden="1" customHeight="1" x14ac:dyDescent="0.25">
      <c r="A5" s="14" t="s">
        <v>23</v>
      </c>
      <c r="B5" s="14" t="s">
        <v>24</v>
      </c>
      <c r="C5" s="14" t="s">
        <v>25</v>
      </c>
      <c r="D5" s="14" t="s">
        <v>26</v>
      </c>
      <c r="E5" s="14" t="s">
        <v>27</v>
      </c>
      <c r="F5" s="14" t="s">
        <v>28</v>
      </c>
      <c r="G5" s="14" t="s">
        <v>29</v>
      </c>
      <c r="H5" s="15" t="s">
        <v>30</v>
      </c>
      <c r="I5" s="15" t="s">
        <v>31</v>
      </c>
      <c r="J5" s="14"/>
      <c r="K5" s="14"/>
      <c r="L5" s="14"/>
      <c r="M5" s="14" t="s">
        <v>32</v>
      </c>
      <c r="N5" s="14"/>
      <c r="O5" s="14"/>
      <c r="P5" s="14" t="s">
        <v>32</v>
      </c>
      <c r="Q5" s="14"/>
      <c r="R5" s="14"/>
      <c r="S5" s="14" t="s">
        <v>33</v>
      </c>
      <c r="T5" s="14"/>
      <c r="U5" s="14"/>
      <c r="V5" s="14"/>
      <c r="W5" s="14"/>
      <c r="X5" s="14"/>
      <c r="Y5" s="14" t="s">
        <v>34</v>
      </c>
      <c r="Z5" s="14" t="s">
        <v>35</v>
      </c>
      <c r="AA5" s="14" t="s">
        <v>36</v>
      </c>
      <c r="AB5" s="14" t="s">
        <v>37</v>
      </c>
      <c r="AC5" s="14" t="s">
        <v>38</v>
      </c>
      <c r="AD5" s="14" t="s">
        <v>39</v>
      </c>
      <c r="AE5" s="14"/>
      <c r="AF5" s="14" t="s">
        <v>33</v>
      </c>
      <c r="AG5" s="14"/>
      <c r="AH5" s="14" t="s">
        <v>33</v>
      </c>
      <c r="AI5" s="14"/>
      <c r="AJ5" s="14"/>
      <c r="AK5" s="14"/>
      <c r="AL5" s="14"/>
      <c r="AM5" s="14" t="s">
        <v>33</v>
      </c>
      <c r="AN5" s="14"/>
      <c r="AO5" s="14" t="s">
        <v>33</v>
      </c>
      <c r="AP5" s="14"/>
      <c r="AQ5" s="14"/>
      <c r="AR5" s="14"/>
      <c r="AS5" s="14"/>
      <c r="AT5" s="14"/>
      <c r="AU5" s="14" t="s">
        <v>33</v>
      </c>
      <c r="AV5" s="14"/>
      <c r="AW5" s="14" t="s">
        <v>33</v>
      </c>
      <c r="AX5" s="14"/>
      <c r="AY5" s="14"/>
      <c r="AZ5" s="14"/>
      <c r="BA5" s="14"/>
      <c r="BB5" s="14"/>
      <c r="BF5" s="22"/>
      <c r="BG5" s="22"/>
      <c r="BH5" s="22"/>
      <c r="BI5" s="22"/>
    </row>
    <row r="6" spans="1:61" ht="20.149999999999999" customHeight="1" x14ac:dyDescent="0.25">
      <c r="A6" s="5"/>
      <c r="B6" s="12"/>
      <c r="C6" s="4"/>
      <c r="D6" s="4"/>
      <c r="E6" s="13"/>
      <c r="F6" s="4"/>
      <c r="G6" s="4"/>
      <c r="H6" s="40"/>
      <c r="I6" s="40"/>
      <c r="J6" s="6"/>
      <c r="K6" s="40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35" t="s">
        <v>49</v>
      </c>
      <c r="BD6" s="2" t="s">
        <v>22</v>
      </c>
      <c r="BF6" s="23" t="e">
        <f>#REF!+#REF!</f>
        <v>#REF!</v>
      </c>
      <c r="BG6" s="23" t="e">
        <f>#REF!+#REF!</f>
        <v>#REF!</v>
      </c>
      <c r="BH6" s="23" t="e">
        <f>#REF!+#REF!+#REF!+#REF!</f>
        <v>#REF!</v>
      </c>
      <c r="BI6" s="23" t="e">
        <f>#REF!+#REF!+#REF!+#REF!</f>
        <v>#REF!</v>
      </c>
    </row>
    <row r="7" spans="1:61" ht="15" customHeight="1" x14ac:dyDescent="0.25">
      <c r="BD7" s="2" t="s">
        <v>286</v>
      </c>
    </row>
    <row r="8" spans="1:61" ht="15" customHeight="1" x14ac:dyDescent="0.25">
      <c r="BD8" s="2" t="s">
        <v>287</v>
      </c>
    </row>
    <row r="9" spans="1:61" ht="15" customHeight="1" x14ac:dyDescent="0.25">
      <c r="BD9" s="2" t="s">
        <v>288</v>
      </c>
    </row>
    <row r="10" spans="1:61" ht="15" customHeight="1" x14ac:dyDescent="0.25">
      <c r="BD10" s="2" t="s">
        <v>289</v>
      </c>
    </row>
    <row r="11" spans="1:61" ht="15" customHeight="1" x14ac:dyDescent="0.25">
      <c r="BD11" s="2" t="s">
        <v>290</v>
      </c>
    </row>
    <row r="12" spans="1:61" ht="15" customHeight="1" x14ac:dyDescent="0.25">
      <c r="BD12" s="2" t="s">
        <v>291</v>
      </c>
    </row>
    <row r="13" spans="1:61" ht="15" customHeight="1" x14ac:dyDescent="0.25">
      <c r="BD13" s="2" t="s">
        <v>292</v>
      </c>
    </row>
    <row r="14" spans="1:61" ht="15" customHeight="1" x14ac:dyDescent="0.25">
      <c r="BD14" s="2" t="s">
        <v>293</v>
      </c>
    </row>
    <row r="15" spans="1:61" ht="15" customHeight="1" x14ac:dyDescent="0.25">
      <c r="BD15" s="2" t="s">
        <v>294</v>
      </c>
    </row>
    <row r="16" spans="1:61" ht="15" customHeight="1" x14ac:dyDescent="0.25">
      <c r="BD16" s="2" t="s">
        <v>295</v>
      </c>
    </row>
    <row r="17" spans="56:56" ht="15" customHeight="1" x14ac:dyDescent="0.25">
      <c r="BD17" s="2" t="s">
        <v>296</v>
      </c>
    </row>
    <row r="18" spans="56:56" ht="15" customHeight="1" x14ac:dyDescent="0.25">
      <c r="BD18" s="2" t="s">
        <v>297</v>
      </c>
    </row>
    <row r="19" spans="56:56" ht="15" customHeight="1" x14ac:dyDescent="0.25">
      <c r="BD19" s="2" t="s">
        <v>298</v>
      </c>
    </row>
    <row r="20" spans="56:56" ht="15" customHeight="1" x14ac:dyDescent="0.25">
      <c r="BD20" s="2" t="s">
        <v>299</v>
      </c>
    </row>
    <row r="21" spans="56:56" ht="15" customHeight="1" x14ac:dyDescent="0.25">
      <c r="BD21" s="2" t="s">
        <v>300</v>
      </c>
    </row>
    <row r="22" spans="56:56" ht="15" customHeight="1" x14ac:dyDescent="0.25">
      <c r="BD22" s="2" t="s">
        <v>301</v>
      </c>
    </row>
    <row r="23" spans="56:56" ht="15" customHeight="1" x14ac:dyDescent="0.25">
      <c r="BD23" s="2" t="s">
        <v>302</v>
      </c>
    </row>
    <row r="24" spans="56:56" ht="15" customHeight="1" x14ac:dyDescent="0.25">
      <c r="BD24" s="2" t="s">
        <v>303</v>
      </c>
    </row>
    <row r="25" spans="56:56" ht="15" customHeight="1" x14ac:dyDescent="0.25">
      <c r="BD25" s="2" t="s">
        <v>304</v>
      </c>
    </row>
    <row r="26" spans="56:56" ht="15" customHeight="1" x14ac:dyDescent="0.25">
      <c r="BD26" s="2" t="s">
        <v>305</v>
      </c>
    </row>
    <row r="27" spans="56:56" ht="15" customHeight="1" x14ac:dyDescent="0.25">
      <c r="BD27" s="2" t="s">
        <v>306</v>
      </c>
    </row>
    <row r="28" spans="56:56" ht="15" customHeight="1" x14ac:dyDescent="0.25">
      <c r="BD28" s="2" t="s">
        <v>307</v>
      </c>
    </row>
    <row r="29" spans="56:56" ht="15" customHeight="1" x14ac:dyDescent="0.25">
      <c r="BD29" s="2" t="s">
        <v>308</v>
      </c>
    </row>
    <row r="30" spans="56:56" ht="15" customHeight="1" x14ac:dyDescent="0.25">
      <c r="BD30" s="2" t="s">
        <v>309</v>
      </c>
    </row>
    <row r="31" spans="56:56" ht="15" customHeight="1" x14ac:dyDescent="0.25">
      <c r="BD31" s="2" t="s">
        <v>310</v>
      </c>
    </row>
    <row r="32" spans="56:56" ht="15" customHeight="1" x14ac:dyDescent="0.25">
      <c r="BD32" s="2" t="s">
        <v>311</v>
      </c>
    </row>
    <row r="33" spans="56:56" ht="15" customHeight="1" x14ac:dyDescent="0.25">
      <c r="BD33" s="2" t="s">
        <v>312</v>
      </c>
    </row>
    <row r="34" spans="56:56" ht="15" customHeight="1" x14ac:dyDescent="0.25">
      <c r="BD34" s="2" t="s">
        <v>313</v>
      </c>
    </row>
    <row r="35" spans="56:56" ht="15" customHeight="1" x14ac:dyDescent="0.25">
      <c r="BD35" s="2" t="s">
        <v>314</v>
      </c>
    </row>
    <row r="36" spans="56:56" ht="15" customHeight="1" x14ac:dyDescent="0.25">
      <c r="BD36" s="2" t="s">
        <v>315</v>
      </c>
    </row>
    <row r="37" spans="56:56" ht="15" customHeight="1" x14ac:dyDescent="0.25">
      <c r="BD37" s="2" t="s">
        <v>316</v>
      </c>
    </row>
    <row r="38" spans="56:56" ht="15" customHeight="1" x14ac:dyDescent="0.25">
      <c r="BD38" s="2" t="s">
        <v>317</v>
      </c>
    </row>
    <row r="39" spans="56:56" ht="15" customHeight="1" x14ac:dyDescent="0.25">
      <c r="BD39" s="2" t="s">
        <v>318</v>
      </c>
    </row>
  </sheetData>
  <sheetProtection password="EF85" sheet="1" objects="1" scenarios="1"/>
  <mergeCells count="41">
    <mergeCell ref="AU2:BB2"/>
    <mergeCell ref="AU3:AV3"/>
    <mergeCell ref="AW3:BB3"/>
    <mergeCell ref="P2:R2"/>
    <mergeCell ref="P3:P4"/>
    <mergeCell ref="Q3:Q4"/>
    <mergeCell ref="R3:R4"/>
    <mergeCell ref="AM2:AT2"/>
    <mergeCell ref="AM3:AN3"/>
    <mergeCell ref="AO3:AT3"/>
    <mergeCell ref="AE2:AE4"/>
    <mergeCell ref="Y2:AD2"/>
    <mergeCell ref="AC3:AD3"/>
    <mergeCell ref="AA3:AB3"/>
    <mergeCell ref="Y3:Z3"/>
    <mergeCell ref="AF2:AL2"/>
    <mergeCell ref="F3:F4"/>
    <mergeCell ref="G3:G4"/>
    <mergeCell ref="H3:H4"/>
    <mergeCell ref="I3:I4"/>
    <mergeCell ref="A2:G2"/>
    <mergeCell ref="H2:I2"/>
    <mergeCell ref="A3:A4"/>
    <mergeCell ref="B3:B4"/>
    <mergeCell ref="C3:C4"/>
    <mergeCell ref="D3:D4"/>
    <mergeCell ref="E3:E4"/>
    <mergeCell ref="AF3:AG3"/>
    <mergeCell ref="AH3:AL3"/>
    <mergeCell ref="M2:O2"/>
    <mergeCell ref="J2:L2"/>
    <mergeCell ref="J3:J4"/>
    <mergeCell ref="K3:K4"/>
    <mergeCell ref="L3:L4"/>
    <mergeCell ref="M3:M4"/>
    <mergeCell ref="N3:N4"/>
    <mergeCell ref="O3:O4"/>
    <mergeCell ref="W3:X3"/>
    <mergeCell ref="S2:X2"/>
    <mergeCell ref="S3:T3"/>
    <mergeCell ref="U3:V3"/>
  </mergeCells>
  <dataValidations xWindow="490" yWindow="361" count="49">
    <dataValidation type="whole" allowBlank="1" showInputMessage="1" showErrorMessage="1" errorTitle="Kesalahan Pengisian" error="Mohon dicek lagi." promptTitle="Petunjuk Pengisian" prompt="Isikan dengan Jumlah Santri Laki-Laki Peserta Program Wajar Dikdas Salafiyah Ula." sqref="S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Perempuan Peserta Program Wajar Dikdas Salafiyah Ula." sqref="T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Laki-Laki Peserta Program Wajar Dikdas Salafiyah Wustha." sqref="U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Perempuan Peserta Program Wajar Dikdas Salafiyah Wustha." sqref="V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erempuan pada Program Wajar Dikdas Salafiyah yang berpendidikan kurang dari S1." sqref="Z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Laki-Laki pada Program Wajar Dikdas Salafiyah yang berpendidikan kurang dari S1." sqref="Y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Laki-Laki pada Program Wajar Dikdas Salafiyah yang berpendidikan S1/D4." sqref="AA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erempuan pada Program Wajar Dikdas Salafiyah yang berpendidikan S1/D4." sqref="AB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Laki-Laki pada Program Wajar Dikdas Salafiyah yang berpendidikan S2 atau lebih." sqref="AC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erempuan pada Program Wajar Dikdas Salafiyah yang berpendidikan S2 atau lebih." sqref="AD6">
      <formula1>0</formula1>
      <formula2>999</formula2>
    </dataValidation>
    <dataValidation type="whole" allowBlank="1" showInputMessage="1" showErrorMessage="1" errorTitle="Kesalahan Pengisian" error="Isikan dengan pilihan kode :_x000a_1 : Ya_x000a_0 : Tidak" promptTitle="Petunjuk Pengisian" prompt="Isikan dengan pilihan kode :_x000a_1 : Ya_x000a_0 : Tidak_x000a_" sqref="AE6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a yang berjenis kelamin perempuan." sqref="AG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a yang melanjutkan ke MTs." sqref="AH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a yang berjenis kelamin laki-laki." sqref="AF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a yang melanjutkan ke SMP." sqref="AI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a yang melanjutkan ke Program Wajar Dikdas Salafiyah Wustha." sqref="AJ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a yang melanjutkan ke Paket B." sqref="AK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a yang tidak melanjutkan ke pendidikan formal." sqref="AL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Wustha yang berjenis kelamin laki-laki." sqref="AM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Wustha yang berjenis kelamin perempuan." sqref="AN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Wustha yang melanjutkan ke MA." sqref="AO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Wustha yang melanjutkan ke SMA." sqref="AP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Wustha yang melanjutkan ke SMK." sqref="AQ6:AR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Wustha yang melanjutkan ke Paket C." sqref="AS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Wustha yang tidak melanjutkan ke pendidikan formal." sqref="AT6">
      <formula1>0</formula1>
      <formula2>999</formula2>
    </dataValidation>
    <dataValidation allowBlank="1" showInputMessage="1" showErrorMessage="1" promptTitle="Petunjuk Pengisian" prompt="(1) Tidak perlu diawali dengan karakter petik ( ` atau ' )_x000a_(2) Jika terletak di BB, tuliskan tanda minus (-)_x000a_(3) Jika terletak di BT, jangan tuliskan tanda plus  (+)_x000a_(4) Untuk pemisah desimal, gunakan tanda titik (.)_x000a_(5) Angka desimal antara 3-6 digit" sqref="I6"/>
    <dataValidation allowBlank="1" showInputMessage="1" showErrorMessage="1" promptTitle="Petunjuk Pengisian" prompt="(1) Tidak perlu diawali dengan karakter petik ( ` atau ' )_x000a_(2) Jika terletak di LS, tuliskan tanda minus (-)_x000a_(3) Jika terletak di LU, jangan tuliskan tanda plus  (+)_x000a_(4) Untuk pemisah desimal, gunakan tanda titik (.)_x000a_(5) Angka desimal antara 3-6 digit" sqref="H6"/>
    <dataValidation type="whole" showInputMessage="1" showErrorMessage="1" errorTitle="Kesalahan Pengisian" error="NSPP harus terdiri dari 12 digit. Tidak boleh mengandung karakter lain selain angka, baik karakter spasi ( ), karakter titik (.), karakter koma (,), karakter strip (-), dll." promptTitle="Petunjuk Pengisian" prompt="NSPP harus terdiri dari 12 digit." sqref="A6">
      <formula1>100000000000</formula1>
      <formula2>700000000000</formula2>
    </dataValidation>
    <dataValidation allowBlank="1" showInputMessage="1" showErrorMessage="1" promptTitle="Petunjuk Pengisian" prompt="Isi dengan nama Pondok Pesantren bersangkutan (tanpa menuliskan kata PP atau Pontren atau Ponpes di awal nama)." sqref="B6"/>
    <dataValidation showInputMessage="1" showErrorMessage="1" errorTitle="Kesalahan Pengisian" error="Mohon dicek lagi." promptTitle="Petunjuk Pengisian" prompt="Isikan dengan Nomor SK Izin Operasional menyelenggarakan Program Wajib Belajar Pendidikan Dasar 9 Tahun pada Pondok Pesantren Salafiyah._x000a_" sqref="J6"/>
    <dataValidation type="textLength" operator="equal" showInputMessage="1" showErrorMessage="1" errorTitle="Kesalahan Pengisian" error="Mohon dicek lagi." promptTitle="Petunjuk Pengisian" prompt="Isikan dengan Tanggal SK Izin Operasional menyelenggarakan Program Wajib Belajar Pendidikan Dasar 9 Tahun pada Pondok Pesantren Salafiyah." sqref="K6">
      <formula1>10</formula1>
    </dataValidation>
    <dataValidation type="whole" showInputMessage="1" showErrorMessage="1" errorTitle="Kesalahan Pengisian" error="Diisi dengan kode antara 1 sampai 4 sesuai Petunjuk." promptTitle="Petunjuk Pengisian" prompt="Isikan dengan Instansi yang memberikan SK Izin Operasional menyelenggarakan Program Wajar Dikdas 9 Tahun pada Pesantren Salafiyah. Diisi dengan kode :_x000a_1 : Kankemenag Kab./Kota_x000a_2 : Kanwil Kemenag Propinsi_x000a_3 : Kemenag Pusat_x000a_4 : Instansi Lain" sqref="L6">
      <formula1>1</formula1>
      <formula2>4</formula2>
    </dataValidation>
    <dataValidation type="whole" allowBlank="1" showInputMessage="1" showErrorMessage="1" errorTitle="Kesalahan Pengisian" error="Isikan dengan pilihan kode :_x000a_1 : Ya_x000a_0 : Tidak" promptTitle="Petunjuk Pengisian" prompt="Isikan dengan pilihan kode :_x000a_1 : Ya (jika menyelenggarakan jenjang Ula)_x000a_0 : Tidak (jika tidak menyelenggarakan jenjang Ula)" sqref="M6">
      <formula1>0</formula1>
      <formula2>1</formula2>
    </dataValidation>
    <dataValidation type="whole" allowBlank="1" showInputMessage="1" showErrorMessage="1" errorTitle="Kesalahan Pengisian" error="Isikan dengan pilihan kode :_x000a_1 : Ya_x000a_0 : Tidak" promptTitle="Petunjuk Pengisian" prompt="Isikan dengan pilihan kode :_x000a_1 : Ya (jika menyelenggarakan jenjang Wustha)_x000a_0 : Tidak (jika tidak menyelenggarakan jenjang Wustha)" sqref="N6">
      <formula1>0</formula1>
      <formula2>1</formula2>
    </dataValidation>
    <dataValidation type="whole" allowBlank="1" showInputMessage="1" showErrorMessage="1" errorTitle="Kesalahan Pengisian" error="Isikan dengan pilihan kode :_x000a_1 : Ya_x000a_0 : Tidak" promptTitle="Petunjuk Pengisian" prompt="Isikan dengan pilihan kode :_x000a_1 : Ya (jika menyelenggarakan jenjang Ulya)_x000a_0 : Tidak (jika tidak menyelenggarakan jenjang Ulya)" sqref="O6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Jumlah Santri Laki-Laki Peserta Program Wajar Dikdas Salafiyah Ulya." sqref="W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Perempuan Peserta Program Wajar Dikdas Salafiyah Ulya." sqref="X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melanjutkan ke Perguruan Tinggi Keagamaan Islam (PTKI) di bawah Kemenag." sqref="AW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melanjutkan ke Perguruan Tinggi Umum di bawah Kemdikbud." sqref="AX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melanjutkan ke Perguruan Tinggi Kedinasan di bawah Kementerian Lain." sqref="AY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melanjutkan ke Perguruan Tinggi di luar negeri." sqref="AZ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langsung bekerja." sqref="BA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melakukan aktifitas lain selain melanjutkan kuliah atau bekerja." sqref="BB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berjenis kelamin laki-laki." sqref="AU6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lulusan program Wajar Dikdas Salafiyah Ulya yang berjenis kelamin perempuan." sqref="AV6">
      <formula1>0</formula1>
      <formula2>999</formula2>
    </dataValidation>
    <dataValidation type="whole" allowBlank="1" showInputMessage="1" showErrorMessage="1" errorTitle="Kesalahan Pengisian" error="Mohon dicek lagi." promptTitle="Petunjuk Pengisian" prompt="Diisi dengan jumlah rombongan belajar (rombel) pada jenjang Salafiyah Ula." sqref="P6">
      <formula1>0</formula1>
      <formula2>99</formula2>
    </dataValidation>
    <dataValidation type="whole" allowBlank="1" showInputMessage="1" showErrorMessage="1" errorTitle="Kesalahan Pengisian" error="Mohon dicek lagi." promptTitle="Petunjuk Pengisian" prompt="Diisi dengan jumlah rombongan belajar (rombel) pada jenjang Salafiyah Wustha." sqref="Q6">
      <formula1>0</formula1>
      <formula2>99</formula2>
    </dataValidation>
    <dataValidation type="whole" allowBlank="1" showInputMessage="1" showErrorMessage="1" errorTitle="Kesalahan Pengisian" error="Mohon dicek lagi." promptTitle="Petunjuk Pengisian" prompt="Diisi dengan jumlah rombongan belajar (rombel) pada jenjang Salafiyah Ulya." sqref="R6">
      <formula1>0</formula1>
      <formula2>99</formula2>
    </dataValidation>
    <dataValidation type="list" allowBlank="1" showInputMessage="1" showErrorMessage="1" sqref="E6">
      <formula1>$BD$6:$BD$39</formula1>
    </dataValidation>
  </dataValidations>
  <printOptions horizontalCentered="1"/>
  <pageMargins left="0.39370078740157483" right="0.39370078740157483" top="0.59055118110236227" bottom="0.59055118110236227" header="0.39370078740157483" footer="0.39370078740157483"/>
  <pageSetup paperSize="182" orientation="landscape" useFirstPageNumber="1" horizontalDpi="300" verticalDpi="300" r:id="rId1"/>
  <headerFooter alignWithMargins="0"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"/>
  <sheetViews>
    <sheetView workbookViewId="0"/>
  </sheetViews>
  <sheetFormatPr defaultColWidth="11.54296875" defaultRowHeight="15" customHeight="1" x14ac:dyDescent="0.25"/>
  <cols>
    <col min="1" max="1" width="12.7265625" style="32" customWidth="1"/>
    <col min="2" max="2" width="12.7265625" style="33" customWidth="1"/>
    <col min="3" max="7" width="12.7265625" style="32" customWidth="1"/>
    <col min="8" max="9" width="10.7265625" style="32" customWidth="1"/>
    <col min="10" max="12" width="15.26953125" style="33" customWidth="1"/>
    <col min="13" max="15" width="9.7265625" style="33" customWidth="1"/>
    <col min="16" max="30" width="15.26953125" style="33" customWidth="1"/>
    <col min="31" max="31" width="10.7265625" style="33" customWidth="1"/>
    <col min="32" max="54" width="14.7265625" style="33" customWidth="1"/>
    <col min="55" max="74" width="14.7265625" style="29" hidden="1" customWidth="1"/>
    <col min="75" max="75" width="14.7265625" style="29" customWidth="1"/>
    <col min="76" max="16384" width="11.54296875" style="29"/>
  </cols>
  <sheetData>
    <row r="1" spans="1:74" s="25" customFormat="1" ht="15" customHeight="1" x14ac:dyDescent="0.25">
      <c r="A1" s="27" t="s">
        <v>322</v>
      </c>
      <c r="B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</row>
    <row r="2" spans="1:74" s="27" customFormat="1" ht="15" customHeight="1" x14ac:dyDescent="0.25">
      <c r="A2" s="88" t="s">
        <v>119</v>
      </c>
      <c r="B2" s="88"/>
      <c r="C2" s="88"/>
      <c r="D2" s="88"/>
      <c r="E2" s="88"/>
      <c r="F2" s="88"/>
      <c r="G2" s="88"/>
      <c r="H2" s="88" t="s">
        <v>118</v>
      </c>
      <c r="I2" s="88"/>
      <c r="J2" s="82" t="s">
        <v>173</v>
      </c>
      <c r="K2" s="82"/>
      <c r="L2" s="82"/>
      <c r="M2" s="79" t="s">
        <v>225</v>
      </c>
      <c r="N2" s="80"/>
      <c r="O2" s="81"/>
      <c r="P2" s="79" t="s">
        <v>282</v>
      </c>
      <c r="Q2" s="80"/>
      <c r="R2" s="81"/>
      <c r="S2" s="76" t="s">
        <v>206</v>
      </c>
      <c r="T2" s="78"/>
      <c r="U2" s="78"/>
      <c r="V2" s="78"/>
      <c r="W2" s="78"/>
      <c r="X2" s="77"/>
      <c r="Y2" s="88" t="s">
        <v>205</v>
      </c>
      <c r="Z2" s="88"/>
      <c r="AA2" s="88"/>
      <c r="AB2" s="88"/>
      <c r="AC2" s="88"/>
      <c r="AD2" s="88"/>
      <c r="AE2" s="82" t="s">
        <v>204</v>
      </c>
      <c r="AF2" s="88" t="s">
        <v>203</v>
      </c>
      <c r="AG2" s="88"/>
      <c r="AH2" s="88"/>
      <c r="AI2" s="88"/>
      <c r="AJ2" s="88"/>
      <c r="AK2" s="88"/>
      <c r="AL2" s="88"/>
      <c r="AM2" s="88" t="s">
        <v>202</v>
      </c>
      <c r="AN2" s="88"/>
      <c r="AO2" s="88"/>
      <c r="AP2" s="88"/>
      <c r="AQ2" s="88"/>
      <c r="AR2" s="88"/>
      <c r="AS2" s="88"/>
      <c r="AT2" s="88"/>
      <c r="AU2" s="87" t="s">
        <v>231</v>
      </c>
      <c r="AV2" s="87"/>
      <c r="AW2" s="87"/>
      <c r="AX2" s="87"/>
      <c r="AY2" s="87"/>
      <c r="AZ2" s="87"/>
      <c r="BA2" s="87"/>
      <c r="BB2" s="87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</row>
    <row r="3" spans="1:74" s="27" customFormat="1" ht="15" customHeight="1" x14ac:dyDescent="0.25">
      <c r="A3" s="89" t="s">
        <v>4</v>
      </c>
      <c r="B3" s="93" t="s">
        <v>178</v>
      </c>
      <c r="C3" s="89" t="s">
        <v>0</v>
      </c>
      <c r="D3" s="89" t="s">
        <v>7</v>
      </c>
      <c r="E3" s="89" t="s">
        <v>10</v>
      </c>
      <c r="F3" s="89" t="s">
        <v>6</v>
      </c>
      <c r="G3" s="89" t="s">
        <v>1</v>
      </c>
      <c r="H3" s="91" t="s">
        <v>2</v>
      </c>
      <c r="I3" s="91" t="s">
        <v>3</v>
      </c>
      <c r="J3" s="83" t="s">
        <v>170</v>
      </c>
      <c r="K3" s="83" t="s">
        <v>171</v>
      </c>
      <c r="L3" s="84" t="s">
        <v>172</v>
      </c>
      <c r="M3" s="85" t="s">
        <v>226</v>
      </c>
      <c r="N3" s="85" t="s">
        <v>227</v>
      </c>
      <c r="O3" s="85" t="s">
        <v>228</v>
      </c>
      <c r="P3" s="85" t="s">
        <v>226</v>
      </c>
      <c r="Q3" s="85" t="s">
        <v>227</v>
      </c>
      <c r="R3" s="85" t="s">
        <v>228</v>
      </c>
      <c r="S3" s="88" t="s">
        <v>103</v>
      </c>
      <c r="T3" s="88"/>
      <c r="U3" s="88" t="s">
        <v>104</v>
      </c>
      <c r="V3" s="88"/>
      <c r="W3" s="87" t="s">
        <v>229</v>
      </c>
      <c r="X3" s="87"/>
      <c r="Y3" s="76" t="s">
        <v>273</v>
      </c>
      <c r="Z3" s="77"/>
      <c r="AA3" s="76" t="s">
        <v>177</v>
      </c>
      <c r="AB3" s="77"/>
      <c r="AC3" s="76" t="s">
        <v>5</v>
      </c>
      <c r="AD3" s="77"/>
      <c r="AE3" s="88"/>
      <c r="AF3" s="76" t="s">
        <v>13</v>
      </c>
      <c r="AG3" s="77"/>
      <c r="AH3" s="76" t="s">
        <v>278</v>
      </c>
      <c r="AI3" s="78"/>
      <c r="AJ3" s="78"/>
      <c r="AK3" s="78"/>
      <c r="AL3" s="77"/>
      <c r="AM3" s="76" t="s">
        <v>13</v>
      </c>
      <c r="AN3" s="77"/>
      <c r="AO3" s="76" t="s">
        <v>278</v>
      </c>
      <c r="AP3" s="78"/>
      <c r="AQ3" s="78"/>
      <c r="AR3" s="78"/>
      <c r="AS3" s="78"/>
      <c r="AT3" s="77"/>
      <c r="AU3" s="94" t="s">
        <v>13</v>
      </c>
      <c r="AV3" s="95"/>
      <c r="AW3" s="94" t="s">
        <v>278</v>
      </c>
      <c r="AX3" s="96"/>
      <c r="AY3" s="96"/>
      <c r="AZ3" s="96"/>
      <c r="BA3" s="96"/>
      <c r="BB3" s="9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</row>
    <row r="4" spans="1:74" s="27" customFormat="1" ht="15" customHeight="1" x14ac:dyDescent="0.25">
      <c r="A4" s="90"/>
      <c r="B4" s="90"/>
      <c r="C4" s="90"/>
      <c r="D4" s="90"/>
      <c r="E4" s="90"/>
      <c r="F4" s="90"/>
      <c r="G4" s="90"/>
      <c r="H4" s="92"/>
      <c r="I4" s="92"/>
      <c r="J4" s="83"/>
      <c r="K4" s="83"/>
      <c r="L4" s="83"/>
      <c r="M4" s="86"/>
      <c r="N4" s="86"/>
      <c r="O4" s="86"/>
      <c r="P4" s="86"/>
      <c r="Q4" s="86"/>
      <c r="R4" s="86"/>
      <c r="S4" s="66" t="s">
        <v>8</v>
      </c>
      <c r="T4" s="66" t="s">
        <v>9</v>
      </c>
      <c r="U4" s="66" t="s">
        <v>8</v>
      </c>
      <c r="V4" s="66" t="s">
        <v>9</v>
      </c>
      <c r="W4" s="68" t="s">
        <v>8</v>
      </c>
      <c r="X4" s="68" t="s">
        <v>9</v>
      </c>
      <c r="Y4" s="66" t="s">
        <v>8</v>
      </c>
      <c r="Z4" s="66" t="s">
        <v>9</v>
      </c>
      <c r="AA4" s="66" t="s">
        <v>8</v>
      </c>
      <c r="AB4" s="66" t="s">
        <v>9</v>
      </c>
      <c r="AC4" s="66" t="s">
        <v>8</v>
      </c>
      <c r="AD4" s="66" t="s">
        <v>9</v>
      </c>
      <c r="AE4" s="88"/>
      <c r="AF4" s="66" t="s">
        <v>8</v>
      </c>
      <c r="AG4" s="66" t="s">
        <v>9</v>
      </c>
      <c r="AH4" s="66" t="s">
        <v>120</v>
      </c>
      <c r="AI4" s="66" t="s">
        <v>121</v>
      </c>
      <c r="AJ4" s="66" t="s">
        <v>127</v>
      </c>
      <c r="AK4" s="66" t="s">
        <v>122</v>
      </c>
      <c r="AL4" s="66" t="s">
        <v>123</v>
      </c>
      <c r="AM4" s="66" t="s">
        <v>8</v>
      </c>
      <c r="AN4" s="66" t="s">
        <v>9</v>
      </c>
      <c r="AO4" s="66" t="s">
        <v>124</v>
      </c>
      <c r="AP4" s="66" t="s">
        <v>169</v>
      </c>
      <c r="AQ4" s="66" t="s">
        <v>168</v>
      </c>
      <c r="AR4" s="68" t="s">
        <v>230</v>
      </c>
      <c r="AS4" s="66" t="s">
        <v>125</v>
      </c>
      <c r="AT4" s="66" t="s">
        <v>123</v>
      </c>
      <c r="AU4" s="68" t="s">
        <v>8</v>
      </c>
      <c r="AV4" s="68" t="s">
        <v>9</v>
      </c>
      <c r="AW4" s="68" t="s">
        <v>232</v>
      </c>
      <c r="AX4" s="68" t="s">
        <v>233</v>
      </c>
      <c r="AY4" s="68" t="s">
        <v>234</v>
      </c>
      <c r="AZ4" s="68" t="s">
        <v>236</v>
      </c>
      <c r="BA4" s="68" t="s">
        <v>235</v>
      </c>
      <c r="BB4" s="68" t="s">
        <v>237</v>
      </c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</row>
    <row r="5" spans="1:74" s="27" customFormat="1" ht="15.75" hidden="1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4"/>
      <c r="U5" s="34"/>
      <c r="V5" s="34"/>
      <c r="W5" s="34"/>
      <c r="X5" s="34"/>
      <c r="Y5" s="34"/>
      <c r="Z5" s="34"/>
      <c r="AA5" s="34"/>
      <c r="AB5" s="31"/>
      <c r="AC5" s="31"/>
      <c r="AD5" s="31"/>
      <c r="AE5" s="31"/>
      <c r="AF5" s="30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</row>
    <row r="6" spans="1:74" s="28" customFormat="1" ht="20.149999999999999" customHeight="1" x14ac:dyDescent="0.25">
      <c r="A6" s="52" t="str">
        <f>IF('PP Wajar'!A6="","-",IF(LEN('PP Wajar'!A6)&lt;&gt;12,"Tidak valid","OK"))</f>
        <v>-</v>
      </c>
      <c r="B6" s="53" t="str">
        <f>IF('PP Wajar'!B6="","-",IF(LEN('PP Wajar'!B6)&lt;5,"Cek lagi","OK"))</f>
        <v>-</v>
      </c>
      <c r="C6" s="53" t="str">
        <f>IF('PP Wajar'!C6="","-",IF(LEN('PP Wajar'!C6)&lt;5,"Cek lagi","OK"))</f>
        <v>-</v>
      </c>
      <c r="D6" s="53" t="str">
        <f>IF('PP Wajar'!D6="","-",IF(LEN('PP Wajar'!D6)&lt;5,"Cek lagi","OK"))</f>
        <v>-</v>
      </c>
      <c r="E6" s="53" t="str">
        <f>IF('PP Wajar'!E6="","-",IF(LEN('PP Wajar'!E6)&lt;4,"Cek lagi","OK"))</f>
        <v>-</v>
      </c>
      <c r="F6" s="53" t="str">
        <f>IF('PP Wajar'!F6="","-",IF(LEN('PP Wajar'!F6)&lt;4,"Cek lagi","OK"))</f>
        <v>-</v>
      </c>
      <c r="G6" s="53" t="str">
        <f>IF('PP Wajar'!G6="","-",IF(LEN('PP Wajar'!G6)&lt;4,"Cek lagi","OK"))</f>
        <v>-</v>
      </c>
      <c r="H6" s="53" t="str">
        <f>IF('PP Wajar'!H6="","-",IF(LEFT('PP Wajar'!H6,1)="+","Tidak valid",IF(BL6=2,"OK","Tidak valid")))</f>
        <v>-</v>
      </c>
      <c r="I6" s="53" t="str">
        <f>IF('PP Wajar'!I6="","-",IF(BV6&gt;0,IF(BS6=2,"OK","Tidak valid"),"Tidak valid"))</f>
        <v>-</v>
      </c>
      <c r="J6" s="53" t="str">
        <f>IF('PP Wajar'!J6="","-",IF(LEN('PP Wajar'!J6)&lt;4,"Cek lagi","OK"))</f>
        <v>-</v>
      </c>
      <c r="K6" s="53" t="str">
        <f>IF('PP Wajar'!K6="","-",IF(VALUE(LEFT('PP Wajar'!K6,2))&gt;31,"Tanggal tidak valid",IF(VALUE(LEFT(RIGHT('PP Wajar'!K6,7),2))&gt;12,"Bulan tidak valid",IF(VALUE(RIGHT('PP Wajar'!K6,4))&gt;2015,"Tahun cek lagi",IF(VALUE(RIGHT('PP Wajar'!K6,4))&lt;1930,"Tahun cek lagi","OK")))))</f>
        <v>-</v>
      </c>
      <c r="L6" s="53" t="str">
        <f>IF('PP Wajar'!L6="","-",IF('PP Wajar'!L6&gt;4,"Tidak valid",IF('PP Wajar'!L6&lt;1,"Tidak valid","OK")))</f>
        <v>-</v>
      </c>
      <c r="M6" s="53" t="str">
        <f>IF('PP Wajar'!M6="","-",IF('PP Wajar'!M6&gt;1,"Tidak valid","OK"))</f>
        <v>-</v>
      </c>
      <c r="N6" s="53" t="str">
        <f>IF('PP Wajar'!N6="","-",IF('PP Wajar'!N6&gt;1,"Tidak valid","OK"))</f>
        <v>-</v>
      </c>
      <c r="O6" s="53" t="str">
        <f>IF('PP Wajar'!O6="","-",IF('PP Wajar'!O6&gt;1,"Tidak valid","OK"))</f>
        <v>-</v>
      </c>
      <c r="P6" s="53" t="str">
        <f>IF('PP Wajar'!M6="","-",IF('PP Wajar'!M6=0,IF('PP Wajar'!P6="","OK","Harap dikosongkan"),IF('PP Wajar'!P6&gt;0,"OK","Harap diisi")))</f>
        <v>-</v>
      </c>
      <c r="Q6" s="53" t="str">
        <f>IF('PP Wajar'!N6="","-",IF('PP Wajar'!N6=0,IF('PP Wajar'!Q6="","OK","Harap dikosongkan"),IF('PP Wajar'!Q6&gt;0,"OK","Harap diisi")))</f>
        <v>-</v>
      </c>
      <c r="R6" s="53" t="str">
        <f>IF('PP Wajar'!O6="","-",IF('PP Wajar'!O6=0,IF('PP Wajar'!R6="","OK","Harap dikosongkan"),IF('PP Wajar'!R6&gt;0,"OK","Harap diisi")))</f>
        <v>-</v>
      </c>
      <c r="S6" s="53" t="str">
        <f>IF('PP Wajar'!M6="",IF('PP Wajar'!S6="","-","Harap dikosongkan"),IF('PP Wajar'!M6=0,IF(VALUE('PP Wajar'!S6)=0,"OK","Harap dikosongkan"),IF('PP Wajar'!M6=1,IF('PP Wajar'!S6="","Harap diisi",IF('PP Wajar'!S6&gt;9999,"Cek lagi",IF('PP Wajar'!S6=0,"Cek lagi","OK"))))))</f>
        <v>-</v>
      </c>
      <c r="T6" s="53" t="str">
        <f>IF('PP Wajar'!M6="",IF('PP Wajar'!T6="","-","Harap dikosongkan"),IF('PP Wajar'!M6=0,IF(VALUE('PP Wajar'!T6)=0,"OK","Harap dikosongkan"),IF('PP Wajar'!M6=1,IF('PP Wajar'!T6="","Harap diisi",IF('PP Wajar'!T6&gt;9999,"Cek lagi",IF('PP Wajar'!T6=0,"Cek lagi","OK"))))))</f>
        <v>-</v>
      </c>
      <c r="U6" s="53" t="str">
        <f>IF('PP Wajar'!N6="",IF('PP Wajar'!U6="","-","Harap dikosongkan"),IF('PP Wajar'!N6=0,IF(VALUE('PP Wajar'!U6)=0,"OK","Harap dikosongkan"),IF('PP Wajar'!N6=1,IF('PP Wajar'!U6="","Harap diisi",IF('PP Wajar'!U6&gt;9999,"Cek lagi",IF('PP Wajar'!U6=0,"Cek lagi","OK"))))))</f>
        <v>-</v>
      </c>
      <c r="V6" s="53" t="str">
        <f>IF('PP Wajar'!N6="",IF('PP Wajar'!V6="","-","Harap dikosongkan"),IF('PP Wajar'!N6=0,IF(VALUE('PP Wajar'!V6)=0,"OK","Harap dikosongkan"),IF('PP Wajar'!N6=1,IF('PP Wajar'!V6="","Harap diisi",IF('PP Wajar'!V6&gt;9999,"Cek lagi",IF('PP Wajar'!V6=0,"Cek lagi","OK"))))))</f>
        <v>-</v>
      </c>
      <c r="W6" s="53" t="str">
        <f>IF('PP Wajar'!O6="",IF('PP Wajar'!W6="","-","Harap dikosongkan"),IF('PP Wajar'!O6=0,IF(VALUE('PP Wajar'!W6)=0,"OK","Harap dikosongkan"),IF('PP Wajar'!O6=1,IF('PP Wajar'!W6="","Harap diisi",IF('PP Wajar'!W6&gt;9999,"Cek lagi",IF('PP Wajar'!W6=0,"Cek lagi","OK"))))))</f>
        <v>-</v>
      </c>
      <c r="X6" s="53" t="str">
        <f>IF('PP Wajar'!O6="",IF('PP Wajar'!X6="","-","Harap dikosongkan"),IF('PP Wajar'!O6=0,IF(VALUE('PP Wajar'!X6)=0,"OK","Harap dikosongkan"),IF('PP Wajar'!O6=1,IF('PP Wajar'!X6="","Harap diisi",IF('PP Wajar'!X6&gt;9999,"Cek lagi",IF('PP Wajar'!X6=0,"Cek lagi","OK"))))))</f>
        <v>-</v>
      </c>
      <c r="Y6" s="53" t="str">
        <f>IF('PP Wajar'!Y6="","-",IF('PP Wajar'!Y6&gt;999,"Cek lagi",IF(SUM('PP Wajar'!Y6:AD6)=0,"Cek lagi","OK")))</f>
        <v>-</v>
      </c>
      <c r="Z6" s="53" t="str">
        <f>IF('PP Wajar'!Z6="","-",IF('PP Wajar'!Z6&gt;999,"Cek lagi",IF(SUM('PP Wajar'!Y6:AD6)=0,"Cek lagi","OK")))</f>
        <v>-</v>
      </c>
      <c r="AA6" s="53" t="str">
        <f>IF('PP Wajar'!AA6="","-",IF('PP Wajar'!AA6&gt;999,"Cek lagi",IF(SUM('PP Wajar'!Y6:AD6)=0,"Cek lagi","OK")))</f>
        <v>-</v>
      </c>
      <c r="AB6" s="53" t="str">
        <f>IF('PP Wajar'!AB6="","-",IF('PP Wajar'!AB6&gt;999,"Cek lagi",IF(SUM('PP Wajar'!Y6:AD6)=0,"Cek lagi","OK")))</f>
        <v>-</v>
      </c>
      <c r="AC6" s="53" t="str">
        <f>IF('PP Wajar'!AC6="","-",IF('PP Wajar'!AC6&gt;999,"Cek lagi",IF(SUM('PP Wajar'!Y6:AD6)=0,"Cek lagi","OK")))</f>
        <v>-</v>
      </c>
      <c r="AD6" s="53" t="str">
        <f>IF('PP Wajar'!AD6="","-",IF('PP Wajar'!AD6&gt;999,"Cek lagi",IF(SUM('PP Wajar'!Y6:AD6)=0,"Cek lagi","OK")))</f>
        <v>-</v>
      </c>
      <c r="AE6" s="53" t="str">
        <f>IF('PP Wajar'!AE6="","-",IF('PP Wajar'!AE6&gt;1,"Tidak valid","OK"))</f>
        <v>-</v>
      </c>
      <c r="AF6" s="53" t="str">
        <f>IF('PP Wajar'!AE6="",IF('PP Wajar'!AF6="","-","Harap dikosongkan"),IF('PP Wajar'!AE6=0,IF(VALUE('PP Wajar'!AF6)=0,"OK","Harap dikosongkan"),IF('PP Wajar'!AE6=1,IF('PP Wajar'!AF6="","Harap diisi",IF('PP Wajar'!AF6&gt;9999,"Cek lagi",IF(SUM('PP Wajar'!AF6:BB6)=0,"Cek lagi","OK"))))))</f>
        <v>-</v>
      </c>
      <c r="AG6" s="53" t="str">
        <f>IF('PP Wajar'!AE6="",IF('PP Wajar'!AG6="","-","Harap dikosongkan"),IF('PP Wajar'!AE6=0,IF(VALUE('PP Wajar'!AG6)=0,"OK","Harap dikosongkan"),IF('PP Wajar'!AE6=1,IF('PP Wajar'!AG6="","Harap diisi",IF('PP Wajar'!AG6&gt;9999,"Cek lagi",IF(SUM('PP Wajar'!AF6:BB6)=0,"Cek lagi","OK"))))))</f>
        <v>-</v>
      </c>
      <c r="AH6" s="53" t="str">
        <f>IF('PP Wajar'!AE6="",IF('PP Wajar'!AH6="","-","Harap dikosongkan"),IF('PP Wajar'!AE6=0,IF(VALUE('PP Wajar'!AH6)=0,"OK","Harap dikosongkan"),IF('PP Wajar'!AE6=1,IF('PP Wajar'!AH6="","Harap diisi",IF('PP Wajar'!AH6&gt;9999,"Cek lagi",IF(SUM('PP Wajar'!AF6:AG6)&lt;&gt;SUM('PP Wajar'!AH6:AL6),"Cek lagi",IF(SUM('PP Wajar'!AF6:BB6)=0,"Cek lagi","OK")))))))</f>
        <v>-</v>
      </c>
      <c r="AI6" s="53" t="str">
        <f>IF('PP Wajar'!AE6="",IF('PP Wajar'!AI6="","-","Harap dikosongkan"),IF('PP Wajar'!AE6=0,IF(VALUE('PP Wajar'!AI6)=0,"OK","Harap dikosongkan"),IF('PP Wajar'!AE6=1,IF('PP Wajar'!AI6="","Harap diisi",IF('PP Wajar'!AI6&gt;9999,"Cek lagi",IF(SUM('PP Wajar'!AF6:AG6)&lt;&gt;SUM('PP Wajar'!AH6:AL6),"Cek lagi",IF(SUM('PP Wajar'!AF6:BB6)=0,"Cek lagi","OK")))))))</f>
        <v>-</v>
      </c>
      <c r="AJ6" s="53" t="str">
        <f>IF('PP Wajar'!AE6="",IF('PP Wajar'!AJ6="","-","Harap dikosongkan"),IF('PP Wajar'!AE6=0,IF(VALUE('PP Wajar'!AJ6)=0,"OK","Harap dikosongkan"),IF('PP Wajar'!AE6=1,IF('PP Wajar'!AJ6="","Harap diisi",IF('PP Wajar'!AJ6&gt;9999,"Cek lagi",IF(SUM('PP Wajar'!AF6:AG6)&lt;&gt;SUM('PP Wajar'!AH6:AL6),"Cek lagi",IF(SUM('PP Wajar'!AF6:BB6)=0,"Cek lagi","OK")))))))</f>
        <v>-</v>
      </c>
      <c r="AK6" s="53" t="str">
        <f>IF('PP Wajar'!AE6="",IF('PP Wajar'!AK6="","-","Harap dikosongkan"),IF('PP Wajar'!AE6=0,IF(VALUE('PP Wajar'!AK6)=0,"OK","Harap dikosongkan"),IF('PP Wajar'!AE6=1,IF('PP Wajar'!AK6="","Harap diisi",IF('PP Wajar'!AK6&gt;9999,"Cek lagi",IF(SUM('PP Wajar'!AF6:AG6)&lt;&gt;SUM('PP Wajar'!AH6:AL6),"Cek lagi",IF(SUM('PP Wajar'!AF6:BB6)=0,"Cek lagi","OK")))))))</f>
        <v>-</v>
      </c>
      <c r="AL6" s="53" t="str">
        <f>IF('PP Wajar'!AE6="",IF('PP Wajar'!AL6="","-","Harap dikosongkan"),IF('PP Wajar'!AE6=0,IF(VALUE('PP Wajar'!AL6)=0,"OK","Harap dikosongkan"),IF('PP Wajar'!AE6=1,IF('PP Wajar'!AL6="","Harap diisi",IF('PP Wajar'!AL6&gt;9999,"Cek lagi",IF(SUM('PP Wajar'!AF6:AG6)&lt;&gt;SUM('PP Wajar'!AH6:AL6),"Cek lagi",IF(SUM('PP Wajar'!AF6:BB6)=0,"Cek lagi","OK")))))))</f>
        <v>-</v>
      </c>
      <c r="AM6" s="53" t="str">
        <f>IF('PP Wajar'!AE6="",IF('PP Wajar'!AM6="","-","Harap dikosongkan"),IF('PP Wajar'!AE6=0,IF(VALUE('PP Wajar'!AM6)=0,"OK","Harap dikosongkan"),IF('PP Wajar'!AE6=1,IF('PP Wajar'!AM6="","Harap diisi",IF('PP Wajar'!AM6&gt;9999,"Cek lagi",IF(SUM('PP Wajar'!AF6:BB6)=0,"Cek lagi","OK"))))))</f>
        <v>-</v>
      </c>
      <c r="AN6" s="53" t="str">
        <f>IF('PP Wajar'!AE6="",IF('PP Wajar'!AN6="","-","Harap dikosongkan"),IF('PP Wajar'!AE6=0,IF(VALUE('PP Wajar'!AN6)=0,"OK","Harap dikosongkan"),IF('PP Wajar'!AE6=1,IF('PP Wajar'!AN6="","Harap diisi",IF('PP Wajar'!AN6&gt;9999,"Cek lagi",IF(SUM('PP Wajar'!AF6:BB6)=0,"Cek lagi","OK"))))))</f>
        <v>-</v>
      </c>
      <c r="AO6" s="53" t="str">
        <f>IF('PP Wajar'!AE6="",IF('PP Wajar'!AO6="","-","Harap dikosongkan"),IF('PP Wajar'!AE6=0,IF(VALUE('PP Wajar'!AO6)=0,"OK","Harap dikosongkan"),IF('PP Wajar'!AE6=1,IF('PP Wajar'!AO6="","Harap diisi",IF('PP Wajar'!AO6&gt;9999,"Cek lagi",IF(SUM('PP Wajar'!AM6:AN6)&lt;&gt;SUM('PP Wajar'!AO6:AT6),"Cek lagi",IF(SUM('PP Wajar'!AF6:BB6)=0,"Cek lagi","OK")))))))</f>
        <v>-</v>
      </c>
      <c r="AP6" s="53" t="str">
        <f>IF('PP Wajar'!AE6="",IF('PP Wajar'!AP6="","-","Harap dikosongkan"),IF('PP Wajar'!AE6=0,IF(VALUE('PP Wajar'!AP6)=0,"OK","Harap dikosongkan"),IF('PP Wajar'!AE6=1,IF('PP Wajar'!AP6="","Harap diisi",IF('PP Wajar'!AP6&gt;9999,"Cek lagi",IF(SUM('PP Wajar'!AM6:AN6)&lt;&gt;SUM('PP Wajar'!AO6:AT6),"Cek lagi",IF(SUM('PP Wajar'!AF6:BB6)=0,"Cek lagi","OK")))))))</f>
        <v>-</v>
      </c>
      <c r="AQ6" s="53" t="str">
        <f>IF('PP Wajar'!AE6="",IF('PP Wajar'!AQ6="","-","Harap dikosongkan"),IF('PP Wajar'!AE6=0,IF(VALUE('PP Wajar'!AQ6)=0,"OK","Harap dikosongkan"),IF('PP Wajar'!AE6=1,IF('PP Wajar'!AQ6="","Harap diisi",IF('PP Wajar'!AQ6&gt;9999,"Cek lagi",IF(SUM('PP Wajar'!AM6:AN6)&lt;&gt;SUM('PP Wajar'!AO6:AT6),"Cek lagi",IF(SUM('PP Wajar'!AF6:BB6)=0,"Cek lagi","OK")))))))</f>
        <v>-</v>
      </c>
      <c r="AR6" s="53" t="str">
        <f>IF('PP Wajar'!AE6="",IF('PP Wajar'!AR6="","-","Harap dikosongkan"),IF('PP Wajar'!AE6=0,IF(VALUE('PP Wajar'!AR6)=0,"OK","Harap dikosongkan"),IF('PP Wajar'!AE6=1,IF('PP Wajar'!AR6="","Harap diisi",IF('PP Wajar'!AR6&gt;9999,"Cek lagi",IF(SUM('PP Wajar'!AN6:AO6)&lt;&gt;SUM('PP Wajar'!AP6:AU6),"Cek lagi",IF(SUM('PP Wajar'!AF6:BB6)=0,"Cek lagi","OK")))))))</f>
        <v>-</v>
      </c>
      <c r="AS6" s="53" t="str">
        <f>IF('PP Wajar'!AE6="",IF('PP Wajar'!AS6="","-","Harap dikosongkan"),IF('PP Wajar'!AE6=0,IF(VALUE('PP Wajar'!AS6)=0,"OK","Harap dikosongkan"),IF('PP Wajar'!AE6=1,IF('PP Wajar'!AS6="","Harap diisi",IF('PP Wajar'!AS6&gt;9999,"Cek lagi",IF(SUM('PP Wajar'!AM6:AN6)&lt;&gt;SUM('PP Wajar'!AO6:AT6),"Cek lagi",IF(SUM('PP Wajar'!AF6:AT6)=0,"Cek lagi","OK")))))))</f>
        <v>-</v>
      </c>
      <c r="AT6" s="53" t="str">
        <f>IF('PP Wajar'!AE6="",IF('PP Wajar'!AT6="","-","Harap dikosongkan"),IF('PP Wajar'!AE6=0,IF(VALUE('PP Wajar'!AT6)=0,"OK","Harap dikosongkan"),IF('PP Wajar'!AE6=1,IF('PP Wajar'!AT6="","Harap diisi",IF('PP Wajar'!AT6&gt;9999,"Cek lagi",IF(SUM('PP Wajar'!AM6:AN6)&lt;&gt;SUM('PP Wajar'!AO6:AT6),"Cek lagi",IF(SUM('PP Wajar'!AF6:AT6)=0,"Cek lagi","OK")))))))</f>
        <v>-</v>
      </c>
      <c r="AU6" s="53" t="str">
        <f>IF('PP Wajar'!AE6="",IF('PP Wajar'!AU6="","-","Harap dikosongkan"),IF('PP Wajar'!AE6=0,IF(VALUE('PP Wajar'!AU6)=0,"OK","Harap dikosongkan"),IF('PP Wajar'!AE6=1,IF('PP Wajar'!AU6="","Harap diisi",IF('PP Wajar'!AU6&gt;9999,"Cek lagi",IF(SUM('PP Wajar'!AF6:BB6)=0,"Cek lagi","OK"))))))</f>
        <v>-</v>
      </c>
      <c r="AV6" s="53" t="str">
        <f>IF('PP Wajar'!AE6="",IF('PP Wajar'!AV6="","-","Harap dikosongkan"),IF('PP Wajar'!AE6=0,IF(VALUE('PP Wajar'!AV6)=0,"OK","Harap dikosongkan"),IF('PP Wajar'!AE6=1,IF('PP Wajar'!AV6="","Harap diisi",IF('PP Wajar'!AV6&gt;9999,"Cek lagi",IF(SUM('PP Wajar'!AF6:BB6)=0,"Cek lagi","OK"))))))</f>
        <v>-</v>
      </c>
      <c r="AW6" s="53" t="str">
        <f>IF('PP Wajar'!AE6="",IF('PP Wajar'!AW6="","-","Harap dikosongkan"),IF('PP Wajar'!AE6=0,IF(VALUE('PP Wajar'!AW6)=0,"OK","Harap dikosongkan"),IF('PP Wajar'!AE6=1,IF('PP Wajar'!AW6="","Harap diisi",IF('PP Wajar'!AW6&gt;9999,"Cek lagi",IF(SUM('PP Wajar'!AU6:AV6)&lt;&gt;SUM('PP Wajar'!AW6:BB6),"Cek lagi",IF(SUM('PP Wajar'!AF6:BB6)=0,"Cek lagi","OK")))))))</f>
        <v>-</v>
      </c>
      <c r="AX6" s="53" t="str">
        <f>IF('PP Wajar'!AE6="",IF('PP Wajar'!AX6="","-","Harap dikosongkan"),IF('PP Wajar'!AE6=0,IF(VALUE('PP Wajar'!AX6)=0,"OK","Harap dikosongkan"),IF('PP Wajar'!AE6=1,IF('PP Wajar'!AX6="","Harap diisi",IF('PP Wajar'!AX6&gt;9999,"Cek lagi",IF(SUM('PP Wajar'!AU6:AV6)&lt;&gt;SUM('PP Wajar'!AW6:BB6),"Cek lagi",IF(SUM('PP Wajar'!AF6:BB6)=0,"Cek lagi","OK")))))))</f>
        <v>-</v>
      </c>
      <c r="AY6" s="53" t="str">
        <f>IF('PP Wajar'!AE6="",IF('PP Wajar'!AY6="","-","Harap dikosongkan"),IF('PP Wajar'!AE6=0,IF(VALUE('PP Wajar'!AY6)=0,"OK","Harap dikosongkan"),IF('PP Wajar'!AE6=1,IF('PP Wajar'!AY6="","Harap diisi",IF('PP Wajar'!AY6&gt;9999,"Cek lagi",IF(SUM('PP Wajar'!AU6:AV6)&lt;&gt;SUM('PP Wajar'!AW6:BB6),"Cek lagi",IF(SUM('PP Wajar'!AF6:BB6)=0,"Cek lagi","OK")))))))</f>
        <v>-</v>
      </c>
      <c r="AZ6" s="53" t="str">
        <f>IF('PP Wajar'!AE6="",IF('PP Wajar'!AZ6="","-","Harap dikosongkan"),IF('PP Wajar'!AE6=0,IF(VALUE('PP Wajar'!AZ6)=0,"OK","Harap dikosongkan"),IF('PP Wajar'!AE6=1,IF('PP Wajar'!AZ6="","Harap diisi",IF('PP Wajar'!AZ6&gt;9999,"Cek lagi",IF(SUM('PP Wajar'!AU6:AV6)&lt;&gt;SUM('PP Wajar'!AW6:BB6),"Cek lagi",IF(SUM('PP Wajar'!AF6:BB6)=0,"Cek lagi","OK")))))))</f>
        <v>-</v>
      </c>
      <c r="BA6" s="53" t="str">
        <f>IF('PP Wajar'!AE6="",IF('PP Wajar'!BA6="","-","Harap dikosongkan"),IF('PP Wajar'!AE6=0,IF(VALUE('PP Wajar'!BA6)=0,"OK","Harap dikosongkan"),IF('PP Wajar'!AE6=1,IF('PP Wajar'!BA6="","Harap diisi",IF('PP Wajar'!BA6&gt;9999,"Cek lagi",IF(SUM('PP Wajar'!AU6:AV6)&lt;&gt;SUM('PP Wajar'!AW6:BB6),"Cek lagi",IF(SUM('PP Wajar'!AF6:BB6)=0,"Cek lagi","OK")))))))</f>
        <v>-</v>
      </c>
      <c r="BB6" s="53" t="str">
        <f>IF('PP Wajar'!AE6="",IF('PP Wajar'!BB6="","-","Harap dikosongkan"),IF('PP Wajar'!AE6=0,IF(VALUE('PP Wajar'!BB6)=0,"OK","Harap dikosongkan"),IF('PP Wajar'!AE6=1,IF('PP Wajar'!BB6="","Harap diisi",IF('PP Wajar'!BB6&gt;9999,"Cek lagi",IF(SUM('PP Wajar'!AU6:AV6)&lt;&gt;SUM('PP Wajar'!AW6:BB6),"Cek lagi",IF(SUM('PP Wajar'!AF6:BB6)=0,"Cek lagi","OK")))))))</f>
        <v>-</v>
      </c>
      <c r="BC6" s="60" t="str">
        <f>LEFT('PP Wajar'!H6,1)</f>
        <v/>
      </c>
      <c r="BD6" s="60" t="str">
        <f>IF(BC6="-",RIGHT(LEFT('PP Wajar'!H6,2),1),'Validasi Data'!BC6)</f>
        <v/>
      </c>
      <c r="BE6" s="60" t="str">
        <f>IF(BC6="-",RIGHT(LEFT('PP Wajar'!H6,3),1),"")</f>
        <v/>
      </c>
      <c r="BF6" s="60" t="str">
        <f>IF(BE6=".",BD6,IF(BE6&gt;=0,BD6&amp;BE6,#REF!))</f>
        <v/>
      </c>
      <c r="BG6" s="61" t="e">
        <f>IF(BC6="-",VALUE(BC6&amp;BF6),VALUE(BC6))</f>
        <v>#VALUE!</v>
      </c>
      <c r="BH6" s="60" t="e">
        <f>IF(BG6&lt;-9,RIGHT(LEFT('PP Wajar'!H6,4),1),IF(BG6&lt;0,RIGHT(LEFT('PP Wajar'!H6,3),1),IF(BG6=0,RIGHT(LEFT('PP Wajar'!H6,2),1),RIGHT(LEFT('PP Wajar'!H6,2),1))))</f>
        <v>#VALUE!</v>
      </c>
      <c r="BI6" s="60" t="e">
        <f>IF(BH6="0",RIGHT(LEFT('PP Wajar'!H6,3),1),BH6)</f>
        <v>#VALUE!</v>
      </c>
      <c r="BJ6" s="60" t="e">
        <f>IF(BG6&gt;6,0,IF(BG6&lt;-11,0,1))</f>
        <v>#VALUE!</v>
      </c>
      <c r="BK6" s="60" t="e">
        <f>IF(BI6=".",1,0)</f>
        <v>#VALUE!</v>
      </c>
      <c r="BL6" s="60" t="e">
        <f>SUM(BJ6:BK6)</f>
        <v>#VALUE!</v>
      </c>
      <c r="BM6" s="60"/>
      <c r="BN6" s="60"/>
      <c r="BO6" s="60">
        <f>IF(LEFT('PP Wajar'!I6,1)="9",VALUE(LEFT('PP Wajar'!I6,2)),IF(LEFT('PP Wajar'!I6,1)="1",VALUE(LEFT('PP Wajar'!I6,3)),0))</f>
        <v>0</v>
      </c>
      <c r="BP6" s="60" t="str">
        <f>IF(BO6&gt;99,RIGHT(LEFT('PP Wajar'!I6,4),1),RIGHT(LEFT('PP Wajar'!I6,3),1))</f>
        <v/>
      </c>
      <c r="BQ6" s="60">
        <f>IF(BO6&gt;141,0,IF(BO6&lt;95,0,1))</f>
        <v>0</v>
      </c>
      <c r="BR6" s="60">
        <f>IF(BP6=".",1,0)</f>
        <v>0</v>
      </c>
      <c r="BS6" s="60">
        <f>SUM(BQ6:BR6)</f>
        <v>0</v>
      </c>
      <c r="BT6" s="62"/>
      <c r="BU6" s="60">
        <f>VALUE('PP Wajar'!H6)</f>
        <v>0</v>
      </c>
      <c r="BV6" s="60">
        <f>VALUE('PP Wajar'!I6)</f>
        <v>0</v>
      </c>
    </row>
  </sheetData>
  <sheetProtection password="EF85" sheet="1" objects="1" scenarios="1"/>
  <mergeCells count="41">
    <mergeCell ref="AU2:BB2"/>
    <mergeCell ref="AU3:AV3"/>
    <mergeCell ref="AW3:BB3"/>
    <mergeCell ref="P2:R2"/>
    <mergeCell ref="P3:P4"/>
    <mergeCell ref="Q3:Q4"/>
    <mergeCell ref="R3:R4"/>
    <mergeCell ref="S3:T3"/>
    <mergeCell ref="U3:V3"/>
    <mergeCell ref="Y2:AD2"/>
    <mergeCell ref="Y3:Z3"/>
    <mergeCell ref="AA3:AB3"/>
    <mergeCell ref="AC3:AD3"/>
    <mergeCell ref="AH3:AL3"/>
    <mergeCell ref="AM3:AN3"/>
    <mergeCell ref="AO3:AT3"/>
    <mergeCell ref="F3:F4"/>
    <mergeCell ref="G3:G4"/>
    <mergeCell ref="H3:H4"/>
    <mergeCell ref="I3:I4"/>
    <mergeCell ref="A2:G2"/>
    <mergeCell ref="H2:I2"/>
    <mergeCell ref="A3:A4"/>
    <mergeCell ref="B3:B4"/>
    <mergeCell ref="C3:C4"/>
    <mergeCell ref="D3:D4"/>
    <mergeCell ref="E3:E4"/>
    <mergeCell ref="AE2:AE4"/>
    <mergeCell ref="AF3:AG3"/>
    <mergeCell ref="AF2:AL2"/>
    <mergeCell ref="AM2:AT2"/>
    <mergeCell ref="J2:L2"/>
    <mergeCell ref="J3:J4"/>
    <mergeCell ref="K3:K4"/>
    <mergeCell ref="L3:L4"/>
    <mergeCell ref="M2:O2"/>
    <mergeCell ref="M3:M4"/>
    <mergeCell ref="N3:N4"/>
    <mergeCell ref="O3:O4"/>
    <mergeCell ref="W3:X3"/>
    <mergeCell ref="S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</vt:lpstr>
      <vt:lpstr>PP Wajar</vt:lpstr>
      <vt:lpstr>Validasi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mas_bagus</dc:creator>
  <cp:lastModifiedBy>USER</cp:lastModifiedBy>
  <cp:lastPrinted>2016-01-18T01:55:48Z</cp:lastPrinted>
  <dcterms:created xsi:type="dcterms:W3CDTF">2013-08-09T23:58:25Z</dcterms:created>
  <dcterms:modified xsi:type="dcterms:W3CDTF">2016-08-08T02:59:55Z</dcterms:modified>
</cp:coreProperties>
</file>