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ix22792/Desktop/Mites/Kays/Manuscript/20220809 - submission/20220805_Figures_and_TableS1/"/>
    </mc:Choice>
  </mc:AlternateContent>
  <xr:revisionPtr revIDLastSave="0" documentId="13_ncr:1_{34A66FFB-C56F-FB47-BFFB-381FC9A1A7D6}" xr6:coauthVersionLast="45" xr6:coauthVersionMax="45" xr10:uidLastSave="{00000000-0000-0000-0000-000000000000}"/>
  <bookViews>
    <workbookView xWindow="980" yWindow="460" windowWidth="27820" windowHeight="17020" tabRatio="326" xr2:uid="{00000000-000D-0000-FFFF-FFFF00000000}"/>
  </bookViews>
  <sheets>
    <sheet name="Collection_Sequencing" sheetId="1" r:id="rId1"/>
    <sheet name="Pool_Summary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7" i="2" l="1"/>
  <c r="B6" i="2"/>
  <c r="B5" i="2"/>
  <c r="B4" i="2"/>
  <c r="B3" i="2"/>
  <c r="B8" i="2" l="1"/>
</calcChain>
</file>

<file path=xl/sharedStrings.xml><?xml version="1.0" encoding="utf-8"?>
<sst xmlns="http://schemas.openxmlformats.org/spreadsheetml/2006/main" count="622" uniqueCount="330">
  <si>
    <t>Mite_species</t>
  </si>
  <si>
    <t>Collection_date</t>
  </si>
  <si>
    <t>mean</t>
  </si>
  <si>
    <t>median</t>
  </si>
  <si>
    <t>mode</t>
  </si>
  <si>
    <t>stdev</t>
  </si>
  <si>
    <t>sqrt n</t>
  </si>
  <si>
    <t>std error</t>
  </si>
  <si>
    <t>Helmitheros vermivorum</t>
  </si>
  <si>
    <t>Parkesia noveboracensis</t>
  </si>
  <si>
    <t>Parkesia motacilla</t>
  </si>
  <si>
    <t>Vermivora cyanoptera</t>
  </si>
  <si>
    <t>Vermivora chrysoptera</t>
  </si>
  <si>
    <t>Mniotilta varia</t>
  </si>
  <si>
    <t>Limnothlypis swainsonii</t>
  </si>
  <si>
    <t>Oporornis agilis</t>
  </si>
  <si>
    <t>Geothlypis trichas</t>
  </si>
  <si>
    <t>Geothlypis formosa</t>
  </si>
  <si>
    <t>Setophaga citrina</t>
  </si>
  <si>
    <t>Setophaga ruticilla</t>
  </si>
  <si>
    <t>Setophaga tigrina</t>
  </si>
  <si>
    <t>Setophaga americana</t>
  </si>
  <si>
    <t>Setophaga magnolia</t>
  </si>
  <si>
    <t>Setophaga castanea</t>
  </si>
  <si>
    <t>Setophaga fusca</t>
  </si>
  <si>
    <t>Setophaga pensylvanica</t>
  </si>
  <si>
    <t>Setophaga striata</t>
  </si>
  <si>
    <t>Setophaga caerulescens</t>
  </si>
  <si>
    <t>Setophaga dominica</t>
  </si>
  <si>
    <t>Setophaga discolor</t>
  </si>
  <si>
    <t>Leiothlypis ruficapilla</t>
  </si>
  <si>
    <t>Setophaga pinus</t>
  </si>
  <si>
    <t>Cardellina canadensis</t>
  </si>
  <si>
    <t>Setophaga virens</t>
  </si>
  <si>
    <t>Protonotaria citrea</t>
  </si>
  <si>
    <t>Setophaga cerulea</t>
  </si>
  <si>
    <t>Geothlypis philadelphia</t>
  </si>
  <si>
    <t>Setophaga petechia</t>
  </si>
  <si>
    <t>Seiurus aurocapilla</t>
  </si>
  <si>
    <t>Host_age</t>
  </si>
  <si>
    <t>Host_sex</t>
  </si>
  <si>
    <t>Field_collector</t>
  </si>
  <si>
    <t>NA</t>
  </si>
  <si>
    <t>M</t>
  </si>
  <si>
    <t>Than J. Boves</t>
  </si>
  <si>
    <t>ASY</t>
  </si>
  <si>
    <t>Nicolet NF, WI</t>
  </si>
  <si>
    <t>Royal Blue WMA, TN</t>
  </si>
  <si>
    <t>Arkansas State University, Jonesboro, AR</t>
  </si>
  <si>
    <t>F</t>
  </si>
  <si>
    <t>AHY</t>
  </si>
  <si>
    <t>Barrens, Bayfield Co., WI</t>
  </si>
  <si>
    <t>SY</t>
  </si>
  <si>
    <t>Than J. Boves and Alix E. Matthews</t>
  </si>
  <si>
    <t>Cane Bluff, Mark Twain NF, MO</t>
  </si>
  <si>
    <t>U</t>
  </si>
  <si>
    <t>Moose River, NY</t>
  </si>
  <si>
    <t>Chain Lakes Overlook, Nicolet NF, WI</t>
  </si>
  <si>
    <t>Boze Mill, Mark Twain NF, MO</t>
  </si>
  <si>
    <t>Brule River State Forest, Stone's Bridge Landing, WI</t>
  </si>
  <si>
    <t>St. Francis Sunken Lands WMA, AR</t>
  </si>
  <si>
    <t>SY</t>
    <phoneticPr fontId="0" type="noConversion"/>
  </si>
  <si>
    <t>M</t>
    <phoneticPr fontId="0" type="noConversion"/>
  </si>
  <si>
    <t>Doug Raybuck</t>
  </si>
  <si>
    <t>Saint Francis NF, AR</t>
  </si>
  <si>
    <t>Brule River State Forest, Winneboujou, WI</t>
  </si>
  <si>
    <t>M</t>
    <phoneticPr fontId="0" type="noConversion"/>
  </si>
  <si>
    <t>Alex J. Worm</t>
  </si>
  <si>
    <t>Mark Twain NF, MO</t>
  </si>
  <si>
    <t>Brule River State Forest, Motts Ravine, WI</t>
  </si>
  <si>
    <t>SY</t>
    <phoneticPr fontId="0" type="noConversion"/>
  </si>
  <si>
    <t>Tatum Millpond, NC</t>
  </si>
  <si>
    <t>Loon Rapids Rd., Nicolet NF, WI</t>
  </si>
  <si>
    <t>Pine Point Lodge, Iron River, WI</t>
  </si>
  <si>
    <t>VCU Rice River Center, James River, VA</t>
  </si>
  <si>
    <t>Lesley Bulluck</t>
  </si>
  <si>
    <t>Atkinson, NC</t>
  </si>
  <si>
    <t>Jeff Larkin</t>
  </si>
  <si>
    <t>Tyrannidectes charitomenos</t>
  </si>
  <si>
    <t>Amerodectes ischyros</t>
  </si>
  <si>
    <t>Amerodectes hribari</t>
  </si>
  <si>
    <t>Amerodectes protonotaria</t>
  </si>
  <si>
    <t>Amerodectes seiurus</t>
  </si>
  <si>
    <t>Amerodectes jonesborensis</t>
  </si>
  <si>
    <t>Host_ID</t>
  </si>
  <si>
    <t>OVEN 614</t>
  </si>
  <si>
    <t>WEWA 727</t>
  </si>
  <si>
    <t>NOWA 315</t>
  </si>
  <si>
    <t>LOWA 438</t>
  </si>
  <si>
    <t>BWWA 412</t>
  </si>
  <si>
    <t>GWWA 928</t>
  </si>
  <si>
    <t>BAWW 968</t>
  </si>
  <si>
    <t>SWWA 980</t>
  </si>
  <si>
    <t>CONW 930</t>
  </si>
  <si>
    <t>COYE 868</t>
  </si>
  <si>
    <t>KEWA 584</t>
  </si>
  <si>
    <t>HOWA 724</t>
  </si>
  <si>
    <t>AMRE 967</t>
  </si>
  <si>
    <t>CMWA 952</t>
  </si>
  <si>
    <t>NOPA 676</t>
  </si>
  <si>
    <t>MAWA 362</t>
  </si>
  <si>
    <t>BBWA 971</t>
  </si>
  <si>
    <t>BLBW 861</t>
  </si>
  <si>
    <t>CSWA 939</t>
  </si>
  <si>
    <t>BPWA 337</t>
  </si>
  <si>
    <t>BTBW 850</t>
  </si>
  <si>
    <t>YTWA 970</t>
  </si>
  <si>
    <t>PRAW 770</t>
  </si>
  <si>
    <t>NAWA 328</t>
  </si>
  <si>
    <t>PIWA 948</t>
  </si>
  <si>
    <t>CAWA 366</t>
  </si>
  <si>
    <t>BTNW 765</t>
  </si>
  <si>
    <t>BTNW 492</t>
  </si>
  <si>
    <t>PROW 974</t>
  </si>
  <si>
    <t>CERW 358</t>
  </si>
  <si>
    <t>MOWA 611</t>
  </si>
  <si>
    <t>YEWA 941</t>
  </si>
  <si>
    <t>Proctophyllodes quadratus</t>
  </si>
  <si>
    <t>Collection_type</t>
  </si>
  <si>
    <t>Banding</t>
  </si>
  <si>
    <t>Window collision</t>
  </si>
  <si>
    <t>State Game Lands 176, PA</t>
  </si>
  <si>
    <t>State Game Lands 86, PA</t>
  </si>
  <si>
    <t>ATY</t>
  </si>
  <si>
    <t>Doug Raybuck and Morgan Slevin</t>
  </si>
  <si>
    <t>Pool Data Info</t>
  </si>
  <si>
    <t>1*</t>
  </si>
  <si>
    <t>Pool_total</t>
  </si>
  <si>
    <t>Great Smoky Mountains NP, TN</t>
  </si>
  <si>
    <t>ParaFit_P-Mean (all 11 mts)</t>
  </si>
  <si>
    <t>ParaFit_P-Mean (COI only)</t>
  </si>
  <si>
    <t>Lee C. Bryant</t>
  </si>
  <si>
    <t>PACo_residual_weight (11 mt genes)</t>
  </si>
  <si>
    <t>PACo_residual_weight (COI only)</t>
  </si>
  <si>
    <t>SRA_Accession</t>
  </si>
  <si>
    <t>Trouessartia sp.</t>
  </si>
  <si>
    <t>Amerodectes helmitheros</t>
  </si>
  <si>
    <t>SRR18687826</t>
  </si>
  <si>
    <t>SRR18687825</t>
  </si>
  <si>
    <t>SRR18687804</t>
  </si>
  <si>
    <t>SRR18687814</t>
  </si>
  <si>
    <t>SRR18687818</t>
  </si>
  <si>
    <t>SRR18687819</t>
  </si>
  <si>
    <t>SRR18687796</t>
  </si>
  <si>
    <t>SRR18687795</t>
  </si>
  <si>
    <t>SRR18687794</t>
  </si>
  <si>
    <t>SRR18687798</t>
  </si>
  <si>
    <t>SRR18687824</t>
  </si>
  <si>
    <t>SRR18687823</t>
  </si>
  <si>
    <t>SRR18687799</t>
  </si>
  <si>
    <t>SRR18687800</t>
  </si>
  <si>
    <t>SRR18687820</t>
  </si>
  <si>
    <t>SRR18687821</t>
  </si>
  <si>
    <t>SRR18687822</t>
  </si>
  <si>
    <t>SRR18687801</t>
  </si>
  <si>
    <t>SRR18687802</t>
  </si>
  <si>
    <t>SRR18687803</t>
  </si>
  <si>
    <t>SRR18687805</t>
  </si>
  <si>
    <t>SRR18687806</t>
  </si>
  <si>
    <t>SRR18687807</t>
  </si>
  <si>
    <t>SRR18687808</t>
  </si>
  <si>
    <t>SRR18687809</t>
  </si>
  <si>
    <t>SRR18687810</t>
  </si>
  <si>
    <t>SRR18687811</t>
  </si>
  <si>
    <t>SRR18687812</t>
  </si>
  <si>
    <t>SRR18687813</t>
  </si>
  <si>
    <t>SRR18687797</t>
  </si>
  <si>
    <t>SRR18687815</t>
  </si>
  <si>
    <t>SRR18687816</t>
  </si>
  <si>
    <t>SRR18687817</t>
  </si>
  <si>
    <t>PRJNA817584</t>
  </si>
  <si>
    <t>Bioproject_Accession</t>
  </si>
  <si>
    <t>SAMN26797535</t>
  </si>
  <si>
    <t>SAMN26797536</t>
  </si>
  <si>
    <t>SAMN26797537</t>
  </si>
  <si>
    <t>SAMN26797538</t>
  </si>
  <si>
    <t>SAMN26797539</t>
  </si>
  <si>
    <t>SAMN26797540</t>
  </si>
  <si>
    <t>SAMN26797541</t>
  </si>
  <si>
    <t>SAMN26797542</t>
  </si>
  <si>
    <t>SAMN26797543</t>
  </si>
  <si>
    <t>SAMN26797544</t>
  </si>
  <si>
    <t>SAMN26797545</t>
  </si>
  <si>
    <t>SAMN26797546</t>
  </si>
  <si>
    <t>SAMN26797547</t>
  </si>
  <si>
    <t>SAMN26797548</t>
  </si>
  <si>
    <t>SAMN26797549</t>
  </si>
  <si>
    <t>SAMN26797550</t>
  </si>
  <si>
    <t>SAMN26797551</t>
  </si>
  <si>
    <t>SAMN26797552</t>
  </si>
  <si>
    <t>SAMN26797553</t>
  </si>
  <si>
    <t>SAMN26797554</t>
  </si>
  <si>
    <t>SAMN26797555</t>
  </si>
  <si>
    <t>SAMN26797556</t>
  </si>
  <si>
    <t>SAMN26797557</t>
  </si>
  <si>
    <t>SAMN26797558</t>
  </si>
  <si>
    <t>SAMN26797559</t>
  </si>
  <si>
    <t>SAMN26797560</t>
  </si>
  <si>
    <t>SAMN26797561</t>
  </si>
  <si>
    <t>SAMN26797562</t>
  </si>
  <si>
    <t>SAMN26797563</t>
  </si>
  <si>
    <t>SAMN26797564</t>
  </si>
  <si>
    <t>SAMN26797565</t>
  </si>
  <si>
    <t>SAMN26797566</t>
  </si>
  <si>
    <t>SAMN26797567</t>
  </si>
  <si>
    <t>Biosample_Accession</t>
  </si>
  <si>
    <t>McCormack Lake, Mark Twain NF, MO</t>
  </si>
  <si>
    <t>Dave Toews and Eliot Miller</t>
  </si>
  <si>
    <t>ASUMZ: OVEN 614P</t>
  </si>
  <si>
    <t>ASUMZ: WEWA 727R</t>
  </si>
  <si>
    <t>ASUMZ: NOWA 315A</t>
  </si>
  <si>
    <t>ASUMZ: LOWA 438A</t>
  </si>
  <si>
    <t>ASUMZ: BWWA 412R</t>
  </si>
  <si>
    <t>ASUMZ: GWWA 928R</t>
  </si>
  <si>
    <t>ASUMZ: BAWW 968P</t>
  </si>
  <si>
    <t>ASUMZ: SWWA 980R</t>
  </si>
  <si>
    <t>ASUMZ: CONW 930R</t>
  </si>
  <si>
    <t>ASUMZ: KEWA 584R</t>
  </si>
  <si>
    <t>ASUMZ: HOWA 724R</t>
  </si>
  <si>
    <t>ASUMZ: AMRE 967R</t>
  </si>
  <si>
    <t>ASUMZ: CMWA 952R</t>
  </si>
  <si>
    <t>ASUMZ: NOPA 676R</t>
  </si>
  <si>
    <t>ASUMZ: MAWA 362A</t>
  </si>
  <si>
    <t>ASUMZ: BBWA 971A</t>
  </si>
  <si>
    <t>ASUMZ: CSWA 939R</t>
  </si>
  <si>
    <t>ASUMZ: BPWA 337C</t>
  </si>
  <si>
    <t>ASUMZ: YTWA 970R</t>
  </si>
  <si>
    <t>ASUMZ: PRAW 770P</t>
  </si>
  <si>
    <t>ASUMZ: NAWA 328A</t>
  </si>
  <si>
    <t>ASUMZ: PIWA 948R</t>
  </si>
  <si>
    <t>ASUMZ: PROW 974R</t>
  </si>
  <si>
    <t>ASUMZ: CERW 358A</t>
  </si>
  <si>
    <t>ASUMZ: MOWA 611R</t>
  </si>
  <si>
    <t>Museum_Accession</t>
  </si>
  <si>
    <t>ASUMZ: BTNW 492R</t>
  </si>
  <si>
    <t>ASUMZ: BTNW 765P</t>
  </si>
  <si>
    <t>ASUMZ: CAWA 366A</t>
  </si>
  <si>
    <t>ASUMZ: YEWA 941P</t>
  </si>
  <si>
    <t>ASUMZ: COYE 868R and PSUC: TF17T02</t>
  </si>
  <si>
    <t>ASUMZ: BLBW 861R and PSUC: TF16T05</t>
  </si>
  <si>
    <t>ASUMZ: BTBW 850R and PSUC: TF18T12</t>
  </si>
  <si>
    <t>Setophaga virens waynei</t>
  </si>
  <si>
    <t>Host_species_common</t>
  </si>
  <si>
    <t>Ovenbird</t>
  </si>
  <si>
    <t>Worm-eating Warbler</t>
  </si>
  <si>
    <t>Northern Waterthrush</t>
  </si>
  <si>
    <t>Blue-winged Warbler</t>
  </si>
  <si>
    <t>Golden-winged Warbler</t>
  </si>
  <si>
    <t>Black-and-white Warbler</t>
  </si>
  <si>
    <t>Swainson's Warbler</t>
  </si>
  <si>
    <t>Connecticut Warbler</t>
  </si>
  <si>
    <t>Common Yellowthroat</t>
  </si>
  <si>
    <t>Kentucky Warbler</t>
  </si>
  <si>
    <t>Hooded Warbler</t>
  </si>
  <si>
    <t>American Redstart</t>
  </si>
  <si>
    <t>Cape May Warbler</t>
  </si>
  <si>
    <t>Northern Parula</t>
  </si>
  <si>
    <t>Magnolia Warbler</t>
  </si>
  <si>
    <t>Bay-breasted Warbler</t>
  </si>
  <si>
    <t>Blackburnian Warbler</t>
  </si>
  <si>
    <t>Chestnut-sided Warbler</t>
  </si>
  <si>
    <t>Blackpoll Warbler</t>
  </si>
  <si>
    <t>Black-throated Blue Warbler</t>
  </si>
  <si>
    <t>Yellow-throated Warbler</t>
  </si>
  <si>
    <t>Prairie Warbler</t>
  </si>
  <si>
    <t>Nashville Warbler</t>
  </si>
  <si>
    <t>Pine Warbler</t>
  </si>
  <si>
    <t>Canada Warbler</t>
  </si>
  <si>
    <t>Black-throated Green Warbler</t>
  </si>
  <si>
    <t>Black-throated Green Warbler (Wayne's Warbler)</t>
  </si>
  <si>
    <t>Prothonotary Warbler</t>
  </si>
  <si>
    <t>Cerulean Warbler</t>
  </si>
  <si>
    <t>Mourning Warbler</t>
  </si>
  <si>
    <t>Yellow Warbler</t>
  </si>
  <si>
    <t>Host_species_scientific</t>
  </si>
  <si>
    <t>atp6</t>
  </si>
  <si>
    <t>cob</t>
  </si>
  <si>
    <t>cox1</t>
  </si>
  <si>
    <t>cox2</t>
  </si>
  <si>
    <t>cox3</t>
  </si>
  <si>
    <t>nad1</t>
  </si>
  <si>
    <t>nad2</t>
  </si>
  <si>
    <t>nad3</t>
  </si>
  <si>
    <t>nad4</t>
  </si>
  <si>
    <t>nad5</t>
  </si>
  <si>
    <t>nad6</t>
  </si>
  <si>
    <r>
      <t xml:space="preserve">Astericks (*) for host </t>
    </r>
    <r>
      <rPr>
        <i/>
        <sz val="12"/>
        <color theme="1"/>
        <rFont val="Calibri"/>
        <family val="2"/>
        <scheme val="minor"/>
      </rPr>
      <t>Setophaga citrina</t>
    </r>
    <r>
      <rPr>
        <sz val="12"/>
        <color theme="1"/>
        <rFont val="Calibri"/>
        <family val="2"/>
        <scheme val="minor"/>
      </rPr>
      <t xml:space="preserve"> indicates support for that species according to gene trees in multispecies coalescent</t>
    </r>
  </si>
  <si>
    <t>ASUMZ: Arkansas State University Museum of Zoology; PSUC: Frost Entomological Museum at Penn State University</t>
  </si>
  <si>
    <t>day-month-year</t>
  </si>
  <si>
    <t>SAMPLE DATA</t>
  </si>
  <si>
    <t>Collection_site</t>
  </si>
  <si>
    <t>Collection_latitude</t>
  </si>
  <si>
    <t>Collection_longitude</t>
  </si>
  <si>
    <t>SEQUENCING DATA</t>
  </si>
  <si>
    <t>Sequencing_platform</t>
  </si>
  <si>
    <t>COPHYLOGENETIC RESULTS</t>
  </si>
  <si>
    <t>GENE ASSEMBLY (aTRAM)</t>
  </si>
  <si>
    <t>SEQUENCE DATA DEPOSITION</t>
  </si>
  <si>
    <t>METADATA NOTES</t>
  </si>
  <si>
    <r>
      <rPr>
        <b/>
        <sz val="12"/>
        <color theme="1"/>
        <rFont val="Calibri"/>
        <family val="2"/>
        <scheme val="minor"/>
      </rPr>
      <t>AHY:</t>
    </r>
    <r>
      <rPr>
        <sz val="12"/>
        <color theme="1"/>
        <rFont val="Calibri"/>
        <family val="2"/>
        <scheme val="minor"/>
      </rPr>
      <t xml:space="preserve"> after hatch year; </t>
    </r>
    <r>
      <rPr>
        <b/>
        <sz val="12"/>
        <color theme="1"/>
        <rFont val="Calibri"/>
        <family val="2"/>
        <scheme val="minor"/>
      </rPr>
      <t>ASY:</t>
    </r>
    <r>
      <rPr>
        <sz val="12"/>
        <color theme="1"/>
        <rFont val="Calibri"/>
        <family val="2"/>
        <scheme val="minor"/>
      </rPr>
      <t xml:space="preserve"> after second year; </t>
    </r>
    <r>
      <rPr>
        <b/>
        <sz val="12"/>
        <color theme="1"/>
        <rFont val="Calibri"/>
        <family val="2"/>
        <scheme val="minor"/>
      </rPr>
      <t xml:space="preserve">ATY: </t>
    </r>
    <r>
      <rPr>
        <sz val="12"/>
        <color theme="1"/>
        <rFont val="Calibri"/>
        <family val="2"/>
        <scheme val="minor"/>
      </rPr>
      <t xml:space="preserve">after third year; </t>
    </r>
    <r>
      <rPr>
        <b/>
        <sz val="12"/>
        <color theme="1"/>
        <rFont val="Calibri"/>
        <family val="2"/>
        <scheme val="minor"/>
      </rPr>
      <t>SY:</t>
    </r>
    <r>
      <rPr>
        <sz val="12"/>
        <color theme="1"/>
        <rFont val="Calibri"/>
        <family val="2"/>
        <scheme val="minor"/>
      </rPr>
      <t xml:space="preserve"> second year; </t>
    </r>
    <r>
      <rPr>
        <b/>
        <sz val="12"/>
        <color theme="1"/>
        <rFont val="Calibri"/>
        <family val="2"/>
        <scheme val="minor"/>
      </rPr>
      <t>U:</t>
    </r>
    <r>
      <rPr>
        <sz val="12"/>
        <color theme="1"/>
        <rFont val="Calibri"/>
        <family val="2"/>
        <scheme val="minor"/>
      </rPr>
      <t xml:space="preserve"> unknown</t>
    </r>
  </si>
  <si>
    <r>
      <rPr>
        <b/>
        <sz val="12"/>
        <color theme="1"/>
        <rFont val="Calibri"/>
        <family val="2"/>
        <scheme val="minor"/>
      </rPr>
      <t xml:space="preserve">F: </t>
    </r>
    <r>
      <rPr>
        <sz val="12"/>
        <color theme="1"/>
        <rFont val="Calibri"/>
        <family val="2"/>
        <scheme val="minor"/>
      </rPr>
      <t xml:space="preserve">female; </t>
    </r>
    <r>
      <rPr>
        <b/>
        <sz val="12"/>
        <color theme="1"/>
        <rFont val="Calibri"/>
        <family val="2"/>
        <scheme val="minor"/>
      </rPr>
      <t>M:</t>
    </r>
    <r>
      <rPr>
        <sz val="12"/>
        <color theme="1"/>
        <rFont val="Calibri"/>
        <family val="2"/>
        <scheme val="minor"/>
      </rPr>
      <t xml:space="preserve"> male; </t>
    </r>
    <r>
      <rPr>
        <b/>
        <sz val="12"/>
        <color theme="1"/>
        <rFont val="Calibri"/>
        <family val="2"/>
        <scheme val="minor"/>
      </rPr>
      <t>U:</t>
    </r>
    <r>
      <rPr>
        <sz val="12"/>
        <color theme="1"/>
        <rFont val="Calibri"/>
        <family val="2"/>
        <scheme val="minor"/>
      </rPr>
      <t xml:space="preserve"> unknown</t>
    </r>
  </si>
  <si>
    <r>
      <rPr>
        <b/>
        <sz val="12"/>
        <color theme="1"/>
        <rFont val="Calibri"/>
        <family val="2"/>
        <scheme val="minor"/>
      </rPr>
      <t>Table S1.</t>
    </r>
    <r>
      <rPr>
        <sz val="12"/>
        <color theme="1"/>
        <rFont val="Calibri"/>
        <family val="2"/>
        <scheme val="minor"/>
      </rPr>
      <t xml:space="preserve"> Metadata for all samples. This table includes specimen information (e.g., field collection data, museum accessions), genetic sequencing information (e.g., platform, raw data deposition), locus assembly results from aTRAM (1: present, 0: absent), and distance-based cophylogenetic results from the individual link tests (e.g., adjusted PF1 p-values, PACo jackknife estimates). Asterisks for </t>
    </r>
    <r>
      <rPr>
        <i/>
        <sz val="12"/>
        <color theme="1"/>
        <rFont val="Calibri"/>
        <family val="2"/>
        <scheme val="minor"/>
      </rPr>
      <t>Setophaga citrina</t>
    </r>
    <r>
      <rPr>
        <sz val="12"/>
        <color theme="1"/>
        <rFont val="Calibri"/>
        <family val="2"/>
        <scheme val="minor"/>
      </rPr>
      <t xml:space="preserve"> samples in the locus assembly results indicate support for one or the other mite species (e.g., </t>
    </r>
    <r>
      <rPr>
        <i/>
        <sz val="12"/>
        <color theme="1"/>
        <rFont val="Calibri"/>
        <family val="2"/>
        <scheme val="minor"/>
      </rPr>
      <t>Amerodectes</t>
    </r>
    <r>
      <rPr>
        <sz val="12"/>
        <color theme="1"/>
        <rFont val="Calibri"/>
        <family val="2"/>
        <scheme val="minor"/>
      </rPr>
      <t xml:space="preserve"> or </t>
    </r>
    <r>
      <rPr>
        <i/>
        <sz val="12"/>
        <color theme="1"/>
        <rFont val="Calibri"/>
        <family val="2"/>
        <scheme val="minor"/>
      </rPr>
      <t>Tyrannidectes</t>
    </r>
    <r>
      <rPr>
        <sz val="12"/>
        <color theme="1"/>
        <rFont val="Calibri"/>
        <family val="2"/>
        <scheme val="minor"/>
      </rPr>
      <t xml:space="preserve">) given how the sample clustered in each gene tree in the multispecies coalescent analysis. 
</t>
    </r>
  </si>
  <si>
    <r>
      <t xml:space="preserve">Amerodectes </t>
    </r>
    <r>
      <rPr>
        <sz val="12"/>
        <color theme="1"/>
        <rFont val="Calibri"/>
        <family val="2"/>
      </rPr>
      <t>sp. n. 1</t>
    </r>
  </si>
  <si>
    <r>
      <t xml:space="preserve">Amerodectes </t>
    </r>
    <r>
      <rPr>
        <sz val="12"/>
        <color theme="1"/>
        <rFont val="Calibri"/>
        <family val="2"/>
      </rPr>
      <t>aff.</t>
    </r>
    <r>
      <rPr>
        <i/>
        <sz val="12"/>
        <color theme="1"/>
        <rFont val="Calibri"/>
        <family val="2"/>
      </rPr>
      <t xml:space="preserve"> ischyros</t>
    </r>
  </si>
  <si>
    <r>
      <t xml:space="preserve">Amerodectes </t>
    </r>
    <r>
      <rPr>
        <sz val="12"/>
        <color theme="1"/>
        <rFont val="Calibri"/>
        <family val="2"/>
      </rPr>
      <t xml:space="preserve">aff. </t>
    </r>
    <r>
      <rPr>
        <i/>
        <sz val="12"/>
        <color theme="1"/>
        <rFont val="Calibri"/>
        <family val="2"/>
      </rPr>
      <t>ischyros</t>
    </r>
  </si>
  <si>
    <r>
      <t xml:space="preserve">Tyrannidectes </t>
    </r>
    <r>
      <rPr>
        <sz val="12"/>
        <color theme="1"/>
        <rFont val="Calibri"/>
        <family val="2"/>
      </rPr>
      <t xml:space="preserve">aff. </t>
    </r>
    <r>
      <rPr>
        <i/>
        <sz val="12"/>
        <color theme="1"/>
        <rFont val="Calibri"/>
        <family val="2"/>
      </rPr>
      <t>charitomenos</t>
    </r>
  </si>
  <si>
    <t>Illinois NovaSeq 6000</t>
  </si>
  <si>
    <t>Novogene HiSeq 2500</t>
  </si>
  <si>
    <t>Mite_authority</t>
  </si>
  <si>
    <t>Host_authority</t>
  </si>
  <si>
    <t xml:space="preserve">Mironov and Chandler 2017 </t>
  </si>
  <si>
    <t>na</t>
  </si>
  <si>
    <t>Hernandes 2018</t>
  </si>
  <si>
    <t>﻿Atyeo and Braasch 1966</t>
  </si>
  <si>
    <t>Boddaert 1783</t>
  </si>
  <si>
    <t>(Hernandes 2018)</t>
  </si>
  <si>
    <t>Linnaeus 1758</t>
  </si>
  <si>
    <t>Linnaeus 1766</t>
  </si>
  <si>
    <t>Gmelin 1789</t>
  </si>
  <si>
    <t>Vieillot 1809</t>
  </si>
  <si>
    <t>Wilson 1811</t>
  </si>
  <si>
    <t>Wilson 1810</t>
  </si>
  <si>
    <t>Forster 1772</t>
  </si>
  <si>
    <t>Audubon 1834</t>
  </si>
  <si>
    <t>Wilson 1812</t>
  </si>
  <si>
    <t>Müller 1776</t>
  </si>
  <si>
    <t>Louisiana Waterthrush</t>
  </si>
  <si>
    <r>
      <rPr>
        <i/>
        <sz val="12"/>
        <color theme="1"/>
        <rFont val="Calibri"/>
        <family val="2"/>
        <scheme val="minor"/>
      </rPr>
      <t>Tyrannidectes charitomenos</t>
    </r>
    <r>
      <rPr>
        <sz val="12"/>
        <color theme="1"/>
        <rFont val="Calibri"/>
        <family val="2"/>
        <scheme val="minor"/>
      </rPr>
      <t xml:space="preserve"> was transferred from the genus </t>
    </r>
    <r>
      <rPr>
        <i/>
        <sz val="12"/>
        <color theme="1"/>
        <rFont val="Calibri"/>
        <family val="2"/>
        <scheme val="minor"/>
      </rPr>
      <t xml:space="preserve">Amerodectes </t>
    </r>
    <r>
      <rPr>
        <sz val="12"/>
        <color theme="1"/>
        <rFont val="Calibri"/>
        <family val="2"/>
        <scheme val="minor"/>
      </rPr>
      <t>(Hernandes 2018) to</t>
    </r>
    <r>
      <rPr>
        <i/>
        <sz val="12"/>
        <color theme="1"/>
        <rFont val="Calibri"/>
        <family val="2"/>
        <scheme val="minor"/>
      </rPr>
      <t xml:space="preserve"> Tyrannidectes </t>
    </r>
    <r>
      <rPr>
        <sz val="12"/>
        <color theme="1"/>
        <rFont val="Calibri"/>
        <family val="2"/>
        <scheme val="minor"/>
      </rPr>
      <t>by Mironov and Galloway (2021)</t>
    </r>
  </si>
  <si>
    <t>Bold indicates link with non-overlapping 95% CIs in PACo analyses</t>
  </si>
  <si>
    <t>Bold indiactes significant ParaFitLink1; italics indicates fluctuating significance in ParaFit permutations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</si>
</sst>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\-yyyy;@"/>
    <numFmt numFmtId="165" formatCode="[$-409]d\-mmm\-yy;@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2"/>
      <name val="Calibri"/>
      <family val="2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1"/>
      <name val="Calibri"/>
      <family val="2"/>
    </font>
    <font>
      <b/>
      <i/>
      <sz val="12"/>
      <color theme="1"/>
      <name val="Calibri"/>
      <family val="2"/>
    </font>
    <font>
      <i/>
      <sz val="12"/>
      <color theme="1"/>
      <name val="Calibri"/>
      <family val="2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C26FED"/>
        <bgColor indexed="64"/>
      </patternFill>
    </fill>
    <fill>
      <patternFill patternType="solid">
        <fgColor rgb="FFE5A7FF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0" borderId="0" xfId="0" applyFont="1"/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5" fillId="0" borderId="0" xfId="0" applyFont="1" applyFill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4" fontId="1" fillId="0" borderId="0" xfId="0" applyNumberFormat="1" applyFont="1" applyFill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0" fillId="0" borderId="0" xfId="0" applyAlignment="1">
      <alignment horizontal="left" vertical="top" wrapText="1"/>
    </xf>
    <xf numFmtId="0" fontId="0" fillId="2" borderId="0" xfId="0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6" fillId="7" borderId="0" xfId="0" applyFont="1" applyFill="1" applyAlignment="1">
      <alignment horizontal="center" vertical="center"/>
    </xf>
    <xf numFmtId="0" fontId="0" fillId="8" borderId="0" xfId="0" applyFill="1" applyAlignment="1">
      <alignment horizontal="center"/>
    </xf>
    <xf numFmtId="0" fontId="3" fillId="8" borderId="0" xfId="0" applyFont="1" applyFill="1" applyAlignment="1">
      <alignment horizontal="center" vertical="center"/>
    </xf>
    <xf numFmtId="0" fontId="5" fillId="9" borderId="0" xfId="0" applyFont="1" applyFill="1" applyAlignment="1">
      <alignment horizontal="center" vertical="center"/>
    </xf>
    <xf numFmtId="0" fontId="5" fillId="9" borderId="0" xfId="0" applyFont="1" applyFill="1" applyAlignment="1">
      <alignment horizontal="center"/>
    </xf>
    <xf numFmtId="0" fontId="3" fillId="10" borderId="0" xfId="0" applyFont="1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5" fillId="11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3" fillId="12" borderId="0" xfId="0" applyFont="1" applyFill="1" applyAlignment="1">
      <alignment horizontal="center" vertical="center" wrapText="1"/>
    </xf>
    <xf numFmtId="0" fontId="0" fillId="12" borderId="0" xfId="0" applyFont="1" applyFill="1" applyAlignment="1">
      <alignment horizontal="center" vertical="center"/>
    </xf>
    <xf numFmtId="0" fontId="0" fillId="12" borderId="0" xfId="0" applyFill="1" applyAlignment="1">
      <alignment horizontal="center" vertical="center"/>
    </xf>
    <xf numFmtId="165" fontId="0" fillId="12" borderId="0" xfId="0" applyNumberFormat="1" applyFill="1" applyAlignment="1">
      <alignment horizontal="center" vertical="center"/>
    </xf>
    <xf numFmtId="0" fontId="0" fillId="12" borderId="0" xfId="0" applyFill="1" applyAlignment="1">
      <alignment horizontal="center"/>
    </xf>
    <xf numFmtId="0" fontId="0" fillId="13" borderId="0" xfId="0" applyFill="1" applyAlignment="1">
      <alignment horizontal="center" vertical="center" wrapText="1"/>
    </xf>
    <xf numFmtId="0" fontId="0" fillId="13" borderId="0" xfId="0" applyFill="1" applyAlignment="1">
      <alignment horizontal="center" wrapText="1"/>
    </xf>
    <xf numFmtId="0" fontId="7" fillId="0" borderId="0" xfId="0" applyFont="1" applyAlignment="1">
      <alignment horizontal="center" vertical="center"/>
    </xf>
    <xf numFmtId="0" fontId="0" fillId="13" borderId="0" xfId="0" applyFill="1" applyAlignment="1">
      <alignment horizontal="center" vertical="center" wrapText="1"/>
    </xf>
    <xf numFmtId="0" fontId="0" fillId="0" borderId="0" xfId="0" applyAlignment="1">
      <alignment horizontal="left" vertical="top" wrapText="1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13" borderId="0" xfId="0" applyFill="1" applyAlignment="1">
      <alignment horizontal="center" vertical="center" wrapText="1"/>
    </xf>
    <xf numFmtId="0" fontId="0" fillId="0" borderId="0" xfId="0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5A7FF"/>
      <color rgb="FFC26FED"/>
      <color rgb="FF9437FF"/>
      <color rgb="FF9358D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42"/>
  <sheetViews>
    <sheetView tabSelected="1" topLeftCell="R16" workbookViewId="0">
      <selection activeCell="U42" sqref="U42"/>
    </sheetView>
  </sheetViews>
  <sheetFormatPr baseColWidth="10" defaultColWidth="10.83203125" defaultRowHeight="16" x14ac:dyDescent="0.2"/>
  <cols>
    <col min="1" max="1" width="35.1640625" style="1" bestFit="1" customWidth="1"/>
    <col min="2" max="2" width="28.83203125" style="1" bestFit="1" customWidth="1"/>
    <col min="3" max="3" width="31.33203125" style="1" customWidth="1"/>
    <col min="4" max="4" width="27.5" style="1" bestFit="1" customWidth="1"/>
    <col min="5" max="5" width="27.5" style="1" customWidth="1"/>
    <col min="6" max="6" width="42.83203125" style="1" bestFit="1" customWidth="1"/>
    <col min="7" max="7" width="13.83203125" style="1" customWidth="1"/>
    <col min="8" max="9" width="19.1640625" style="1" bestFit="1" customWidth="1"/>
    <col min="10" max="10" width="44.6640625" style="1" bestFit="1" customWidth="1"/>
    <col min="11" max="11" width="16.6640625" style="1" bestFit="1" customWidth="1"/>
    <col min="12" max="12" width="18" style="1" bestFit="1" customWidth="1"/>
    <col min="13" max="13" width="31.1640625" style="1" customWidth="1"/>
    <col min="14" max="14" width="17.1640625" style="1" customWidth="1"/>
    <col min="15" max="15" width="30.5" style="1" bestFit="1" customWidth="1"/>
    <col min="16" max="16" width="25.1640625" style="1" customWidth="1"/>
    <col min="17" max="17" width="23.5" style="1" customWidth="1"/>
    <col min="18" max="18" width="26.6640625" style="1" bestFit="1" customWidth="1"/>
    <col min="19" max="19" width="25.6640625" style="11" bestFit="1" customWidth="1"/>
    <col min="20" max="20" width="25.5" style="11" bestFit="1" customWidth="1"/>
    <col min="21" max="24" width="30.83203125" style="1" customWidth="1"/>
    <col min="25" max="25" width="23.83203125" style="1" bestFit="1" customWidth="1"/>
    <col min="26" max="26" width="5.33203125" style="1" bestFit="1" customWidth="1"/>
    <col min="27" max="29" width="6.33203125" style="1" bestFit="1" customWidth="1"/>
    <col min="30" max="35" width="6.83203125" style="1" bestFit="1" customWidth="1"/>
    <col min="36" max="16384" width="10.83203125" style="1"/>
  </cols>
  <sheetData>
    <row r="1" spans="1:35" ht="21" customHeight="1" x14ac:dyDescent="0.2">
      <c r="A1" s="47" t="s">
        <v>301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47"/>
      <c r="AF1" s="47"/>
      <c r="AG1" s="47"/>
      <c r="AH1" s="47"/>
      <c r="AI1" s="47"/>
    </row>
    <row r="2" spans="1:35" ht="16" customHeight="1" x14ac:dyDescent="0.2">
      <c r="A2" s="16"/>
      <c r="B2" s="16"/>
      <c r="C2" s="43"/>
      <c r="D2" s="16"/>
      <c r="E2" s="43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</row>
    <row r="3" spans="1:35" ht="30" customHeight="1" x14ac:dyDescent="0.2">
      <c r="A3" s="18" t="s">
        <v>289</v>
      </c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22" t="s">
        <v>293</v>
      </c>
      <c r="Q3" s="20"/>
      <c r="R3" s="27" t="s">
        <v>297</v>
      </c>
      <c r="S3" s="26"/>
      <c r="T3" s="26"/>
      <c r="U3" s="30" t="s">
        <v>295</v>
      </c>
      <c r="V3" s="31"/>
      <c r="W3" s="31"/>
      <c r="X3" s="31"/>
      <c r="Y3" s="24" t="s">
        <v>296</v>
      </c>
      <c r="Z3" s="23"/>
      <c r="AA3" s="23"/>
      <c r="AB3" s="23"/>
      <c r="AC3" s="23"/>
      <c r="AD3" s="23"/>
      <c r="AE3" s="23"/>
      <c r="AF3" s="23"/>
      <c r="AG3" s="23"/>
      <c r="AH3" s="23"/>
      <c r="AI3" s="23"/>
    </row>
    <row r="4" spans="1:35" s="7" customFormat="1" x14ac:dyDescent="0.2">
      <c r="A4" s="19" t="s">
        <v>233</v>
      </c>
      <c r="B4" s="19" t="s">
        <v>0</v>
      </c>
      <c r="C4" s="19" t="s">
        <v>308</v>
      </c>
      <c r="D4" s="19" t="s">
        <v>274</v>
      </c>
      <c r="E4" s="19" t="s">
        <v>309</v>
      </c>
      <c r="F4" s="19" t="s">
        <v>242</v>
      </c>
      <c r="G4" s="19" t="s">
        <v>84</v>
      </c>
      <c r="H4" s="19" t="s">
        <v>1</v>
      </c>
      <c r="I4" s="19" t="s">
        <v>118</v>
      </c>
      <c r="J4" s="19" t="s">
        <v>290</v>
      </c>
      <c r="K4" s="19" t="s">
        <v>291</v>
      </c>
      <c r="L4" s="19" t="s">
        <v>292</v>
      </c>
      <c r="M4" s="19" t="s">
        <v>39</v>
      </c>
      <c r="N4" s="19" t="s">
        <v>40</v>
      </c>
      <c r="O4" s="19" t="s">
        <v>41</v>
      </c>
      <c r="P4" s="21" t="s">
        <v>127</v>
      </c>
      <c r="Q4" s="21" t="s">
        <v>294</v>
      </c>
      <c r="R4" s="28" t="s">
        <v>134</v>
      </c>
      <c r="S4" s="29" t="s">
        <v>171</v>
      </c>
      <c r="T4" s="29" t="s">
        <v>205</v>
      </c>
      <c r="U4" s="32" t="s">
        <v>129</v>
      </c>
      <c r="V4" s="32" t="s">
        <v>130</v>
      </c>
      <c r="W4" s="32" t="s">
        <v>132</v>
      </c>
      <c r="X4" s="32" t="s">
        <v>133</v>
      </c>
      <c r="Y4" s="25" t="s">
        <v>275</v>
      </c>
      <c r="Z4" s="25" t="s">
        <v>276</v>
      </c>
      <c r="AA4" s="25" t="s">
        <v>277</v>
      </c>
      <c r="AB4" s="25" t="s">
        <v>278</v>
      </c>
      <c r="AC4" s="25" t="s">
        <v>279</v>
      </c>
      <c r="AD4" s="25" t="s">
        <v>280</v>
      </c>
      <c r="AE4" s="25" t="s">
        <v>281</v>
      </c>
      <c r="AF4" s="25" t="s">
        <v>282</v>
      </c>
      <c r="AG4" s="25" t="s">
        <v>283</v>
      </c>
      <c r="AH4" s="25" t="s">
        <v>284</v>
      </c>
      <c r="AI4" s="25" t="s">
        <v>285</v>
      </c>
    </row>
    <row r="5" spans="1:35" s="8" customFormat="1" x14ac:dyDescent="0.2">
      <c r="A5" s="2" t="s">
        <v>218</v>
      </c>
      <c r="B5" s="15" t="s">
        <v>78</v>
      </c>
      <c r="C5" s="4" t="s">
        <v>315</v>
      </c>
      <c r="D5" s="15" t="s">
        <v>18</v>
      </c>
      <c r="E5" s="4" t="s">
        <v>314</v>
      </c>
      <c r="F5" s="4" t="s">
        <v>253</v>
      </c>
      <c r="G5" s="4" t="s">
        <v>96</v>
      </c>
      <c r="H5" s="14">
        <v>43966</v>
      </c>
      <c r="I5" s="14" t="s">
        <v>119</v>
      </c>
      <c r="J5" s="4" t="s">
        <v>47</v>
      </c>
      <c r="K5" s="4">
        <v>36.358925999999997</v>
      </c>
      <c r="L5" s="4">
        <v>-84.303151999999997</v>
      </c>
      <c r="M5" s="4" t="s">
        <v>45</v>
      </c>
      <c r="N5" s="4" t="s">
        <v>49</v>
      </c>
      <c r="O5" s="4" t="s">
        <v>44</v>
      </c>
      <c r="P5" s="4">
        <v>50</v>
      </c>
      <c r="Q5" s="4" t="s">
        <v>306</v>
      </c>
      <c r="R5" s="3" t="s">
        <v>148</v>
      </c>
      <c r="S5" s="3" t="s">
        <v>170</v>
      </c>
      <c r="T5" s="3" t="s">
        <v>183</v>
      </c>
      <c r="U5" s="4">
        <v>9.0737254174397E-2</v>
      </c>
      <c r="V5" s="4">
        <v>0.15354000000000001</v>
      </c>
      <c r="W5" s="4">
        <v>5.1202139999999998</v>
      </c>
      <c r="X5" s="4">
        <v>5.7174069999999997</v>
      </c>
      <c r="Y5" s="4" t="s">
        <v>126</v>
      </c>
      <c r="Z5" s="4" t="s">
        <v>126</v>
      </c>
      <c r="AA5" s="4" t="s">
        <v>126</v>
      </c>
      <c r="AB5" s="4" t="s">
        <v>126</v>
      </c>
      <c r="AC5" s="4">
        <v>0</v>
      </c>
      <c r="AD5" s="4" t="s">
        <v>126</v>
      </c>
      <c r="AE5" s="4" t="s">
        <v>126</v>
      </c>
      <c r="AF5" s="4">
        <v>0</v>
      </c>
      <c r="AG5" s="4">
        <v>0</v>
      </c>
      <c r="AH5" s="4">
        <v>0</v>
      </c>
      <c r="AI5" s="4">
        <v>0</v>
      </c>
    </row>
    <row r="6" spans="1:35" x14ac:dyDescent="0.2">
      <c r="A6" s="2" t="s">
        <v>221</v>
      </c>
      <c r="B6" s="41" t="s">
        <v>78</v>
      </c>
      <c r="C6" s="4" t="s">
        <v>315</v>
      </c>
      <c r="D6" s="15" t="s">
        <v>21</v>
      </c>
      <c r="E6" s="4" t="s">
        <v>316</v>
      </c>
      <c r="F6" s="4" t="s">
        <v>256</v>
      </c>
      <c r="G6" s="2" t="s">
        <v>99</v>
      </c>
      <c r="H6" s="13">
        <v>43938</v>
      </c>
      <c r="I6" s="13" t="s">
        <v>119</v>
      </c>
      <c r="J6" s="2" t="s">
        <v>60</v>
      </c>
      <c r="K6" s="5">
        <v>35.722850000000001</v>
      </c>
      <c r="L6" s="5">
        <v>-90.393609999999995</v>
      </c>
      <c r="M6" s="4" t="s">
        <v>45</v>
      </c>
      <c r="N6" s="4" t="s">
        <v>43</v>
      </c>
      <c r="O6" s="2" t="s">
        <v>44</v>
      </c>
      <c r="P6" s="2">
        <v>50</v>
      </c>
      <c r="Q6" s="4" t="s">
        <v>306</v>
      </c>
      <c r="R6" s="3" t="s">
        <v>151</v>
      </c>
      <c r="S6" s="3" t="s">
        <v>170</v>
      </c>
      <c r="T6" s="3" t="s">
        <v>186</v>
      </c>
      <c r="U6" s="12">
        <v>2.6851504167802302E-2</v>
      </c>
      <c r="V6" s="15">
        <v>5.4706881055452503E-2</v>
      </c>
      <c r="W6" s="4">
        <v>5.5445599999999997</v>
      </c>
      <c r="X6" s="4">
        <v>6.2645359999999997</v>
      </c>
      <c r="Y6" s="2">
        <v>1</v>
      </c>
      <c r="Z6" s="2">
        <v>1</v>
      </c>
      <c r="AA6" s="2">
        <v>1</v>
      </c>
      <c r="AB6" s="2">
        <v>1</v>
      </c>
      <c r="AC6" s="2">
        <v>1</v>
      </c>
      <c r="AD6" s="2">
        <v>1</v>
      </c>
      <c r="AE6" s="2">
        <v>1</v>
      </c>
      <c r="AF6" s="2">
        <v>1</v>
      </c>
      <c r="AG6" s="2">
        <v>1</v>
      </c>
      <c r="AH6" s="2">
        <v>1</v>
      </c>
      <c r="AI6" s="2">
        <v>1</v>
      </c>
    </row>
    <row r="7" spans="1:35" x14ac:dyDescent="0.2">
      <c r="A7" s="2" t="s">
        <v>226</v>
      </c>
      <c r="B7" s="41" t="s">
        <v>78</v>
      </c>
      <c r="C7" s="4" t="s">
        <v>315</v>
      </c>
      <c r="D7" s="15" t="s">
        <v>28</v>
      </c>
      <c r="E7" s="4" t="s">
        <v>317</v>
      </c>
      <c r="F7" s="4" t="s">
        <v>263</v>
      </c>
      <c r="G7" s="2" t="s">
        <v>106</v>
      </c>
      <c r="H7" s="13">
        <v>44329</v>
      </c>
      <c r="I7" s="13" t="s">
        <v>119</v>
      </c>
      <c r="J7" s="2" t="s">
        <v>64</v>
      </c>
      <c r="K7" s="2">
        <v>34.620345</v>
      </c>
      <c r="L7" s="2">
        <v>-90.623300999999998</v>
      </c>
      <c r="M7" s="4" t="s">
        <v>52</v>
      </c>
      <c r="N7" s="4" t="s">
        <v>49</v>
      </c>
      <c r="O7" s="2" t="s">
        <v>44</v>
      </c>
      <c r="P7" s="2">
        <v>25</v>
      </c>
      <c r="Q7" s="4" t="s">
        <v>306</v>
      </c>
      <c r="R7" s="3" t="s">
        <v>158</v>
      </c>
      <c r="S7" s="3" t="s">
        <v>170</v>
      </c>
      <c r="T7" s="3" t="s">
        <v>193</v>
      </c>
      <c r="U7" s="12">
        <v>2.91618838918631E-2</v>
      </c>
      <c r="V7" s="4">
        <v>5.5796879272812697E-2</v>
      </c>
      <c r="W7" s="4">
        <v>6.9686349999999999</v>
      </c>
      <c r="X7" s="12">
        <v>7.733841</v>
      </c>
      <c r="Y7" s="2">
        <v>1</v>
      </c>
      <c r="Z7" s="2">
        <v>1</v>
      </c>
      <c r="AA7" s="2">
        <v>1</v>
      </c>
      <c r="AB7" s="2">
        <v>1</v>
      </c>
      <c r="AC7" s="2">
        <v>1</v>
      </c>
      <c r="AD7" s="2">
        <v>1</v>
      </c>
      <c r="AE7" s="2">
        <v>1</v>
      </c>
      <c r="AF7" s="2">
        <v>1</v>
      </c>
      <c r="AG7" s="2">
        <v>1</v>
      </c>
      <c r="AH7" s="2">
        <v>1</v>
      </c>
      <c r="AI7" s="2">
        <v>0</v>
      </c>
    </row>
    <row r="8" spans="1:35" x14ac:dyDescent="0.2">
      <c r="A8" s="2" t="s">
        <v>235</v>
      </c>
      <c r="B8" s="41" t="s">
        <v>78</v>
      </c>
      <c r="C8" s="4" t="s">
        <v>315</v>
      </c>
      <c r="D8" s="15" t="s">
        <v>241</v>
      </c>
      <c r="E8" s="4" t="s">
        <v>318</v>
      </c>
      <c r="F8" s="4" t="s">
        <v>269</v>
      </c>
      <c r="G8" s="2" t="s">
        <v>111</v>
      </c>
      <c r="H8" s="13">
        <v>43942</v>
      </c>
      <c r="I8" s="13" t="s">
        <v>119</v>
      </c>
      <c r="J8" s="2" t="s">
        <v>71</v>
      </c>
      <c r="K8" s="2">
        <v>34.732863000000002</v>
      </c>
      <c r="L8" s="2">
        <v>-78.564767000000003</v>
      </c>
      <c r="M8" s="2" t="s">
        <v>45</v>
      </c>
      <c r="N8" s="2" t="s">
        <v>43</v>
      </c>
      <c r="O8" s="2" t="s">
        <v>67</v>
      </c>
      <c r="P8" s="2">
        <v>17</v>
      </c>
      <c r="Q8" s="4" t="s">
        <v>306</v>
      </c>
      <c r="R8" s="3" t="s">
        <v>163</v>
      </c>
      <c r="S8" s="3" t="s">
        <v>170</v>
      </c>
      <c r="T8" s="3" t="s">
        <v>198</v>
      </c>
      <c r="U8" s="12">
        <v>2.1557644134470502E-2</v>
      </c>
      <c r="V8" s="12">
        <v>4.3939916798959498E-2</v>
      </c>
      <c r="W8" s="4">
        <v>8.5811290000000007</v>
      </c>
      <c r="X8" s="12">
        <v>9.5131899999999998</v>
      </c>
      <c r="Y8" s="2">
        <v>1</v>
      </c>
      <c r="Z8" s="2">
        <v>1</v>
      </c>
      <c r="AA8" s="2">
        <v>1</v>
      </c>
      <c r="AB8" s="2">
        <v>1</v>
      </c>
      <c r="AC8" s="2">
        <v>1</v>
      </c>
      <c r="AD8" s="2">
        <v>1</v>
      </c>
      <c r="AE8" s="2">
        <v>1</v>
      </c>
      <c r="AF8" s="2">
        <v>1</v>
      </c>
      <c r="AG8" s="2">
        <v>1</v>
      </c>
      <c r="AH8" s="2">
        <v>1</v>
      </c>
      <c r="AI8" s="2">
        <v>1</v>
      </c>
    </row>
    <row r="9" spans="1:35" x14ac:dyDescent="0.2">
      <c r="A9" s="2" t="s">
        <v>227</v>
      </c>
      <c r="B9" s="41" t="s">
        <v>305</v>
      </c>
      <c r="C9" s="2" t="s">
        <v>311</v>
      </c>
      <c r="D9" s="15" t="s">
        <v>29</v>
      </c>
      <c r="E9" s="4" t="s">
        <v>319</v>
      </c>
      <c r="F9" s="4" t="s">
        <v>264</v>
      </c>
      <c r="G9" s="2" t="s">
        <v>107</v>
      </c>
      <c r="H9" s="13">
        <v>43953</v>
      </c>
      <c r="I9" s="13" t="s">
        <v>119</v>
      </c>
      <c r="J9" s="2" t="s">
        <v>76</v>
      </c>
      <c r="K9" s="2">
        <v>34.540328000000002</v>
      </c>
      <c r="L9" s="2">
        <v>-78.184926000000004</v>
      </c>
      <c r="M9" s="4" t="s">
        <v>45</v>
      </c>
      <c r="N9" s="4" t="s">
        <v>43</v>
      </c>
      <c r="O9" s="2" t="s">
        <v>67</v>
      </c>
      <c r="P9" s="2">
        <v>50</v>
      </c>
      <c r="Q9" s="4" t="s">
        <v>306</v>
      </c>
      <c r="R9" s="3" t="s">
        <v>159</v>
      </c>
      <c r="S9" s="3" t="s">
        <v>170</v>
      </c>
      <c r="T9" s="3" t="s">
        <v>194</v>
      </c>
      <c r="U9" s="12">
        <v>4.4299999999999999E-2</v>
      </c>
      <c r="V9" s="4">
        <v>7.4567575757575694E-2</v>
      </c>
      <c r="W9" s="4">
        <v>10.724615</v>
      </c>
      <c r="X9" s="12">
        <v>14.840464000000001</v>
      </c>
      <c r="Y9" s="2">
        <v>1</v>
      </c>
      <c r="Z9" s="2">
        <v>1</v>
      </c>
      <c r="AA9" s="2">
        <v>1</v>
      </c>
      <c r="AB9" s="2">
        <v>1</v>
      </c>
      <c r="AC9" s="2">
        <v>1</v>
      </c>
      <c r="AD9" s="2">
        <v>1</v>
      </c>
      <c r="AE9" s="2">
        <v>1</v>
      </c>
      <c r="AF9" s="2">
        <v>1</v>
      </c>
      <c r="AG9" s="2">
        <v>1</v>
      </c>
      <c r="AH9" s="2">
        <v>1</v>
      </c>
      <c r="AI9" s="2">
        <v>1</v>
      </c>
    </row>
    <row r="10" spans="1:35" x14ac:dyDescent="0.2">
      <c r="A10" s="2" t="s">
        <v>212</v>
      </c>
      <c r="B10" s="41" t="s">
        <v>79</v>
      </c>
      <c r="C10" s="4" t="s">
        <v>312</v>
      </c>
      <c r="D10" s="15" t="s">
        <v>11</v>
      </c>
      <c r="E10" s="6" t="s">
        <v>317</v>
      </c>
      <c r="F10" s="4" t="s">
        <v>246</v>
      </c>
      <c r="G10" s="2" t="s">
        <v>89</v>
      </c>
      <c r="H10" s="13">
        <v>42494</v>
      </c>
      <c r="I10" s="13" t="s">
        <v>119</v>
      </c>
      <c r="J10" s="2" t="s">
        <v>121</v>
      </c>
      <c r="K10" s="2">
        <v>40.785249999999998</v>
      </c>
      <c r="L10" s="2">
        <v>-77.951300000000003</v>
      </c>
      <c r="M10" s="2" t="s">
        <v>50</v>
      </c>
      <c r="N10" s="2" t="s">
        <v>43</v>
      </c>
      <c r="O10" s="4" t="s">
        <v>77</v>
      </c>
      <c r="P10" s="2">
        <v>50</v>
      </c>
      <c r="Q10" s="4" t="s">
        <v>306</v>
      </c>
      <c r="R10" s="3" t="s">
        <v>141</v>
      </c>
      <c r="S10" s="3" t="s">
        <v>170</v>
      </c>
      <c r="T10" s="3" t="s">
        <v>176</v>
      </c>
      <c r="U10" s="4">
        <v>0.89600000000000002</v>
      </c>
      <c r="V10" s="4">
        <v>0.36869000000000002</v>
      </c>
      <c r="W10" s="4">
        <v>3.3312200000000001</v>
      </c>
      <c r="X10" s="4">
        <v>3.6639390000000001</v>
      </c>
      <c r="Y10" s="2">
        <v>1</v>
      </c>
      <c r="Z10" s="2">
        <v>1</v>
      </c>
      <c r="AA10" s="2">
        <v>1</v>
      </c>
      <c r="AB10" s="2">
        <v>1</v>
      </c>
      <c r="AC10" s="2">
        <v>1</v>
      </c>
      <c r="AD10" s="2">
        <v>1</v>
      </c>
      <c r="AE10" s="2">
        <v>1</v>
      </c>
      <c r="AF10" s="2">
        <v>1</v>
      </c>
      <c r="AG10" s="2">
        <v>1</v>
      </c>
      <c r="AH10" s="2">
        <v>1</v>
      </c>
      <c r="AI10" s="2">
        <v>1</v>
      </c>
    </row>
    <row r="11" spans="1:35" x14ac:dyDescent="0.2">
      <c r="A11" s="2" t="s">
        <v>213</v>
      </c>
      <c r="B11" s="41" t="s">
        <v>79</v>
      </c>
      <c r="C11" s="4" t="s">
        <v>312</v>
      </c>
      <c r="D11" s="15" t="s">
        <v>12</v>
      </c>
      <c r="E11" s="4" t="s">
        <v>317</v>
      </c>
      <c r="F11" s="4" t="s">
        <v>247</v>
      </c>
      <c r="G11" s="2" t="s">
        <v>90</v>
      </c>
      <c r="H11" s="13">
        <v>44354</v>
      </c>
      <c r="I11" s="13" t="s">
        <v>119</v>
      </c>
      <c r="J11" s="2" t="s">
        <v>51</v>
      </c>
      <c r="K11" s="2">
        <v>46.439210000000003</v>
      </c>
      <c r="L11" s="2">
        <v>-91.554050000000004</v>
      </c>
      <c r="M11" s="2" t="s">
        <v>52</v>
      </c>
      <c r="N11" s="2" t="s">
        <v>43</v>
      </c>
      <c r="O11" s="2" t="s">
        <v>53</v>
      </c>
      <c r="P11" s="2">
        <v>24</v>
      </c>
      <c r="Q11" s="4" t="s">
        <v>306</v>
      </c>
      <c r="R11" s="3" t="s">
        <v>142</v>
      </c>
      <c r="S11" s="3" t="s">
        <v>170</v>
      </c>
      <c r="T11" s="3" t="s">
        <v>177</v>
      </c>
      <c r="U11" s="4">
        <v>0.90100000000000002</v>
      </c>
      <c r="V11" s="4">
        <v>0.36599999999999999</v>
      </c>
      <c r="W11" s="4">
        <v>3.0610970000000002</v>
      </c>
      <c r="X11" s="4">
        <v>3.3308179999999998</v>
      </c>
      <c r="Y11" s="2">
        <v>1</v>
      </c>
      <c r="Z11" s="2">
        <v>1</v>
      </c>
      <c r="AA11" s="2">
        <v>1</v>
      </c>
      <c r="AB11" s="2">
        <v>1</v>
      </c>
      <c r="AC11" s="2">
        <v>1</v>
      </c>
      <c r="AD11" s="2">
        <v>1</v>
      </c>
      <c r="AE11" s="2">
        <v>1</v>
      </c>
      <c r="AF11" s="2">
        <v>1</v>
      </c>
      <c r="AG11" s="2">
        <v>1</v>
      </c>
      <c r="AH11" s="2">
        <v>1</v>
      </c>
      <c r="AI11" s="2">
        <v>1</v>
      </c>
    </row>
    <row r="12" spans="1:35" x14ac:dyDescent="0.2">
      <c r="A12" s="2" t="s">
        <v>236</v>
      </c>
      <c r="B12" s="41" t="s">
        <v>79</v>
      </c>
      <c r="C12" s="4" t="s">
        <v>312</v>
      </c>
      <c r="D12" s="15" t="s">
        <v>32</v>
      </c>
      <c r="E12" s="4" t="s">
        <v>317</v>
      </c>
      <c r="F12" s="4" t="s">
        <v>267</v>
      </c>
      <c r="G12" s="2" t="s">
        <v>110</v>
      </c>
      <c r="H12" s="13">
        <v>42524</v>
      </c>
      <c r="I12" s="13" t="s">
        <v>119</v>
      </c>
      <c r="J12" s="2" t="s">
        <v>122</v>
      </c>
      <c r="K12" s="3">
        <v>41.781999999999996</v>
      </c>
      <c r="L12" s="3">
        <v>-79.332400000000007</v>
      </c>
      <c r="M12" s="2" t="s">
        <v>70</v>
      </c>
      <c r="N12" s="2" t="s">
        <v>62</v>
      </c>
      <c r="O12" s="6" t="s">
        <v>124</v>
      </c>
      <c r="P12" s="2">
        <v>2</v>
      </c>
      <c r="Q12" s="4" t="s">
        <v>306</v>
      </c>
      <c r="R12" s="3" t="s">
        <v>162</v>
      </c>
      <c r="S12" s="3" t="s">
        <v>170</v>
      </c>
      <c r="T12" s="3" t="s">
        <v>197</v>
      </c>
      <c r="U12" s="4">
        <v>0.79500000000000004</v>
      </c>
      <c r="V12" s="4">
        <v>0.56499999999999995</v>
      </c>
      <c r="W12" s="4">
        <v>3.2574890000000001</v>
      </c>
      <c r="X12" s="4">
        <v>3.4470130000000001</v>
      </c>
      <c r="Y12" s="2">
        <v>1</v>
      </c>
      <c r="Z12" s="2">
        <v>1</v>
      </c>
      <c r="AA12" s="2">
        <v>1</v>
      </c>
      <c r="AB12" s="2">
        <v>1</v>
      </c>
      <c r="AC12" s="2">
        <v>1</v>
      </c>
      <c r="AD12" s="2">
        <v>1</v>
      </c>
      <c r="AE12" s="2">
        <v>1</v>
      </c>
      <c r="AF12" s="2">
        <v>1</v>
      </c>
      <c r="AG12" s="2">
        <v>1</v>
      </c>
      <c r="AH12" s="2">
        <v>1</v>
      </c>
      <c r="AI12" s="2">
        <v>1</v>
      </c>
    </row>
    <row r="13" spans="1:35" s="8" customFormat="1" x14ac:dyDescent="0.2">
      <c r="A13" s="2" t="s">
        <v>218</v>
      </c>
      <c r="B13" s="15" t="s">
        <v>79</v>
      </c>
      <c r="C13" s="4" t="s">
        <v>312</v>
      </c>
      <c r="D13" s="15" t="s">
        <v>18</v>
      </c>
      <c r="E13" s="4" t="s">
        <v>314</v>
      </c>
      <c r="F13" s="4" t="s">
        <v>253</v>
      </c>
      <c r="G13" s="4" t="s">
        <v>96</v>
      </c>
      <c r="H13" s="14">
        <v>43966</v>
      </c>
      <c r="I13" s="14" t="s">
        <v>119</v>
      </c>
      <c r="J13" s="4" t="s">
        <v>47</v>
      </c>
      <c r="K13" s="4">
        <v>36.358925999999997</v>
      </c>
      <c r="L13" s="4">
        <v>-84.303151999999997</v>
      </c>
      <c r="M13" s="4" t="s">
        <v>45</v>
      </c>
      <c r="N13" s="4" t="s">
        <v>49</v>
      </c>
      <c r="O13" s="4" t="s">
        <v>44</v>
      </c>
      <c r="P13" s="4">
        <v>50</v>
      </c>
      <c r="Q13" s="4" t="s">
        <v>306</v>
      </c>
      <c r="R13" s="3" t="s">
        <v>148</v>
      </c>
      <c r="S13" s="3" t="s">
        <v>170</v>
      </c>
      <c r="T13" s="3" t="s">
        <v>183</v>
      </c>
      <c r="U13" s="4">
        <v>0.108</v>
      </c>
      <c r="V13" s="4">
        <v>0.63300000000000001</v>
      </c>
      <c r="W13" s="4">
        <v>6.4589509999999999</v>
      </c>
      <c r="X13" s="4">
        <v>6.086983</v>
      </c>
      <c r="Y13" s="4">
        <v>0</v>
      </c>
      <c r="Z13" s="4">
        <v>0</v>
      </c>
      <c r="AA13" s="4">
        <v>0</v>
      </c>
      <c r="AB13" s="4">
        <v>0</v>
      </c>
      <c r="AC13" s="4" t="s">
        <v>126</v>
      </c>
      <c r="AD13" s="4">
        <v>0</v>
      </c>
      <c r="AE13" s="4">
        <v>0</v>
      </c>
      <c r="AF13" s="4" t="s">
        <v>126</v>
      </c>
      <c r="AG13" s="4" t="s">
        <v>126</v>
      </c>
      <c r="AH13" s="4" t="s">
        <v>126</v>
      </c>
      <c r="AI13" s="4" t="s">
        <v>126</v>
      </c>
    </row>
    <row r="14" spans="1:35" x14ac:dyDescent="0.2">
      <c r="A14" s="2" t="s">
        <v>222</v>
      </c>
      <c r="B14" s="41" t="s">
        <v>79</v>
      </c>
      <c r="C14" s="4" t="s">
        <v>312</v>
      </c>
      <c r="D14" s="15" t="s">
        <v>22</v>
      </c>
      <c r="E14" s="4" t="s">
        <v>320</v>
      </c>
      <c r="F14" s="4" t="s">
        <v>257</v>
      </c>
      <c r="G14" s="2" t="s">
        <v>100</v>
      </c>
      <c r="H14" s="13">
        <v>42518</v>
      </c>
      <c r="I14" s="13" t="s">
        <v>119</v>
      </c>
      <c r="J14" s="2" t="s">
        <v>122</v>
      </c>
      <c r="K14" s="4">
        <v>41.78</v>
      </c>
      <c r="L14" s="4">
        <v>-79.290000000000006</v>
      </c>
      <c r="M14" s="4" t="s">
        <v>61</v>
      </c>
      <c r="N14" s="4" t="s">
        <v>62</v>
      </c>
      <c r="O14" s="6" t="s">
        <v>63</v>
      </c>
      <c r="P14" s="2">
        <v>50</v>
      </c>
      <c r="Q14" s="4" t="s">
        <v>306</v>
      </c>
      <c r="R14" s="3" t="s">
        <v>152</v>
      </c>
      <c r="S14" s="3" t="s">
        <v>170</v>
      </c>
      <c r="T14" s="3" t="s">
        <v>187</v>
      </c>
      <c r="U14" s="15">
        <v>5.4196391752577303E-2</v>
      </c>
      <c r="V14" s="4">
        <v>0.48599999999999999</v>
      </c>
      <c r="W14" s="4">
        <v>6.6984000000000004</v>
      </c>
      <c r="X14" s="4">
        <v>6.0466639999999998</v>
      </c>
      <c r="Y14" s="2">
        <v>1</v>
      </c>
      <c r="Z14" s="2">
        <v>1</v>
      </c>
      <c r="AA14" s="2">
        <v>1</v>
      </c>
      <c r="AB14" s="2">
        <v>1</v>
      </c>
      <c r="AC14" s="2">
        <v>1</v>
      </c>
      <c r="AD14" s="2">
        <v>1</v>
      </c>
      <c r="AE14" s="2">
        <v>1</v>
      </c>
      <c r="AF14" s="2">
        <v>1</v>
      </c>
      <c r="AG14" s="2">
        <v>1</v>
      </c>
      <c r="AH14" s="2">
        <v>1</v>
      </c>
      <c r="AI14" s="2">
        <v>1</v>
      </c>
    </row>
    <row r="15" spans="1:35" x14ac:dyDescent="0.2">
      <c r="A15" s="2" t="s">
        <v>231</v>
      </c>
      <c r="B15" s="41" t="s">
        <v>79</v>
      </c>
      <c r="C15" s="4" t="s">
        <v>312</v>
      </c>
      <c r="D15" s="15" t="s">
        <v>35</v>
      </c>
      <c r="E15" s="4" t="s">
        <v>321</v>
      </c>
      <c r="F15" s="4" t="s">
        <v>271</v>
      </c>
      <c r="G15" s="2" t="s">
        <v>114</v>
      </c>
      <c r="H15" s="13">
        <v>42501</v>
      </c>
      <c r="I15" s="13" t="s">
        <v>119</v>
      </c>
      <c r="J15" s="2" t="s">
        <v>122</v>
      </c>
      <c r="K15" s="4">
        <v>41.782710000000002</v>
      </c>
      <c r="L15" s="4">
        <v>-79.287379999999999</v>
      </c>
      <c r="M15" s="2" t="s">
        <v>123</v>
      </c>
      <c r="N15" s="2" t="s">
        <v>62</v>
      </c>
      <c r="O15" s="6" t="s">
        <v>63</v>
      </c>
      <c r="P15" s="2">
        <v>94</v>
      </c>
      <c r="Q15" s="4" t="s">
        <v>306</v>
      </c>
      <c r="R15" s="3" t="s">
        <v>166</v>
      </c>
      <c r="S15" s="3" t="s">
        <v>170</v>
      </c>
      <c r="T15" s="3" t="s">
        <v>201</v>
      </c>
      <c r="U15" s="12">
        <v>4.0460000000000003E-2</v>
      </c>
      <c r="V15" s="4">
        <v>0.52959999999999996</v>
      </c>
      <c r="W15" s="4">
        <v>5.894914</v>
      </c>
      <c r="X15" s="4">
        <v>5.2892279999999996</v>
      </c>
      <c r="Y15" s="2">
        <v>1</v>
      </c>
      <c r="Z15" s="2">
        <v>1</v>
      </c>
      <c r="AA15" s="2">
        <v>1</v>
      </c>
      <c r="AB15" s="2">
        <v>1</v>
      </c>
      <c r="AC15" s="2">
        <v>1</v>
      </c>
      <c r="AD15" s="2">
        <v>1</v>
      </c>
      <c r="AE15" s="2">
        <v>1</v>
      </c>
      <c r="AF15" s="2">
        <v>1</v>
      </c>
      <c r="AG15" s="2">
        <v>1</v>
      </c>
      <c r="AH15" s="2">
        <v>1</v>
      </c>
      <c r="AI15" s="2">
        <v>1</v>
      </c>
    </row>
    <row r="16" spans="1:35" x14ac:dyDescent="0.2">
      <c r="A16" s="2" t="s">
        <v>220</v>
      </c>
      <c r="B16" s="41" t="s">
        <v>79</v>
      </c>
      <c r="C16" s="4" t="s">
        <v>312</v>
      </c>
      <c r="D16" s="15" t="s">
        <v>20</v>
      </c>
      <c r="E16" s="4" t="s">
        <v>318</v>
      </c>
      <c r="F16" s="4" t="s">
        <v>255</v>
      </c>
      <c r="G16" s="2" t="s">
        <v>98</v>
      </c>
      <c r="H16" s="13">
        <v>44351</v>
      </c>
      <c r="I16" s="13" t="s">
        <v>119</v>
      </c>
      <c r="J16" s="2" t="s">
        <v>59</v>
      </c>
      <c r="K16" s="2">
        <v>46.436072000000003</v>
      </c>
      <c r="L16" s="2">
        <v>-91.674094699999998</v>
      </c>
      <c r="M16" s="4" t="s">
        <v>45</v>
      </c>
      <c r="N16" s="4" t="s">
        <v>43</v>
      </c>
      <c r="O16" s="2" t="s">
        <v>53</v>
      </c>
      <c r="P16" s="2">
        <v>36</v>
      </c>
      <c r="Q16" s="4" t="s">
        <v>306</v>
      </c>
      <c r="R16" s="3" t="s">
        <v>150</v>
      </c>
      <c r="S16" s="3" t="s">
        <v>170</v>
      </c>
      <c r="T16" s="3" t="s">
        <v>185</v>
      </c>
      <c r="U16" s="12">
        <v>3.8636326530612199E-2</v>
      </c>
      <c r="V16" s="4">
        <v>0.49199999999999999</v>
      </c>
      <c r="W16" s="4">
        <v>6.142252</v>
      </c>
      <c r="X16" s="4">
        <v>5.4829610000000004</v>
      </c>
      <c r="Y16" s="2">
        <v>1</v>
      </c>
      <c r="Z16" s="2">
        <v>1</v>
      </c>
      <c r="AA16" s="2">
        <v>1</v>
      </c>
      <c r="AB16" s="2">
        <v>1</v>
      </c>
      <c r="AC16" s="2">
        <v>1</v>
      </c>
      <c r="AD16" s="2">
        <v>1</v>
      </c>
      <c r="AE16" s="2">
        <v>1</v>
      </c>
      <c r="AF16" s="2">
        <v>1</v>
      </c>
      <c r="AG16" s="2">
        <v>1</v>
      </c>
      <c r="AH16" s="2">
        <v>1</v>
      </c>
      <c r="AI16" s="2">
        <v>1</v>
      </c>
    </row>
    <row r="17" spans="1:35" x14ac:dyDescent="0.2">
      <c r="A17" s="2" t="s">
        <v>240</v>
      </c>
      <c r="B17" s="41" t="s">
        <v>79</v>
      </c>
      <c r="C17" s="4" t="s">
        <v>312</v>
      </c>
      <c r="D17" s="15" t="s">
        <v>27</v>
      </c>
      <c r="E17" s="4" t="s">
        <v>318</v>
      </c>
      <c r="F17" s="4" t="s">
        <v>262</v>
      </c>
      <c r="G17" s="2" t="s">
        <v>105</v>
      </c>
      <c r="H17" s="13">
        <v>43998</v>
      </c>
      <c r="I17" s="13" t="s">
        <v>119</v>
      </c>
      <c r="J17" s="2" t="s">
        <v>56</v>
      </c>
      <c r="K17" s="4">
        <v>43.706915000000002</v>
      </c>
      <c r="L17" s="4">
        <v>-74.758258999999995</v>
      </c>
      <c r="M17" s="4" t="s">
        <v>50</v>
      </c>
      <c r="N17" s="4" t="s">
        <v>43</v>
      </c>
      <c r="O17" s="2" t="s">
        <v>207</v>
      </c>
      <c r="P17" s="2">
        <v>50</v>
      </c>
      <c r="Q17" s="4" t="s">
        <v>306</v>
      </c>
      <c r="R17" s="3" t="s">
        <v>157</v>
      </c>
      <c r="S17" s="3" t="s">
        <v>170</v>
      </c>
      <c r="T17" s="3" t="s">
        <v>192</v>
      </c>
      <c r="U17" s="12">
        <v>3.7774452110774098E-2</v>
      </c>
      <c r="V17" s="4">
        <v>0.51634000000000002</v>
      </c>
      <c r="W17" s="4">
        <v>5.8144809999999998</v>
      </c>
      <c r="X17" s="4">
        <v>5.2238189999999998</v>
      </c>
      <c r="Y17" s="2">
        <v>1</v>
      </c>
      <c r="Z17" s="2">
        <v>1</v>
      </c>
      <c r="AA17" s="2">
        <v>1</v>
      </c>
      <c r="AB17" s="2">
        <v>1</v>
      </c>
      <c r="AC17" s="2">
        <v>1</v>
      </c>
      <c r="AD17" s="2">
        <v>1</v>
      </c>
      <c r="AE17" s="2">
        <v>1</v>
      </c>
      <c r="AF17" s="2">
        <v>1</v>
      </c>
      <c r="AG17" s="2">
        <v>1</v>
      </c>
      <c r="AH17" s="2">
        <v>1</v>
      </c>
      <c r="AI17" s="2">
        <v>1</v>
      </c>
    </row>
    <row r="18" spans="1:35" x14ac:dyDescent="0.2">
      <c r="A18" s="2" t="s">
        <v>219</v>
      </c>
      <c r="B18" s="41" t="s">
        <v>79</v>
      </c>
      <c r="C18" s="4" t="s">
        <v>312</v>
      </c>
      <c r="D18" s="15" t="s">
        <v>19</v>
      </c>
      <c r="E18" s="4" t="s">
        <v>316</v>
      </c>
      <c r="F18" s="4" t="s">
        <v>254</v>
      </c>
      <c r="G18" s="2" t="s">
        <v>97</v>
      </c>
      <c r="H18" s="13">
        <v>44327</v>
      </c>
      <c r="I18" s="13" t="s">
        <v>119</v>
      </c>
      <c r="J18" s="2" t="s">
        <v>58</v>
      </c>
      <c r="K18" s="2">
        <v>36.663780000000003</v>
      </c>
      <c r="L18" s="2">
        <v>-91.196119999999993</v>
      </c>
      <c r="M18" s="4" t="s">
        <v>52</v>
      </c>
      <c r="N18" s="4" t="s">
        <v>43</v>
      </c>
      <c r="O18" s="2" t="s">
        <v>44</v>
      </c>
      <c r="P18" s="2">
        <v>50</v>
      </c>
      <c r="Q18" s="4" t="s">
        <v>306</v>
      </c>
      <c r="R18" s="3" t="s">
        <v>149</v>
      </c>
      <c r="S18" s="3" t="s">
        <v>170</v>
      </c>
      <c r="T18" s="3" t="s">
        <v>184</v>
      </c>
      <c r="U18" s="12">
        <v>5.0509999999999999E-2</v>
      </c>
      <c r="V18" s="4">
        <v>0.49099999999999999</v>
      </c>
      <c r="W18" s="4">
        <v>7.3940630000000001</v>
      </c>
      <c r="X18" s="4">
        <v>6.5942819999999998</v>
      </c>
      <c r="Y18" s="2">
        <v>1</v>
      </c>
      <c r="Z18" s="2">
        <v>1</v>
      </c>
      <c r="AA18" s="2">
        <v>1</v>
      </c>
      <c r="AB18" s="2">
        <v>1</v>
      </c>
      <c r="AC18" s="2">
        <v>1</v>
      </c>
      <c r="AD18" s="2">
        <v>1</v>
      </c>
      <c r="AE18" s="2">
        <v>1</v>
      </c>
      <c r="AF18" s="2">
        <v>1</v>
      </c>
      <c r="AG18" s="2">
        <v>1</v>
      </c>
      <c r="AH18" s="2">
        <v>1</v>
      </c>
      <c r="AI18" s="2">
        <v>1</v>
      </c>
    </row>
    <row r="19" spans="1:35" x14ac:dyDescent="0.2">
      <c r="A19" s="2" t="s">
        <v>234</v>
      </c>
      <c r="B19" s="41" t="s">
        <v>79</v>
      </c>
      <c r="C19" s="4" t="s">
        <v>312</v>
      </c>
      <c r="D19" s="15" t="s">
        <v>33</v>
      </c>
      <c r="E19" s="4" t="s">
        <v>318</v>
      </c>
      <c r="F19" s="4" t="s">
        <v>268</v>
      </c>
      <c r="G19" s="2" t="s">
        <v>112</v>
      </c>
      <c r="H19" s="13">
        <v>43615</v>
      </c>
      <c r="I19" s="13" t="s">
        <v>119</v>
      </c>
      <c r="J19" s="5" t="s">
        <v>46</v>
      </c>
      <c r="K19" s="6">
        <v>45.288809999999998</v>
      </c>
      <c r="L19" s="6">
        <v>-88.557299999999998</v>
      </c>
      <c r="M19" s="6" t="s">
        <v>45</v>
      </c>
      <c r="N19" s="6" t="s">
        <v>43</v>
      </c>
      <c r="O19" s="2" t="s">
        <v>44</v>
      </c>
      <c r="P19" s="2">
        <v>50</v>
      </c>
      <c r="Q19" s="4" t="s">
        <v>306</v>
      </c>
      <c r="R19" s="3" t="s">
        <v>164</v>
      </c>
      <c r="S19" s="3" t="s">
        <v>170</v>
      </c>
      <c r="T19" s="3" t="s">
        <v>199</v>
      </c>
      <c r="U19" s="4">
        <v>8.7439091939806202E-2</v>
      </c>
      <c r="V19" s="4">
        <v>0.75700000000000001</v>
      </c>
      <c r="W19" s="4">
        <v>5.0272560000000004</v>
      </c>
      <c r="X19" s="4">
        <v>4.717104</v>
      </c>
      <c r="Y19" s="2">
        <v>1</v>
      </c>
      <c r="Z19" s="2">
        <v>1</v>
      </c>
      <c r="AA19" s="2">
        <v>1</v>
      </c>
      <c r="AB19" s="2">
        <v>1</v>
      </c>
      <c r="AC19" s="2">
        <v>1</v>
      </c>
      <c r="AD19" s="2">
        <v>1</v>
      </c>
      <c r="AE19" s="2">
        <v>1</v>
      </c>
      <c r="AF19" s="2">
        <v>1</v>
      </c>
      <c r="AG19" s="2">
        <v>1</v>
      </c>
      <c r="AH19" s="2">
        <v>1</v>
      </c>
      <c r="AI19" s="2">
        <v>1</v>
      </c>
    </row>
    <row r="20" spans="1:35" x14ac:dyDescent="0.2">
      <c r="A20" s="2" t="s">
        <v>239</v>
      </c>
      <c r="B20" s="41" t="s">
        <v>79</v>
      </c>
      <c r="C20" s="4" t="s">
        <v>312</v>
      </c>
      <c r="D20" s="15" t="s">
        <v>24</v>
      </c>
      <c r="E20" s="4" t="s">
        <v>325</v>
      </c>
      <c r="F20" s="4" t="s">
        <v>259</v>
      </c>
      <c r="G20" s="2" t="s">
        <v>102</v>
      </c>
      <c r="H20" s="13">
        <v>43998</v>
      </c>
      <c r="I20" s="13" t="s">
        <v>119</v>
      </c>
      <c r="J20" s="2" t="s">
        <v>56</v>
      </c>
      <c r="K20" s="4">
        <v>43.683031999999997</v>
      </c>
      <c r="L20" s="4">
        <v>-74.731688000000005</v>
      </c>
      <c r="M20" s="4" t="s">
        <v>50</v>
      </c>
      <c r="N20" s="4" t="s">
        <v>43</v>
      </c>
      <c r="O20" s="2" t="s">
        <v>207</v>
      </c>
      <c r="P20" s="2">
        <v>50</v>
      </c>
      <c r="Q20" s="4" t="s">
        <v>306</v>
      </c>
      <c r="R20" s="3" t="s">
        <v>154</v>
      </c>
      <c r="S20" s="3" t="s">
        <v>170</v>
      </c>
      <c r="T20" s="3" t="s">
        <v>189</v>
      </c>
      <c r="U20" s="12">
        <v>2.6796125541125499E-2</v>
      </c>
      <c r="V20" s="4">
        <v>0.44044</v>
      </c>
      <c r="W20" s="4">
        <v>7.0798730000000001</v>
      </c>
      <c r="X20" s="4">
        <v>6.0805920000000002</v>
      </c>
      <c r="Y20" s="2">
        <v>1</v>
      </c>
      <c r="Z20" s="2">
        <v>1</v>
      </c>
      <c r="AA20" s="2">
        <v>1</v>
      </c>
      <c r="AB20" s="2">
        <v>1</v>
      </c>
      <c r="AC20" s="2">
        <v>1</v>
      </c>
      <c r="AD20" s="2">
        <v>1</v>
      </c>
      <c r="AE20" s="2">
        <v>1</v>
      </c>
      <c r="AF20" s="2">
        <v>1</v>
      </c>
      <c r="AG20" s="2">
        <v>1</v>
      </c>
      <c r="AH20" s="2">
        <v>1</v>
      </c>
      <c r="AI20" s="2">
        <v>1</v>
      </c>
    </row>
    <row r="21" spans="1:35" x14ac:dyDescent="0.2">
      <c r="A21" s="2" t="s">
        <v>224</v>
      </c>
      <c r="B21" s="41" t="s">
        <v>79</v>
      </c>
      <c r="C21" s="4" t="s">
        <v>312</v>
      </c>
      <c r="D21" s="15" t="s">
        <v>25</v>
      </c>
      <c r="E21" s="4" t="s">
        <v>317</v>
      </c>
      <c r="F21" s="4" t="s">
        <v>260</v>
      </c>
      <c r="G21" s="2" t="s">
        <v>103</v>
      </c>
      <c r="H21" s="13">
        <v>44351</v>
      </c>
      <c r="I21" s="13" t="s">
        <v>119</v>
      </c>
      <c r="J21" s="2" t="s">
        <v>65</v>
      </c>
      <c r="K21" s="2">
        <v>46.526550299999997</v>
      </c>
      <c r="L21" s="2">
        <v>-91.600505299999995</v>
      </c>
      <c r="M21" s="4" t="s">
        <v>52</v>
      </c>
      <c r="N21" s="4" t="s">
        <v>43</v>
      </c>
      <c r="O21" s="2" t="s">
        <v>53</v>
      </c>
      <c r="P21" s="2">
        <v>50</v>
      </c>
      <c r="Q21" s="4" t="s">
        <v>306</v>
      </c>
      <c r="R21" s="3" t="s">
        <v>155</v>
      </c>
      <c r="S21" s="3" t="s">
        <v>170</v>
      </c>
      <c r="T21" s="3" t="s">
        <v>190</v>
      </c>
      <c r="U21" s="12">
        <v>2.6473983099593701E-2</v>
      </c>
      <c r="V21" s="4">
        <v>0.42647000000000002</v>
      </c>
      <c r="W21" s="4">
        <v>7.7012619999999998</v>
      </c>
      <c r="X21" s="4">
        <v>6.5013709999999998</v>
      </c>
      <c r="Y21" s="2">
        <v>1</v>
      </c>
      <c r="Z21" s="2">
        <v>1</v>
      </c>
      <c r="AA21" s="2">
        <v>1</v>
      </c>
      <c r="AB21" s="2">
        <v>1</v>
      </c>
      <c r="AC21" s="2">
        <v>1</v>
      </c>
      <c r="AD21" s="2">
        <v>1</v>
      </c>
      <c r="AE21" s="2">
        <v>1</v>
      </c>
      <c r="AF21" s="2">
        <v>1</v>
      </c>
      <c r="AG21" s="2">
        <v>1</v>
      </c>
      <c r="AH21" s="2">
        <v>1</v>
      </c>
      <c r="AI21" s="2">
        <v>1</v>
      </c>
    </row>
    <row r="22" spans="1:35" x14ac:dyDescent="0.2">
      <c r="A22" s="2" t="s">
        <v>225</v>
      </c>
      <c r="B22" s="41" t="s">
        <v>304</v>
      </c>
      <c r="C22" s="2" t="s">
        <v>311</v>
      </c>
      <c r="D22" s="15" t="s">
        <v>26</v>
      </c>
      <c r="E22" s="4" t="s">
        <v>322</v>
      </c>
      <c r="F22" s="4" t="s">
        <v>261</v>
      </c>
      <c r="G22" s="2" t="s">
        <v>104</v>
      </c>
      <c r="H22" s="13">
        <v>42499</v>
      </c>
      <c r="I22" s="13" t="s">
        <v>120</v>
      </c>
      <c r="J22" s="5" t="s">
        <v>48</v>
      </c>
      <c r="K22" s="4">
        <v>35.843024</v>
      </c>
      <c r="L22" s="4">
        <v>-90.678844999999995</v>
      </c>
      <c r="M22" s="4" t="s">
        <v>55</v>
      </c>
      <c r="N22" s="4" t="s">
        <v>66</v>
      </c>
      <c r="O22" s="2" t="s">
        <v>53</v>
      </c>
      <c r="P22" s="2">
        <v>50</v>
      </c>
      <c r="Q22" s="4" t="s">
        <v>306</v>
      </c>
      <c r="R22" s="3" t="s">
        <v>156</v>
      </c>
      <c r="S22" s="3" t="s">
        <v>170</v>
      </c>
      <c r="T22" s="3" t="s">
        <v>191</v>
      </c>
      <c r="U22" s="4">
        <v>6.9587023846714599E-2</v>
      </c>
      <c r="V22" s="4">
        <v>0.69394999999999996</v>
      </c>
      <c r="W22" s="12">
        <v>12.795780000000001</v>
      </c>
      <c r="X22" s="12">
        <v>8.4537829999999996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1</v>
      </c>
      <c r="AE22" s="2">
        <v>0</v>
      </c>
      <c r="AF22" s="2">
        <v>0</v>
      </c>
      <c r="AG22" s="2">
        <v>0</v>
      </c>
      <c r="AH22" s="2">
        <v>1</v>
      </c>
      <c r="AI22" s="2">
        <v>0</v>
      </c>
    </row>
    <row r="23" spans="1:35" x14ac:dyDescent="0.2">
      <c r="A23" s="2" t="s">
        <v>223</v>
      </c>
      <c r="B23" s="41" t="s">
        <v>303</v>
      </c>
      <c r="C23" s="2" t="s">
        <v>311</v>
      </c>
      <c r="D23" s="15" t="s">
        <v>23</v>
      </c>
      <c r="E23" s="4" t="s">
        <v>321</v>
      </c>
      <c r="F23" s="4" t="s">
        <v>258</v>
      </c>
      <c r="G23" s="2" t="s">
        <v>101</v>
      </c>
      <c r="H23" s="13">
        <v>44329</v>
      </c>
      <c r="I23" s="13" t="s">
        <v>119</v>
      </c>
      <c r="J23" s="2" t="s">
        <v>64</v>
      </c>
      <c r="K23" s="2">
        <v>34.616349999999997</v>
      </c>
      <c r="L23" s="2">
        <v>-90.592759999999998</v>
      </c>
      <c r="M23" s="4" t="s">
        <v>45</v>
      </c>
      <c r="N23" s="4" t="s">
        <v>49</v>
      </c>
      <c r="O23" s="2" t="s">
        <v>44</v>
      </c>
      <c r="P23" s="2">
        <v>5</v>
      </c>
      <c r="Q23" s="4" t="s">
        <v>306</v>
      </c>
      <c r="R23" s="3" t="s">
        <v>153</v>
      </c>
      <c r="S23" s="3" t="s">
        <v>170</v>
      </c>
      <c r="T23" s="3" t="s">
        <v>188</v>
      </c>
      <c r="U23" s="4">
        <v>9.7967291396754003E-2</v>
      </c>
      <c r="V23" s="4">
        <v>0.71113000000000004</v>
      </c>
      <c r="W23" s="12">
        <v>13.762409999999999</v>
      </c>
      <c r="X23" s="12">
        <v>9.4763439999999992</v>
      </c>
      <c r="Y23" s="2">
        <v>1</v>
      </c>
      <c r="Z23" s="2">
        <v>1</v>
      </c>
      <c r="AA23" s="2">
        <v>1</v>
      </c>
      <c r="AB23" s="2">
        <v>1</v>
      </c>
      <c r="AC23" s="2">
        <v>1</v>
      </c>
      <c r="AD23" s="2">
        <v>1</v>
      </c>
      <c r="AE23" s="2">
        <v>1</v>
      </c>
      <c r="AF23" s="2">
        <v>1</v>
      </c>
      <c r="AG23" s="2">
        <v>1</v>
      </c>
      <c r="AH23" s="2">
        <v>1</v>
      </c>
      <c r="AI23" s="2">
        <v>1</v>
      </c>
    </row>
    <row r="24" spans="1:35" x14ac:dyDescent="0.2">
      <c r="A24" s="2" t="s">
        <v>209</v>
      </c>
      <c r="B24" s="41" t="s">
        <v>136</v>
      </c>
      <c r="C24" s="2" t="s">
        <v>310</v>
      </c>
      <c r="D24" s="15" t="s">
        <v>8</v>
      </c>
      <c r="E24" s="44" t="s">
        <v>318</v>
      </c>
      <c r="F24" s="4" t="s">
        <v>244</v>
      </c>
      <c r="G24" s="2" t="s">
        <v>86</v>
      </c>
      <c r="H24" s="13">
        <v>43964</v>
      </c>
      <c r="I24" s="13" t="s">
        <v>119</v>
      </c>
      <c r="J24" s="2" t="s">
        <v>47</v>
      </c>
      <c r="K24" s="2">
        <v>36.315722000000001</v>
      </c>
      <c r="L24" s="2">
        <v>-84.261229</v>
      </c>
      <c r="M24" s="2" t="s">
        <v>45</v>
      </c>
      <c r="N24" s="2" t="s">
        <v>43</v>
      </c>
      <c r="O24" s="2" t="s">
        <v>44</v>
      </c>
      <c r="P24" s="2">
        <v>50</v>
      </c>
      <c r="Q24" s="4" t="s">
        <v>306</v>
      </c>
      <c r="R24" s="3" t="s">
        <v>138</v>
      </c>
      <c r="S24" s="3" t="s">
        <v>170</v>
      </c>
      <c r="T24" s="3" t="s">
        <v>173</v>
      </c>
      <c r="U24" s="12">
        <v>2.32205098593955E-3</v>
      </c>
      <c r="V24" s="4">
        <v>0.22728000000000001</v>
      </c>
      <c r="W24" s="4">
        <v>3.3799299999999999</v>
      </c>
      <c r="X24" s="4">
        <v>2.9230109999999998</v>
      </c>
      <c r="Y24" s="2">
        <v>1</v>
      </c>
      <c r="Z24" s="2">
        <v>1</v>
      </c>
      <c r="AA24" s="2">
        <v>1</v>
      </c>
      <c r="AB24" s="2">
        <v>1</v>
      </c>
      <c r="AC24" s="2">
        <v>1</v>
      </c>
      <c r="AD24" s="2">
        <v>1</v>
      </c>
      <c r="AE24" s="2">
        <v>1</v>
      </c>
      <c r="AF24" s="2">
        <v>1</v>
      </c>
      <c r="AG24" s="2">
        <v>1</v>
      </c>
      <c r="AH24" s="2">
        <v>1</v>
      </c>
      <c r="AI24" s="2">
        <v>1</v>
      </c>
    </row>
    <row r="25" spans="1:35" x14ac:dyDescent="0.2">
      <c r="A25" s="2" t="s">
        <v>215</v>
      </c>
      <c r="B25" s="41" t="s">
        <v>136</v>
      </c>
      <c r="C25" s="2" t="s">
        <v>310</v>
      </c>
      <c r="D25" s="15" t="s">
        <v>14</v>
      </c>
      <c r="E25" s="4" t="s">
        <v>323</v>
      </c>
      <c r="F25" s="4" t="s">
        <v>249</v>
      </c>
      <c r="G25" s="2" t="s">
        <v>92</v>
      </c>
      <c r="H25" s="13">
        <v>44326</v>
      </c>
      <c r="I25" s="13" t="s">
        <v>119</v>
      </c>
      <c r="J25" s="2" t="s">
        <v>54</v>
      </c>
      <c r="K25" s="2">
        <v>36.796979999999998</v>
      </c>
      <c r="L25" s="2">
        <v>-91.406610000000001</v>
      </c>
      <c r="M25" s="2" t="s">
        <v>52</v>
      </c>
      <c r="N25" s="2" t="s">
        <v>43</v>
      </c>
      <c r="O25" s="2" t="s">
        <v>44</v>
      </c>
      <c r="P25" s="2">
        <v>50</v>
      </c>
      <c r="Q25" s="4" t="s">
        <v>306</v>
      </c>
      <c r="R25" s="3" t="s">
        <v>144</v>
      </c>
      <c r="S25" s="3" t="s">
        <v>170</v>
      </c>
      <c r="T25" s="3" t="s">
        <v>179</v>
      </c>
      <c r="U25" s="12">
        <v>1.63168642951252E-3</v>
      </c>
      <c r="V25" s="4">
        <v>0.157</v>
      </c>
      <c r="W25" s="4">
        <v>3.6396489999999999</v>
      </c>
      <c r="X25" s="4">
        <v>3.1676259999999998</v>
      </c>
      <c r="Y25" s="2">
        <v>1</v>
      </c>
      <c r="Z25" s="2">
        <v>1</v>
      </c>
      <c r="AA25" s="2">
        <v>1</v>
      </c>
      <c r="AB25" s="2">
        <v>1</v>
      </c>
      <c r="AC25" s="2">
        <v>1</v>
      </c>
      <c r="AD25" s="2">
        <v>1</v>
      </c>
      <c r="AE25" s="2">
        <v>1</v>
      </c>
      <c r="AF25" s="2">
        <v>1</v>
      </c>
      <c r="AG25" s="2">
        <v>1</v>
      </c>
      <c r="AH25" s="2">
        <v>1</v>
      </c>
      <c r="AI25" s="2">
        <v>1</v>
      </c>
    </row>
    <row r="26" spans="1:35" x14ac:dyDescent="0.2">
      <c r="A26" s="2" t="s">
        <v>214</v>
      </c>
      <c r="B26" s="41" t="s">
        <v>302</v>
      </c>
      <c r="C26" s="2" t="s">
        <v>311</v>
      </c>
      <c r="D26" s="15" t="s">
        <v>13</v>
      </c>
      <c r="E26" s="4" t="s">
        <v>317</v>
      </c>
      <c r="F26" s="4" t="s">
        <v>248</v>
      </c>
      <c r="G26" s="2" t="s">
        <v>91</v>
      </c>
      <c r="H26" s="13">
        <v>44334</v>
      </c>
      <c r="I26" s="13" t="s">
        <v>119</v>
      </c>
      <c r="J26" s="2" t="s">
        <v>206</v>
      </c>
      <c r="K26" s="2">
        <v>36.817255000000003</v>
      </c>
      <c r="L26" s="2">
        <v>-91.348798000000002</v>
      </c>
      <c r="M26" s="2" t="s">
        <v>45</v>
      </c>
      <c r="N26" s="2" t="s">
        <v>43</v>
      </c>
      <c r="O26" s="2" t="s">
        <v>44</v>
      </c>
      <c r="P26" s="2">
        <v>50</v>
      </c>
      <c r="Q26" s="4" t="s">
        <v>306</v>
      </c>
      <c r="R26" s="3" t="s">
        <v>143</v>
      </c>
      <c r="S26" s="3" t="s">
        <v>170</v>
      </c>
      <c r="T26" s="3" t="s">
        <v>178</v>
      </c>
      <c r="U26" s="12">
        <v>4.2618313641246E-3</v>
      </c>
      <c r="V26" s="4">
        <v>0.24484</v>
      </c>
      <c r="W26" s="4">
        <v>8.5988330000000008</v>
      </c>
      <c r="X26" s="4">
        <v>6.0131509999999997</v>
      </c>
      <c r="Y26" s="2">
        <v>1</v>
      </c>
      <c r="Z26" s="2">
        <v>1</v>
      </c>
      <c r="AA26" s="2">
        <v>1</v>
      </c>
      <c r="AB26" s="2">
        <v>1</v>
      </c>
      <c r="AC26" s="2">
        <v>1</v>
      </c>
      <c r="AD26" s="2">
        <v>1</v>
      </c>
      <c r="AE26" s="2">
        <v>1</v>
      </c>
      <c r="AF26" s="2">
        <v>1</v>
      </c>
      <c r="AG26" s="2">
        <v>1</v>
      </c>
      <c r="AH26" s="2">
        <v>1</v>
      </c>
      <c r="AI26" s="2">
        <v>1</v>
      </c>
    </row>
    <row r="27" spans="1:35" x14ac:dyDescent="0.2">
      <c r="A27" s="2" t="s">
        <v>238</v>
      </c>
      <c r="B27" s="41" t="s">
        <v>80</v>
      </c>
      <c r="C27" s="2" t="s">
        <v>310</v>
      </c>
      <c r="D27" s="15" t="s">
        <v>16</v>
      </c>
      <c r="E27" s="4" t="s">
        <v>317</v>
      </c>
      <c r="F27" s="4" t="s">
        <v>251</v>
      </c>
      <c r="G27" s="2" t="s">
        <v>94</v>
      </c>
      <c r="H27" s="13">
        <v>43999</v>
      </c>
      <c r="I27" s="13" t="s">
        <v>119</v>
      </c>
      <c r="J27" s="2" t="s">
        <v>56</v>
      </c>
      <c r="K27" s="4">
        <v>43.658360999999999</v>
      </c>
      <c r="L27" s="4">
        <v>-74.704571000000001</v>
      </c>
      <c r="M27" s="4" t="s">
        <v>50</v>
      </c>
      <c r="N27" s="4" t="s">
        <v>43</v>
      </c>
      <c r="O27" s="2" t="s">
        <v>207</v>
      </c>
      <c r="P27" s="2">
        <v>50</v>
      </c>
      <c r="Q27" s="4" t="s">
        <v>306</v>
      </c>
      <c r="R27" s="3" t="s">
        <v>146</v>
      </c>
      <c r="S27" s="3" t="s">
        <v>170</v>
      </c>
      <c r="T27" s="3" t="s">
        <v>181</v>
      </c>
      <c r="U27" s="12">
        <v>1E-3</v>
      </c>
      <c r="V27" s="12">
        <v>2.7590739011065301E-2</v>
      </c>
      <c r="W27" s="4">
        <v>5.5658960000000004</v>
      </c>
      <c r="X27" s="4">
        <v>4.6880389999999998</v>
      </c>
      <c r="Y27" s="2">
        <v>1</v>
      </c>
      <c r="Z27" s="2">
        <v>1</v>
      </c>
      <c r="AA27" s="2">
        <v>1</v>
      </c>
      <c r="AB27" s="2">
        <v>1</v>
      </c>
      <c r="AC27" s="2">
        <v>1</v>
      </c>
      <c r="AD27" s="2">
        <v>1</v>
      </c>
      <c r="AE27" s="2">
        <v>1</v>
      </c>
      <c r="AF27" s="2">
        <v>1</v>
      </c>
      <c r="AG27" s="2">
        <v>1</v>
      </c>
      <c r="AH27" s="2">
        <v>1</v>
      </c>
      <c r="AI27" s="2">
        <v>1</v>
      </c>
    </row>
    <row r="28" spans="1:35" x14ac:dyDescent="0.2">
      <c r="A28" s="2" t="s">
        <v>216</v>
      </c>
      <c r="B28" s="41" t="s">
        <v>80</v>
      </c>
      <c r="C28" s="2" t="s">
        <v>310</v>
      </c>
      <c r="D28" s="15" t="s">
        <v>15</v>
      </c>
      <c r="E28" s="4" t="s">
        <v>324</v>
      </c>
      <c r="F28" s="4" t="s">
        <v>250</v>
      </c>
      <c r="G28" s="2" t="s">
        <v>93</v>
      </c>
      <c r="H28" s="13">
        <v>44354</v>
      </c>
      <c r="I28" s="13" t="s">
        <v>119</v>
      </c>
      <c r="J28" s="2" t="s">
        <v>51</v>
      </c>
      <c r="K28" s="2">
        <v>46.4340361</v>
      </c>
      <c r="L28" s="2">
        <v>-91.548164999999997</v>
      </c>
      <c r="M28" s="2" t="s">
        <v>45</v>
      </c>
      <c r="N28" s="2" t="s">
        <v>43</v>
      </c>
      <c r="O28" s="2" t="s">
        <v>53</v>
      </c>
      <c r="P28" s="2">
        <v>50</v>
      </c>
      <c r="Q28" s="4" t="s">
        <v>306</v>
      </c>
      <c r="R28" s="3" t="s">
        <v>145</v>
      </c>
      <c r="S28" s="3" t="s">
        <v>170</v>
      </c>
      <c r="T28" s="3" t="s">
        <v>180</v>
      </c>
      <c r="U28" s="12">
        <v>1E-3</v>
      </c>
      <c r="V28" s="12">
        <v>2.31783658249437E-2</v>
      </c>
      <c r="W28" s="4">
        <v>4.4245520000000003</v>
      </c>
      <c r="X28" s="4">
        <v>3.9426420000000002</v>
      </c>
      <c r="Y28" s="2">
        <v>1</v>
      </c>
      <c r="Z28" s="2">
        <v>1</v>
      </c>
      <c r="AA28" s="2">
        <v>1</v>
      </c>
      <c r="AB28" s="2">
        <v>1</v>
      </c>
      <c r="AC28" s="2">
        <v>1</v>
      </c>
      <c r="AD28" s="2">
        <v>1</v>
      </c>
      <c r="AE28" s="2">
        <v>1</v>
      </c>
      <c r="AF28" s="2">
        <v>1</v>
      </c>
      <c r="AG28" s="2">
        <v>1</v>
      </c>
      <c r="AH28" s="2">
        <v>1</v>
      </c>
      <c r="AI28" s="2">
        <v>1</v>
      </c>
    </row>
    <row r="29" spans="1:35" x14ac:dyDescent="0.2">
      <c r="A29" s="2" t="s">
        <v>232</v>
      </c>
      <c r="B29" s="41" t="s">
        <v>80</v>
      </c>
      <c r="C29" s="2" t="s">
        <v>310</v>
      </c>
      <c r="D29" s="15" t="s">
        <v>36</v>
      </c>
      <c r="E29" s="4" t="s">
        <v>321</v>
      </c>
      <c r="F29" s="4" t="s">
        <v>272</v>
      </c>
      <c r="G29" s="2" t="s">
        <v>115</v>
      </c>
      <c r="H29" s="13">
        <v>43247</v>
      </c>
      <c r="I29" s="13" t="s">
        <v>119</v>
      </c>
      <c r="J29" s="2" t="s">
        <v>72</v>
      </c>
      <c r="K29" s="2">
        <v>45.212409999999998</v>
      </c>
      <c r="L29" s="2">
        <v>-88.493880000000004</v>
      </c>
      <c r="M29" s="2" t="s">
        <v>55</v>
      </c>
      <c r="N29" s="2" t="s">
        <v>43</v>
      </c>
      <c r="O29" s="2" t="s">
        <v>44</v>
      </c>
      <c r="P29" s="2">
        <v>160</v>
      </c>
      <c r="Q29" s="2" t="s">
        <v>307</v>
      </c>
      <c r="R29" s="3" t="s">
        <v>167</v>
      </c>
      <c r="S29" s="3" t="s">
        <v>170</v>
      </c>
      <c r="T29" s="3" t="s">
        <v>202</v>
      </c>
      <c r="U29" s="12">
        <v>1E-3</v>
      </c>
      <c r="V29" s="12">
        <v>3.89733444181369E-2</v>
      </c>
      <c r="W29" s="4">
        <v>7.9227280000000002</v>
      </c>
      <c r="X29" s="4">
        <v>6.3202740000000004</v>
      </c>
      <c r="Y29" s="2">
        <v>1</v>
      </c>
      <c r="Z29" s="2">
        <v>1</v>
      </c>
      <c r="AA29" s="2">
        <v>1</v>
      </c>
      <c r="AB29" s="2">
        <v>1</v>
      </c>
      <c r="AC29" s="2">
        <v>1</v>
      </c>
      <c r="AD29" s="2">
        <v>1</v>
      </c>
      <c r="AE29" s="2">
        <v>1</v>
      </c>
      <c r="AF29" s="2">
        <v>1</v>
      </c>
      <c r="AG29" s="2">
        <v>1</v>
      </c>
      <c r="AH29" s="2">
        <v>1</v>
      </c>
      <c r="AI29" s="2">
        <v>1</v>
      </c>
    </row>
    <row r="30" spans="1:35" x14ac:dyDescent="0.2">
      <c r="A30" s="2" t="s">
        <v>229</v>
      </c>
      <c r="B30" s="41" t="s">
        <v>80</v>
      </c>
      <c r="C30" s="2" t="s">
        <v>310</v>
      </c>
      <c r="D30" s="15" t="s">
        <v>31</v>
      </c>
      <c r="E30" s="4" t="s">
        <v>317</v>
      </c>
      <c r="F30" s="4" t="s">
        <v>266</v>
      </c>
      <c r="G30" s="2" t="s">
        <v>109</v>
      </c>
      <c r="H30" s="13">
        <v>44350</v>
      </c>
      <c r="I30" s="13" t="s">
        <v>119</v>
      </c>
      <c r="J30" s="2" t="s">
        <v>69</v>
      </c>
      <c r="K30" s="2">
        <v>46.438630000000003</v>
      </c>
      <c r="L30" s="2">
        <v>-91.550690000000003</v>
      </c>
      <c r="M30" s="2" t="s">
        <v>52</v>
      </c>
      <c r="N30" s="2" t="s">
        <v>43</v>
      </c>
      <c r="O30" s="2" t="s">
        <v>44</v>
      </c>
      <c r="P30" s="2">
        <v>7</v>
      </c>
      <c r="Q30" s="4" t="s">
        <v>306</v>
      </c>
      <c r="R30" s="3" t="s">
        <v>161</v>
      </c>
      <c r="S30" s="3" t="s">
        <v>170</v>
      </c>
      <c r="T30" s="3" t="s">
        <v>196</v>
      </c>
      <c r="U30" s="4">
        <v>1</v>
      </c>
      <c r="V30" s="4">
        <v>0.99</v>
      </c>
      <c r="W30" s="4">
        <v>3.3273999999999999</v>
      </c>
      <c r="X30" s="4">
        <v>3.9400179999999998</v>
      </c>
      <c r="Y30" s="2">
        <v>1</v>
      </c>
      <c r="Z30" s="2">
        <v>1</v>
      </c>
      <c r="AA30" s="2">
        <v>1</v>
      </c>
      <c r="AB30" s="2">
        <v>1</v>
      </c>
      <c r="AC30" s="2">
        <v>1</v>
      </c>
      <c r="AD30" s="2">
        <v>1</v>
      </c>
      <c r="AE30" s="2">
        <v>1</v>
      </c>
      <c r="AF30" s="2">
        <v>1</v>
      </c>
      <c r="AG30" s="2">
        <v>1</v>
      </c>
      <c r="AH30" s="2">
        <v>1</v>
      </c>
      <c r="AI30" s="2">
        <v>1</v>
      </c>
    </row>
    <row r="31" spans="1:35" x14ac:dyDescent="0.2">
      <c r="A31" s="2" t="s">
        <v>230</v>
      </c>
      <c r="B31" s="41" t="s">
        <v>81</v>
      </c>
      <c r="C31" s="4" t="s">
        <v>312</v>
      </c>
      <c r="D31" s="15" t="s">
        <v>34</v>
      </c>
      <c r="E31" s="45" t="s">
        <v>314</v>
      </c>
      <c r="F31" s="4" t="s">
        <v>270</v>
      </c>
      <c r="G31" s="2" t="s">
        <v>113</v>
      </c>
      <c r="H31" s="13">
        <v>44302</v>
      </c>
      <c r="I31" s="13" t="s">
        <v>119</v>
      </c>
      <c r="J31" s="2" t="s">
        <v>74</v>
      </c>
      <c r="K31" s="2">
        <v>37.326799999999999</v>
      </c>
      <c r="L31" s="2">
        <v>-77.204769999999996</v>
      </c>
      <c r="M31" s="2" t="s">
        <v>45</v>
      </c>
      <c r="N31" s="2" t="s">
        <v>43</v>
      </c>
      <c r="O31" s="2" t="s">
        <v>75</v>
      </c>
      <c r="P31" s="2">
        <v>100</v>
      </c>
      <c r="Q31" s="4" t="s">
        <v>306</v>
      </c>
      <c r="R31" s="3" t="s">
        <v>165</v>
      </c>
      <c r="S31" s="3" t="s">
        <v>170</v>
      </c>
      <c r="T31" s="3" t="s">
        <v>200</v>
      </c>
      <c r="U31" s="12">
        <v>2.1548696264975299E-3</v>
      </c>
      <c r="V31" s="4">
        <v>0.157847895279324</v>
      </c>
      <c r="W31" s="4">
        <v>5.7015320000000003</v>
      </c>
      <c r="X31" s="4">
        <v>4.3421349999999999</v>
      </c>
      <c r="Y31" s="2">
        <v>1</v>
      </c>
      <c r="Z31" s="2">
        <v>1</v>
      </c>
      <c r="AA31" s="2">
        <v>1</v>
      </c>
      <c r="AB31" s="2">
        <v>1</v>
      </c>
      <c r="AC31" s="2">
        <v>1</v>
      </c>
      <c r="AD31" s="2">
        <v>1</v>
      </c>
      <c r="AE31" s="2">
        <v>1</v>
      </c>
      <c r="AF31" s="2">
        <v>1</v>
      </c>
      <c r="AG31" s="2">
        <v>1</v>
      </c>
      <c r="AH31" s="2">
        <v>1</v>
      </c>
      <c r="AI31" s="2">
        <v>1</v>
      </c>
    </row>
    <row r="32" spans="1:35" x14ac:dyDescent="0.2">
      <c r="A32" s="2" t="s">
        <v>208</v>
      </c>
      <c r="B32" s="41" t="s">
        <v>82</v>
      </c>
      <c r="C32" s="2" t="s">
        <v>310</v>
      </c>
      <c r="D32" s="15" t="s">
        <v>38</v>
      </c>
      <c r="E32" s="4" t="s">
        <v>317</v>
      </c>
      <c r="F32" s="4" t="s">
        <v>243</v>
      </c>
      <c r="G32" s="2" t="s">
        <v>85</v>
      </c>
      <c r="H32" s="13">
        <v>43250</v>
      </c>
      <c r="I32" s="13" t="s">
        <v>119</v>
      </c>
      <c r="J32" s="2" t="s">
        <v>46</v>
      </c>
      <c r="K32" s="2">
        <v>45.451459999999997</v>
      </c>
      <c r="L32" s="2">
        <v>-88.774870000000007</v>
      </c>
      <c r="M32" s="2" t="s">
        <v>55</v>
      </c>
      <c r="N32" s="2" t="s">
        <v>43</v>
      </c>
      <c r="O32" s="2" t="s">
        <v>44</v>
      </c>
      <c r="P32" s="2">
        <v>50</v>
      </c>
      <c r="Q32" s="4" t="s">
        <v>306</v>
      </c>
      <c r="R32" s="3" t="s">
        <v>137</v>
      </c>
      <c r="S32" s="3" t="s">
        <v>170</v>
      </c>
      <c r="T32" s="3" t="s">
        <v>172</v>
      </c>
      <c r="U32" s="12">
        <v>1.44775510204082E-3</v>
      </c>
      <c r="V32" s="12">
        <v>8.0004980364903697E-3</v>
      </c>
      <c r="W32" s="4">
        <v>2.6777150000000001</v>
      </c>
      <c r="X32" s="4">
        <v>3.18886</v>
      </c>
      <c r="Y32" s="2">
        <v>1</v>
      </c>
      <c r="Z32" s="2">
        <v>1</v>
      </c>
      <c r="AA32" s="2">
        <v>1</v>
      </c>
      <c r="AB32" s="2">
        <v>1</v>
      </c>
      <c r="AC32" s="2">
        <v>1</v>
      </c>
      <c r="AD32" s="2">
        <v>1</v>
      </c>
      <c r="AE32" s="2">
        <v>1</v>
      </c>
      <c r="AF32" s="2">
        <v>1</v>
      </c>
      <c r="AG32" s="2">
        <v>1</v>
      </c>
      <c r="AH32" s="2">
        <v>1</v>
      </c>
      <c r="AI32" s="2">
        <v>1</v>
      </c>
    </row>
    <row r="33" spans="1:35" x14ac:dyDescent="0.2">
      <c r="A33" s="2" t="s">
        <v>228</v>
      </c>
      <c r="B33" s="41" t="s">
        <v>82</v>
      </c>
      <c r="C33" s="2" t="s">
        <v>310</v>
      </c>
      <c r="D33" s="15" t="s">
        <v>30</v>
      </c>
      <c r="E33" s="4" t="s">
        <v>320</v>
      </c>
      <c r="F33" s="4" t="s">
        <v>265</v>
      </c>
      <c r="G33" s="2" t="s">
        <v>108</v>
      </c>
      <c r="H33" s="13">
        <v>42490</v>
      </c>
      <c r="I33" s="13" t="s">
        <v>119</v>
      </c>
      <c r="J33" s="2" t="s">
        <v>68</v>
      </c>
      <c r="K33" s="4" t="s">
        <v>42</v>
      </c>
      <c r="L33" s="4" t="s">
        <v>42</v>
      </c>
      <c r="M33" s="4" t="s">
        <v>55</v>
      </c>
      <c r="N33" s="4" t="s">
        <v>55</v>
      </c>
      <c r="O33" s="4" t="s">
        <v>44</v>
      </c>
      <c r="P33" s="2">
        <v>4</v>
      </c>
      <c r="Q33" s="4" t="s">
        <v>306</v>
      </c>
      <c r="R33" s="3" t="s">
        <v>160</v>
      </c>
      <c r="S33" s="3" t="s">
        <v>170</v>
      </c>
      <c r="T33" s="3" t="s">
        <v>195</v>
      </c>
      <c r="U33" s="12">
        <v>4.84998925886144E-3</v>
      </c>
      <c r="V33" s="12">
        <v>3.1373796752483599E-2</v>
      </c>
      <c r="W33" s="4">
        <v>4.9138919999999997</v>
      </c>
      <c r="X33" s="4">
        <v>5.0953840000000001</v>
      </c>
      <c r="Y33" s="2">
        <v>1</v>
      </c>
      <c r="Z33" s="2">
        <v>1</v>
      </c>
      <c r="AA33" s="2">
        <v>1</v>
      </c>
      <c r="AB33" s="2">
        <v>1</v>
      </c>
      <c r="AC33" s="2">
        <v>1</v>
      </c>
      <c r="AD33" s="2">
        <v>1</v>
      </c>
      <c r="AE33" s="2">
        <v>1</v>
      </c>
      <c r="AF33" s="2">
        <v>1</v>
      </c>
      <c r="AG33" s="2">
        <v>1</v>
      </c>
      <c r="AH33" s="2">
        <v>1</v>
      </c>
      <c r="AI33" s="2">
        <v>1</v>
      </c>
    </row>
    <row r="34" spans="1:35" x14ac:dyDescent="0.2">
      <c r="A34" s="2" t="s">
        <v>217</v>
      </c>
      <c r="B34" s="41" t="s">
        <v>82</v>
      </c>
      <c r="C34" s="2" t="s">
        <v>310</v>
      </c>
      <c r="D34" s="15" t="s">
        <v>17</v>
      </c>
      <c r="E34" s="4" t="s">
        <v>320</v>
      </c>
      <c r="F34" s="4" t="s">
        <v>252</v>
      </c>
      <c r="G34" s="2" t="s">
        <v>95</v>
      </c>
      <c r="H34" s="13">
        <v>43246</v>
      </c>
      <c r="I34" s="13" t="s">
        <v>119</v>
      </c>
      <c r="J34" s="2" t="s">
        <v>57</v>
      </c>
      <c r="K34" s="2">
        <v>45.303660000000001</v>
      </c>
      <c r="L34" s="2">
        <v>-88.546940000000006</v>
      </c>
      <c r="M34" s="4" t="s">
        <v>45</v>
      </c>
      <c r="N34" s="4" t="s">
        <v>43</v>
      </c>
      <c r="O34" s="2" t="s">
        <v>44</v>
      </c>
      <c r="P34" s="2">
        <v>50</v>
      </c>
      <c r="Q34" s="4" t="s">
        <v>306</v>
      </c>
      <c r="R34" s="3" t="s">
        <v>147</v>
      </c>
      <c r="S34" s="3" t="s">
        <v>170</v>
      </c>
      <c r="T34" s="3" t="s">
        <v>182</v>
      </c>
      <c r="U34" s="12">
        <v>1.08E-3</v>
      </c>
      <c r="V34" s="12">
        <v>3.99072333263202E-2</v>
      </c>
      <c r="W34" s="4">
        <v>4.3202569999999998</v>
      </c>
      <c r="X34" s="4">
        <v>3.5155449999999999</v>
      </c>
      <c r="Y34" s="2">
        <v>1</v>
      </c>
      <c r="Z34" s="2">
        <v>1</v>
      </c>
      <c r="AA34" s="2">
        <v>1</v>
      </c>
      <c r="AB34" s="2">
        <v>1</v>
      </c>
      <c r="AC34" s="2">
        <v>1</v>
      </c>
      <c r="AD34" s="2">
        <v>1</v>
      </c>
      <c r="AE34" s="2">
        <v>1</v>
      </c>
      <c r="AF34" s="2">
        <v>1</v>
      </c>
      <c r="AG34" s="2">
        <v>1</v>
      </c>
      <c r="AH34" s="2">
        <v>1</v>
      </c>
      <c r="AI34" s="2">
        <v>1</v>
      </c>
    </row>
    <row r="35" spans="1:35" x14ac:dyDescent="0.2">
      <c r="A35" s="2" t="s">
        <v>210</v>
      </c>
      <c r="B35" s="41" t="s">
        <v>83</v>
      </c>
      <c r="C35" s="4" t="s">
        <v>312</v>
      </c>
      <c r="D35" s="15" t="s">
        <v>9</v>
      </c>
      <c r="E35" s="4" t="s">
        <v>318</v>
      </c>
      <c r="F35" s="4" t="s">
        <v>245</v>
      </c>
      <c r="G35" s="2" t="s">
        <v>87</v>
      </c>
      <c r="H35" s="13">
        <v>42475</v>
      </c>
      <c r="I35" s="13" t="s">
        <v>119</v>
      </c>
      <c r="J35" s="2" t="s">
        <v>48</v>
      </c>
      <c r="K35" s="2">
        <v>35.843024</v>
      </c>
      <c r="L35" s="2">
        <v>-90.678844999999995</v>
      </c>
      <c r="M35" s="2" t="s">
        <v>45</v>
      </c>
      <c r="N35" s="2" t="s">
        <v>49</v>
      </c>
      <c r="O35" s="2" t="s">
        <v>44</v>
      </c>
      <c r="P35" s="2">
        <v>39</v>
      </c>
      <c r="Q35" s="4" t="s">
        <v>306</v>
      </c>
      <c r="R35" s="3" t="s">
        <v>139</v>
      </c>
      <c r="S35" s="3" t="s">
        <v>170</v>
      </c>
      <c r="T35" s="3" t="s">
        <v>174</v>
      </c>
      <c r="U35" s="12">
        <v>1.6054639175257701E-3</v>
      </c>
      <c r="V35" s="12">
        <v>6.46242739403454E-3</v>
      </c>
      <c r="W35" s="4">
        <v>7.0475180000000002</v>
      </c>
      <c r="X35" s="12">
        <v>10.66967</v>
      </c>
      <c r="Y35" s="2">
        <v>1</v>
      </c>
      <c r="Z35" s="2">
        <v>1</v>
      </c>
      <c r="AA35" s="2">
        <v>1</v>
      </c>
      <c r="AB35" s="2">
        <v>1</v>
      </c>
      <c r="AC35" s="2">
        <v>1</v>
      </c>
      <c r="AD35" s="2">
        <v>1</v>
      </c>
      <c r="AE35" s="2">
        <v>1</v>
      </c>
      <c r="AF35" s="2">
        <v>1</v>
      </c>
      <c r="AG35" s="2">
        <v>1</v>
      </c>
      <c r="AH35" s="2">
        <v>1</v>
      </c>
      <c r="AI35" s="2">
        <v>1</v>
      </c>
    </row>
    <row r="36" spans="1:35" x14ac:dyDescent="0.2">
      <c r="A36" s="2" t="s">
        <v>211</v>
      </c>
      <c r="B36" s="41" t="s">
        <v>83</v>
      </c>
      <c r="C36" s="4" t="s">
        <v>312</v>
      </c>
      <c r="D36" s="15" t="s">
        <v>10</v>
      </c>
      <c r="E36" s="4" t="s">
        <v>319</v>
      </c>
      <c r="F36" s="4" t="s">
        <v>326</v>
      </c>
      <c r="G36" s="2" t="s">
        <v>88</v>
      </c>
      <c r="H36" s="13">
        <v>42455</v>
      </c>
      <c r="I36" s="13" t="s">
        <v>119</v>
      </c>
      <c r="J36" s="2" t="s">
        <v>128</v>
      </c>
      <c r="K36" s="3">
        <v>35.641669999999998</v>
      </c>
      <c r="L36" s="3">
        <v>-83.691670000000002</v>
      </c>
      <c r="M36" s="4" t="s">
        <v>45</v>
      </c>
      <c r="N36" s="2" t="s">
        <v>43</v>
      </c>
      <c r="O36" s="4" t="s">
        <v>131</v>
      </c>
      <c r="P36" s="2">
        <v>45</v>
      </c>
      <c r="Q36" s="4" t="s">
        <v>306</v>
      </c>
      <c r="R36" s="3" t="s">
        <v>140</v>
      </c>
      <c r="S36" s="3" t="s">
        <v>170</v>
      </c>
      <c r="T36" s="3" t="s">
        <v>175</v>
      </c>
      <c r="U36" s="12">
        <v>1.4E-3</v>
      </c>
      <c r="V36" s="12">
        <v>5.8695342906054599E-3</v>
      </c>
      <c r="W36" s="4">
        <v>6.4596419999999997</v>
      </c>
      <c r="X36" s="12">
        <v>9.7429590000000008</v>
      </c>
      <c r="Y36" s="2">
        <v>1</v>
      </c>
      <c r="Z36" s="2">
        <v>1</v>
      </c>
      <c r="AA36" s="2">
        <v>1</v>
      </c>
      <c r="AB36" s="2">
        <v>1</v>
      </c>
      <c r="AC36" s="2">
        <v>1</v>
      </c>
      <c r="AD36" s="2">
        <v>1</v>
      </c>
      <c r="AE36" s="2">
        <v>1</v>
      </c>
      <c r="AF36" s="2">
        <v>1</v>
      </c>
      <c r="AG36" s="2">
        <v>1</v>
      </c>
      <c r="AH36" s="2">
        <v>1</v>
      </c>
      <c r="AI36" s="2">
        <v>1</v>
      </c>
    </row>
    <row r="37" spans="1:35" x14ac:dyDescent="0.2">
      <c r="A37" s="2" t="s">
        <v>237</v>
      </c>
      <c r="B37" s="41" t="s">
        <v>135</v>
      </c>
      <c r="C37" s="2" t="s">
        <v>311</v>
      </c>
      <c r="D37" s="15" t="s">
        <v>37</v>
      </c>
      <c r="E37" s="4" t="s">
        <v>317</v>
      </c>
      <c r="F37" s="4" t="s">
        <v>273</v>
      </c>
      <c r="G37" s="2" t="s">
        <v>116</v>
      </c>
      <c r="H37" s="13">
        <v>44356</v>
      </c>
      <c r="I37" s="13" t="s">
        <v>119</v>
      </c>
      <c r="J37" s="2" t="s">
        <v>73</v>
      </c>
      <c r="K37" s="2">
        <v>46.496986900000003</v>
      </c>
      <c r="L37" s="2">
        <v>-91.351052499999994</v>
      </c>
      <c r="M37" s="2" t="s">
        <v>52</v>
      </c>
      <c r="N37" s="2" t="s">
        <v>43</v>
      </c>
      <c r="O37" s="2" t="s">
        <v>53</v>
      </c>
      <c r="P37" s="2">
        <v>25</v>
      </c>
      <c r="Q37" s="4" t="s">
        <v>306</v>
      </c>
      <c r="R37" s="3" t="s">
        <v>168</v>
      </c>
      <c r="S37" s="3" t="s">
        <v>170</v>
      </c>
      <c r="T37" s="3" t="s">
        <v>203</v>
      </c>
      <c r="U37" s="4" t="s">
        <v>42</v>
      </c>
      <c r="V37" s="4" t="s">
        <v>42</v>
      </c>
      <c r="W37" s="4" t="s">
        <v>42</v>
      </c>
      <c r="X37" s="4" t="s">
        <v>42</v>
      </c>
      <c r="Y37" s="2">
        <v>1</v>
      </c>
      <c r="Z37" s="2">
        <v>1</v>
      </c>
      <c r="AA37" s="2">
        <v>1</v>
      </c>
      <c r="AB37" s="2">
        <v>1</v>
      </c>
      <c r="AC37" s="2">
        <v>1</v>
      </c>
      <c r="AD37" s="2">
        <v>1</v>
      </c>
      <c r="AE37" s="2">
        <v>0</v>
      </c>
      <c r="AF37" s="2">
        <v>1</v>
      </c>
      <c r="AG37" s="2">
        <v>1</v>
      </c>
      <c r="AH37" s="2">
        <v>1</v>
      </c>
      <c r="AI37" s="2">
        <v>0</v>
      </c>
    </row>
    <row r="38" spans="1:35" x14ac:dyDescent="0.2">
      <c r="A38" s="2" t="s">
        <v>237</v>
      </c>
      <c r="B38" s="41" t="s">
        <v>117</v>
      </c>
      <c r="C38" s="2" t="s">
        <v>313</v>
      </c>
      <c r="D38" s="15" t="s">
        <v>37</v>
      </c>
      <c r="E38" s="4" t="s">
        <v>317</v>
      </c>
      <c r="F38" s="4" t="s">
        <v>273</v>
      </c>
      <c r="G38" s="2" t="s">
        <v>116</v>
      </c>
      <c r="H38" s="13">
        <v>44356</v>
      </c>
      <c r="I38" s="13" t="s">
        <v>119</v>
      </c>
      <c r="J38" s="2" t="s">
        <v>73</v>
      </c>
      <c r="K38" s="2">
        <v>46.496986900000003</v>
      </c>
      <c r="L38" s="2">
        <v>-91.351052499999994</v>
      </c>
      <c r="M38" s="2" t="s">
        <v>52</v>
      </c>
      <c r="N38" s="2" t="s">
        <v>43</v>
      </c>
      <c r="O38" s="2" t="s">
        <v>53</v>
      </c>
      <c r="P38" s="2">
        <v>25</v>
      </c>
      <c r="Q38" s="4" t="s">
        <v>306</v>
      </c>
      <c r="R38" s="3" t="s">
        <v>169</v>
      </c>
      <c r="S38" s="3" t="s">
        <v>170</v>
      </c>
      <c r="T38" s="3" t="s">
        <v>204</v>
      </c>
      <c r="U38" s="4" t="s">
        <v>42</v>
      </c>
      <c r="V38" s="4" t="s">
        <v>42</v>
      </c>
      <c r="W38" s="4" t="s">
        <v>42</v>
      </c>
      <c r="X38" s="4" t="s">
        <v>42</v>
      </c>
      <c r="Y38" s="2">
        <v>1</v>
      </c>
      <c r="Z38" s="2">
        <v>1</v>
      </c>
      <c r="AA38" s="2">
        <v>1</v>
      </c>
      <c r="AB38" s="2">
        <v>1</v>
      </c>
      <c r="AC38" s="2">
        <v>1</v>
      </c>
      <c r="AD38" s="2">
        <v>1</v>
      </c>
      <c r="AE38" s="2">
        <v>1</v>
      </c>
      <c r="AF38" s="2">
        <v>1</v>
      </c>
      <c r="AG38" s="2">
        <v>1</v>
      </c>
      <c r="AH38" s="2">
        <v>1</v>
      </c>
      <c r="AI38" s="2">
        <v>1</v>
      </c>
    </row>
    <row r="39" spans="1:35" x14ac:dyDescent="0.2">
      <c r="A39" s="2"/>
      <c r="B39" s="2"/>
      <c r="C39" s="2"/>
      <c r="D39" s="4"/>
      <c r="E39" s="4"/>
      <c r="F39" s="4"/>
      <c r="G39" s="2"/>
      <c r="H39" s="13"/>
      <c r="I39" s="13"/>
      <c r="J39" s="2"/>
      <c r="K39" s="2"/>
      <c r="L39" s="2"/>
      <c r="M39" s="2"/>
      <c r="N39" s="2"/>
      <c r="O39" s="2"/>
      <c r="P39" s="2"/>
      <c r="Q39" s="2"/>
      <c r="R39" s="3"/>
      <c r="S39" s="3"/>
      <c r="T39" s="3"/>
      <c r="U39" s="4"/>
      <c r="V39" s="4"/>
      <c r="W39" s="4"/>
      <c r="X39" s="4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</row>
    <row r="40" spans="1:35" s="8" customFormat="1" ht="30" customHeight="1" x14ac:dyDescent="0.2">
      <c r="A40" s="34" t="s">
        <v>298</v>
      </c>
      <c r="B40" s="35"/>
      <c r="C40" s="35"/>
      <c r="D40" s="35"/>
      <c r="E40" s="35"/>
      <c r="F40" s="35"/>
      <c r="G40" s="36"/>
      <c r="H40" s="37"/>
      <c r="I40" s="37"/>
      <c r="J40" s="36"/>
      <c r="K40" s="36"/>
      <c r="L40" s="36"/>
      <c r="M40" s="36"/>
      <c r="N40" s="36"/>
      <c r="O40" s="36"/>
      <c r="P40" s="36"/>
      <c r="Q40" s="36"/>
      <c r="R40" s="36"/>
      <c r="S40" s="38"/>
      <c r="T40" s="38"/>
      <c r="U40" s="36"/>
      <c r="V40" s="36"/>
      <c r="W40" s="36"/>
      <c r="X40" s="36"/>
      <c r="Y40" s="36"/>
      <c r="Z40" s="36"/>
      <c r="AA40" s="36"/>
      <c r="AB40" s="36"/>
      <c r="AC40" s="36"/>
      <c r="AD40" s="36"/>
      <c r="AE40" s="36"/>
      <c r="AF40" s="36"/>
      <c r="AG40" s="36"/>
      <c r="AH40" s="36"/>
      <c r="AI40" s="36"/>
    </row>
    <row r="41" spans="1:35" s="33" customFormat="1" ht="85" x14ac:dyDescent="0.2">
      <c r="A41" s="39" t="s">
        <v>287</v>
      </c>
      <c r="B41" s="39"/>
      <c r="C41" s="42" t="s">
        <v>327</v>
      </c>
      <c r="D41" s="39"/>
      <c r="E41" s="42"/>
      <c r="F41" s="39"/>
      <c r="G41" s="39"/>
      <c r="H41" s="39" t="s">
        <v>288</v>
      </c>
      <c r="I41" s="39"/>
      <c r="J41" s="39"/>
      <c r="K41" s="39"/>
      <c r="L41" s="39"/>
      <c r="M41" s="39" t="s">
        <v>299</v>
      </c>
      <c r="N41" s="39" t="s">
        <v>300</v>
      </c>
      <c r="O41" s="39"/>
      <c r="P41" s="39"/>
      <c r="Q41" s="39"/>
      <c r="R41" s="39"/>
      <c r="S41" s="40"/>
      <c r="T41" s="40"/>
      <c r="U41" s="46" t="s">
        <v>329</v>
      </c>
      <c r="V41" s="46"/>
      <c r="W41" s="46" t="s">
        <v>328</v>
      </c>
      <c r="X41" s="46"/>
      <c r="Y41" s="46" t="s">
        <v>286</v>
      </c>
      <c r="Z41" s="46"/>
      <c r="AA41" s="46"/>
      <c r="AB41" s="46"/>
      <c r="AC41" s="46"/>
      <c r="AD41" s="46"/>
      <c r="AE41" s="46"/>
      <c r="AF41" s="46"/>
      <c r="AG41" s="46"/>
      <c r="AH41" s="46"/>
      <c r="AI41" s="46"/>
    </row>
    <row r="42" spans="1:35" x14ac:dyDescent="0.2">
      <c r="Y42" s="10"/>
    </row>
  </sheetData>
  <mergeCells count="4">
    <mergeCell ref="Y41:AI41"/>
    <mergeCell ref="A1:AI1"/>
    <mergeCell ref="U41:V41"/>
    <mergeCell ref="W41:X4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8"/>
  <sheetViews>
    <sheetView workbookViewId="0"/>
  </sheetViews>
  <sheetFormatPr baseColWidth="10" defaultColWidth="8.83203125" defaultRowHeight="16" x14ac:dyDescent="0.2"/>
  <sheetData>
    <row r="1" spans="1:2" x14ac:dyDescent="0.2">
      <c r="A1" s="9" t="s">
        <v>125</v>
      </c>
    </row>
    <row r="3" spans="1:2" x14ac:dyDescent="0.2">
      <c r="A3" s="1" t="s">
        <v>2</v>
      </c>
      <c r="B3" s="1">
        <f>AVERAGE(Collection_Sequencing!P32:P38)</f>
        <v>34</v>
      </c>
    </row>
    <row r="4" spans="1:2" x14ac:dyDescent="0.2">
      <c r="A4" s="1" t="s">
        <v>3</v>
      </c>
      <c r="B4" s="1">
        <f>MEDIAN(Collection_Sequencing!P32:P38)</f>
        <v>39</v>
      </c>
    </row>
    <row r="5" spans="1:2" x14ac:dyDescent="0.2">
      <c r="A5" s="1" t="s">
        <v>4</v>
      </c>
      <c r="B5" s="1">
        <f>MODE(Collection_Sequencing!P32:P38)</f>
        <v>50</v>
      </c>
    </row>
    <row r="6" spans="1:2" x14ac:dyDescent="0.2">
      <c r="A6" s="1" t="s">
        <v>5</v>
      </c>
      <c r="B6" s="1">
        <f>STDEV(Collection_Sequencing!P32:P38)</f>
        <v>16.931233465600393</v>
      </c>
    </row>
    <row r="7" spans="1:2" x14ac:dyDescent="0.2">
      <c r="A7" s="1" t="s">
        <v>6</v>
      </c>
      <c r="B7" s="1">
        <f>SQRT(COUNT(Collection_Sequencing!P32:P38))</f>
        <v>2.6457513110645907</v>
      </c>
    </row>
    <row r="8" spans="1:2" x14ac:dyDescent="0.2">
      <c r="A8" s="1" t="s">
        <v>7</v>
      </c>
      <c r="B8" s="1">
        <f>B6/B7</f>
        <v>6.3994047342218439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Collection_Sequencing</vt:lpstr>
      <vt:lpstr>Pool_Summary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2021-11-29T21:18:45Z</dcterms:created>
  <dcterms:modified xsi:type="dcterms:W3CDTF">2022-08-09T14:59:48Z</dcterms:modified>
</cp:coreProperties>
</file>