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U:\Statistics\Publications\Energy Trends\Tables\Total Energy\"/>
    </mc:Choice>
  </mc:AlternateContent>
  <xr:revisionPtr revIDLastSave="0" documentId="13_ncr:1_{7D5DCA87-910E-4671-96A3-9C418D98B52D}" xr6:coauthVersionLast="47" xr6:coauthVersionMax="47" xr10:uidLastSave="{00000000-0000-0000-0000-000000000000}"/>
  <bookViews>
    <workbookView xWindow="-110" yWindow="-110" windowWidth="19420" windowHeight="10420" xr2:uid="{B35DE843-AA84-441D-B0BD-401F6FA033F2}"/>
  </bookViews>
  <sheets>
    <sheet name="Cover Sheet" sheetId="1" r:id="rId1"/>
    <sheet name="Contents" sheetId="2" r:id="rId2"/>
    <sheet name="Notes" sheetId="3" r:id="rId3"/>
    <sheet name="Commentary" sheetId="4" r:id="rId4"/>
    <sheet name="Main table - monthly" sheetId="5" r:id="rId5"/>
    <sheet name="Main table - quarterly" sheetId="6" r:id="rId6"/>
    <sheet name="Annual" sheetId="12" r:id="rId7"/>
    <sheet name="Quarter" sheetId="11" r:id="rId8"/>
    <sheet name="Month" sheetId="9" r:id="rId9"/>
    <sheet name="calculation_hide" sheetId="10"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5" i="9" l="1"/>
  <c r="B364" i="9" l="1"/>
  <c r="C125" i="11" l="1"/>
  <c r="D125" i="11"/>
  <c r="E125" i="11"/>
  <c r="F125" i="11"/>
  <c r="G125" i="11"/>
  <c r="H125" i="11"/>
  <c r="B363" i="9"/>
  <c r="B362" i="9"/>
  <c r="B361" i="9" l="1"/>
  <c r="B125" i="11" s="1"/>
  <c r="C124" i="11" l="1"/>
  <c r="D124" i="11"/>
  <c r="E124" i="11"/>
  <c r="F124" i="11"/>
  <c r="G124" i="11"/>
  <c r="H124" i="11"/>
  <c r="B360" i="9"/>
  <c r="B359" i="9"/>
  <c r="B358" i="9"/>
  <c r="C123" i="11"/>
  <c r="D123" i="11"/>
  <c r="E123" i="11"/>
  <c r="F123" i="11"/>
  <c r="G123" i="11"/>
  <c r="H123" i="11"/>
  <c r="B357" i="9"/>
  <c r="B356" i="9"/>
  <c r="B124" i="11" l="1"/>
  <c r="A353" i="10"/>
  <c r="A354" i="10" s="1"/>
  <c r="A355" i="10" s="1"/>
  <c r="A356" i="10" s="1"/>
  <c r="A357" i="10" s="1"/>
  <c r="A358" i="10" s="1"/>
  <c r="A359" i="10" s="1"/>
  <c r="A360" i="10" s="1"/>
  <c r="A361" i="10" s="1"/>
  <c r="A362" i="10" s="1"/>
  <c r="A363" i="10" s="1"/>
  <c r="I352" i="10"/>
  <c r="I353" i="10" s="1"/>
  <c r="I354" i="10" s="1"/>
  <c r="I355" i="10" s="1"/>
  <c r="I356" i="10" s="1"/>
  <c r="I357" i="10" s="1"/>
  <c r="I358" i="10" s="1"/>
  <c r="I359" i="10" s="1"/>
  <c r="I360" i="10" s="1"/>
  <c r="I361" i="10" s="1"/>
  <c r="I362" i="10" s="1"/>
  <c r="H352" i="10"/>
  <c r="H353" i="10" s="1"/>
  <c r="H354" i="10" s="1"/>
  <c r="H355" i="10" s="1"/>
  <c r="H356" i="10" s="1"/>
  <c r="H357" i="10" s="1"/>
  <c r="H358" i="10" s="1"/>
  <c r="H359" i="10" s="1"/>
  <c r="H360" i="10" s="1"/>
  <c r="H361" i="10" s="1"/>
  <c r="H362" i="10" s="1"/>
  <c r="G352" i="10"/>
  <c r="G353" i="10" s="1"/>
  <c r="G354" i="10" s="1"/>
  <c r="G355" i="10" s="1"/>
  <c r="G356" i="10" s="1"/>
  <c r="G357" i="10" s="1"/>
  <c r="G358" i="10" s="1"/>
  <c r="G359" i="10" s="1"/>
  <c r="G360" i="10" s="1"/>
  <c r="G361" i="10" s="1"/>
  <c r="G362" i="10" s="1"/>
  <c r="F352" i="10"/>
  <c r="F353" i="10" s="1"/>
  <c r="F354" i="10" s="1"/>
  <c r="F355" i="10" s="1"/>
  <c r="F356" i="10" s="1"/>
  <c r="F357" i="10" s="1"/>
  <c r="F358" i="10" s="1"/>
  <c r="F359" i="10" s="1"/>
  <c r="F360" i="10" s="1"/>
  <c r="F361" i="10" s="1"/>
  <c r="F362" i="10" s="1"/>
  <c r="E352" i="10"/>
  <c r="E353" i="10" s="1"/>
  <c r="E354" i="10" s="1"/>
  <c r="E355" i="10" s="1"/>
  <c r="E356" i="10" s="1"/>
  <c r="E357" i="10" s="1"/>
  <c r="E358" i="10" s="1"/>
  <c r="E359" i="10" s="1"/>
  <c r="E360" i="10" s="1"/>
  <c r="E361" i="10" s="1"/>
  <c r="E362" i="10" s="1"/>
  <c r="D352" i="10"/>
  <c r="D353" i="10" s="1"/>
  <c r="D354" i="10" s="1"/>
  <c r="D355" i="10" s="1"/>
  <c r="D356" i="10" s="1"/>
  <c r="D357" i="10" s="1"/>
  <c r="D358" i="10" s="1"/>
  <c r="D359" i="10" s="1"/>
  <c r="D360" i="10" s="1"/>
  <c r="D361" i="10" s="1"/>
  <c r="D362" i="10" s="1"/>
  <c r="B355" i="9"/>
  <c r="C122" i="11"/>
  <c r="D122" i="11"/>
  <c r="E122" i="11"/>
  <c r="F122" i="11"/>
  <c r="G122" i="11"/>
  <c r="H122" i="11"/>
  <c r="B354" i="9"/>
  <c r="B123" i="11" l="1"/>
  <c r="C352" i="10"/>
  <c r="C353" i="10" s="1"/>
  <c r="C354" i="10" s="1"/>
  <c r="C355" i="10" s="1"/>
  <c r="C356" i="10" s="1"/>
  <c r="C357" i="10" s="1"/>
  <c r="C358" i="10" s="1"/>
  <c r="C359" i="10" s="1"/>
  <c r="C360" i="10" s="1"/>
  <c r="C361" i="10" s="1"/>
  <c r="C362" i="10" s="1"/>
  <c r="B353" i="9"/>
  <c r="B352" i="9"/>
  <c r="B122" i="11" l="1"/>
  <c r="C121" i="11"/>
  <c r="D121" i="11"/>
  <c r="E121" i="11"/>
  <c r="F121" i="11"/>
  <c r="G121" i="11"/>
  <c r="H121" i="11"/>
  <c r="B351" i="9"/>
  <c r="B350" i="9"/>
  <c r="B349" i="9"/>
  <c r="C120" i="11"/>
  <c r="D120" i="11"/>
  <c r="E120" i="11"/>
  <c r="F120" i="11"/>
  <c r="G120" i="11"/>
  <c r="H120" i="11"/>
  <c r="B348" i="9"/>
  <c r="B347" i="9"/>
  <c r="B121" i="11" l="1"/>
  <c r="B346" i="9"/>
  <c r="C119" i="11"/>
  <c r="D119" i="11"/>
  <c r="E119" i="11"/>
  <c r="F119" i="11"/>
  <c r="G119" i="11"/>
  <c r="H119" i="11"/>
  <c r="B345" i="9"/>
  <c r="B344" i="9"/>
  <c r="I340" i="10"/>
  <c r="I341" i="10" s="1"/>
  <c r="I342" i="10" s="1"/>
  <c r="I343" i="10" s="1"/>
  <c r="I344" i="10" s="1"/>
  <c r="I345" i="10" s="1"/>
  <c r="I346" i="10" s="1"/>
  <c r="I347" i="10" s="1"/>
  <c r="I348" i="10" s="1"/>
  <c r="I349" i="10" s="1"/>
  <c r="I350" i="10" s="1"/>
  <c r="I351" i="10" s="1"/>
  <c r="H340" i="10"/>
  <c r="H341" i="10" s="1"/>
  <c r="H342" i="10" s="1"/>
  <c r="H343" i="10" s="1"/>
  <c r="H344" i="10" s="1"/>
  <c r="H345" i="10" s="1"/>
  <c r="H346" i="10" s="1"/>
  <c r="H347" i="10" s="1"/>
  <c r="H348" i="10" s="1"/>
  <c r="H349" i="10" s="1"/>
  <c r="H350" i="10" s="1"/>
  <c r="H351" i="10" s="1"/>
  <c r="G340" i="10"/>
  <c r="G341" i="10" s="1"/>
  <c r="G342" i="10" s="1"/>
  <c r="G343" i="10" s="1"/>
  <c r="G344" i="10" s="1"/>
  <c r="G345" i="10" s="1"/>
  <c r="G346" i="10" s="1"/>
  <c r="G347" i="10" s="1"/>
  <c r="G348" i="10" s="1"/>
  <c r="G349" i="10" s="1"/>
  <c r="G350" i="10" s="1"/>
  <c r="G351" i="10" s="1"/>
  <c r="F340" i="10"/>
  <c r="F341" i="10" s="1"/>
  <c r="F342" i="10" s="1"/>
  <c r="F343" i="10" s="1"/>
  <c r="F344" i="10" s="1"/>
  <c r="F345" i="10" s="1"/>
  <c r="F346" i="10" s="1"/>
  <c r="F347" i="10" s="1"/>
  <c r="F348" i="10" s="1"/>
  <c r="F349" i="10" s="1"/>
  <c r="F350" i="10" s="1"/>
  <c r="F351" i="10" s="1"/>
  <c r="E340" i="10"/>
  <c r="E341" i="10" s="1"/>
  <c r="E342" i="10" s="1"/>
  <c r="E343" i="10" s="1"/>
  <c r="E344" i="10" s="1"/>
  <c r="E345" i="10" s="1"/>
  <c r="E346" i="10" s="1"/>
  <c r="E347" i="10" s="1"/>
  <c r="E348" i="10" s="1"/>
  <c r="E349" i="10" s="1"/>
  <c r="E350" i="10" s="1"/>
  <c r="E351" i="10" s="1"/>
  <c r="D340" i="10"/>
  <c r="D341" i="10" s="1"/>
  <c r="D342" i="10" s="1"/>
  <c r="D343" i="10" s="1"/>
  <c r="D344" i="10" s="1"/>
  <c r="D345" i="10" s="1"/>
  <c r="D346" i="10" s="1"/>
  <c r="D347" i="10" s="1"/>
  <c r="D348" i="10" s="1"/>
  <c r="D349" i="10" s="1"/>
  <c r="D350" i="10" s="1"/>
  <c r="D351" i="10" s="1"/>
  <c r="B343" i="9"/>
  <c r="E34" i="12" l="1"/>
  <c r="D34" i="12"/>
  <c r="C34" i="12"/>
  <c r="H34" i="12"/>
  <c r="G34" i="12"/>
  <c r="F34" i="12"/>
  <c r="B120" i="11"/>
  <c r="C340" i="10"/>
  <c r="C341" i="10" s="1"/>
  <c r="C342" i="10" s="1"/>
  <c r="C343" i="10" s="1"/>
  <c r="C344" i="10" s="1"/>
  <c r="C345" i="10" s="1"/>
  <c r="C346" i="10" s="1"/>
  <c r="C347" i="10" s="1"/>
  <c r="C348" i="10" s="1"/>
  <c r="C349" i="10" s="1"/>
  <c r="C350" i="10" s="1"/>
  <c r="C351" i="10" s="1"/>
  <c r="B119" i="11"/>
  <c r="A341" i="10"/>
  <c r="A342" i="10" s="1"/>
  <c r="A343" i="10" s="1"/>
  <c r="A344" i="10" s="1"/>
  <c r="A345" i="10" s="1"/>
  <c r="A346" i="10" s="1"/>
  <c r="A347" i="10" s="1"/>
  <c r="A348" i="10" s="1"/>
  <c r="A349" i="10" s="1"/>
  <c r="A350" i="10" s="1"/>
  <c r="A351" i="10" s="1"/>
  <c r="C118" i="11"/>
  <c r="D118" i="11"/>
  <c r="E118" i="11"/>
  <c r="F118" i="11"/>
  <c r="G118" i="11"/>
  <c r="H118" i="11"/>
  <c r="B342" i="9"/>
  <c r="B34" i="12" l="1"/>
  <c r="B341" i="9"/>
  <c r="B340" i="9"/>
  <c r="C117" i="11"/>
  <c r="D117" i="11"/>
  <c r="E117" i="11"/>
  <c r="F117" i="11"/>
  <c r="G117" i="11"/>
  <c r="H117" i="11"/>
  <c r="B339" i="9"/>
  <c r="B118" i="11" l="1"/>
  <c r="B338" i="9"/>
  <c r="B337" i="9" l="1"/>
  <c r="B117" i="11" l="1"/>
  <c r="C116" i="11"/>
  <c r="D116" i="11"/>
  <c r="E116" i="11"/>
  <c r="F116" i="11"/>
  <c r="G116" i="11"/>
  <c r="H116" i="11"/>
  <c r="B336" i="9" l="1"/>
  <c r="B335" i="9"/>
  <c r="B334" i="9"/>
  <c r="C115" i="11"/>
  <c r="D115" i="11"/>
  <c r="E115" i="11"/>
  <c r="F115" i="11"/>
  <c r="G115" i="11"/>
  <c r="H115" i="11"/>
  <c r="C114" i="11"/>
  <c r="D114" i="11"/>
  <c r="E114" i="11"/>
  <c r="F114" i="11"/>
  <c r="G114" i="11"/>
  <c r="H114" i="11"/>
  <c r="B332" i="9"/>
  <c r="D328" i="10"/>
  <c r="D329" i="10" s="1"/>
  <c r="D330" i="10" s="1"/>
  <c r="D331" i="10" s="1"/>
  <c r="D332" i="10" s="1"/>
  <c r="D333" i="10" s="1"/>
  <c r="D334" i="10" s="1"/>
  <c r="D335" i="10" s="1"/>
  <c r="D336" i="10" s="1"/>
  <c r="D337" i="10" s="1"/>
  <c r="D338" i="10" s="1"/>
  <c r="D339" i="10" s="1"/>
  <c r="E328" i="10"/>
  <c r="E329" i="10" s="1"/>
  <c r="E330" i="10" s="1"/>
  <c r="E331" i="10" s="1"/>
  <c r="E332" i="10" s="1"/>
  <c r="E333" i="10" s="1"/>
  <c r="E334" i="10" s="1"/>
  <c r="E335" i="10" s="1"/>
  <c r="E336" i="10" s="1"/>
  <c r="E337" i="10" s="1"/>
  <c r="E338" i="10" s="1"/>
  <c r="E339" i="10" s="1"/>
  <c r="F328" i="10"/>
  <c r="F329" i="10" s="1"/>
  <c r="F330" i="10" s="1"/>
  <c r="F331" i="10" s="1"/>
  <c r="F332" i="10" s="1"/>
  <c r="F333" i="10" s="1"/>
  <c r="F334" i="10" s="1"/>
  <c r="F335" i="10" s="1"/>
  <c r="F336" i="10" s="1"/>
  <c r="F337" i="10" s="1"/>
  <c r="F338" i="10" s="1"/>
  <c r="F339" i="10" s="1"/>
  <c r="G328" i="10"/>
  <c r="G329" i="10" s="1"/>
  <c r="G330" i="10" s="1"/>
  <c r="G331" i="10" s="1"/>
  <c r="G332" i="10" s="1"/>
  <c r="G333" i="10" s="1"/>
  <c r="G334" i="10" s="1"/>
  <c r="G335" i="10" s="1"/>
  <c r="G336" i="10" s="1"/>
  <c r="G337" i="10" s="1"/>
  <c r="G338" i="10" s="1"/>
  <c r="G339" i="10" s="1"/>
  <c r="H328" i="10"/>
  <c r="H329" i="10" s="1"/>
  <c r="H330" i="10" s="1"/>
  <c r="H331" i="10" s="1"/>
  <c r="H332" i="10" s="1"/>
  <c r="H333" i="10" s="1"/>
  <c r="H334" i="10" s="1"/>
  <c r="H335" i="10" s="1"/>
  <c r="H336" i="10" s="1"/>
  <c r="H337" i="10" s="1"/>
  <c r="H338" i="10" s="1"/>
  <c r="H339" i="10" s="1"/>
  <c r="I328" i="10"/>
  <c r="I329" i="10" s="1"/>
  <c r="I330" i="10" s="1"/>
  <c r="I331" i="10" s="1"/>
  <c r="I332" i="10" s="1"/>
  <c r="I333" i="10" s="1"/>
  <c r="I334" i="10" s="1"/>
  <c r="I335" i="10" s="1"/>
  <c r="I336" i="10" s="1"/>
  <c r="I337" i="10" s="1"/>
  <c r="I338" i="10" s="1"/>
  <c r="I339" i="10" s="1"/>
  <c r="B331" i="9"/>
  <c r="B333" i="9"/>
  <c r="B330" i="9"/>
  <c r="B328" i="9"/>
  <c r="B329" i="9"/>
  <c r="H113" i="11"/>
  <c r="G113" i="11"/>
  <c r="F113" i="11"/>
  <c r="E113" i="11"/>
  <c r="D113" i="11"/>
  <c r="C113" i="11"/>
  <c r="H33" i="12" l="1"/>
  <c r="G33" i="12"/>
  <c r="F33" i="12"/>
  <c r="E33" i="12"/>
  <c r="D33" i="12"/>
  <c r="C328" i="10"/>
  <c r="C329" i="10" s="1"/>
  <c r="C330" i="10" s="1"/>
  <c r="C331" i="10" s="1"/>
  <c r="C332" i="10" s="1"/>
  <c r="C333" i="10" s="1"/>
  <c r="C334" i="10" s="1"/>
  <c r="C335" i="10" s="1"/>
  <c r="C336" i="10" s="1"/>
  <c r="C337" i="10" s="1"/>
  <c r="C338" i="10" s="1"/>
  <c r="C339" i="10" s="1"/>
  <c r="C33" i="12"/>
  <c r="B116" i="11"/>
  <c r="B114" i="11"/>
  <c r="B115" i="11"/>
  <c r="B327" i="9"/>
  <c r="A329" i="10"/>
  <c r="A330" i="10" s="1"/>
  <c r="A331" i="10" s="1"/>
  <c r="A332" i="10" s="1"/>
  <c r="A333" i="10" s="1"/>
  <c r="A334" i="10" s="1"/>
  <c r="A335" i="10" s="1"/>
  <c r="A336" i="10" s="1"/>
  <c r="A337" i="10" s="1"/>
  <c r="A338" i="10" s="1"/>
  <c r="A339" i="10" s="1"/>
  <c r="N29" i="10"/>
  <c r="B33" i="12" l="1"/>
  <c r="C7" i="11"/>
  <c r="D7" i="11"/>
  <c r="E7" i="11"/>
  <c r="F7" i="11"/>
  <c r="G7" i="11"/>
  <c r="C8" i="11"/>
  <c r="D8" i="11"/>
  <c r="E8" i="11"/>
  <c r="F8" i="11"/>
  <c r="G8" i="11"/>
  <c r="C9" i="11"/>
  <c r="D9" i="11"/>
  <c r="E9" i="11"/>
  <c r="F9" i="11"/>
  <c r="G9" i="11"/>
  <c r="C10" i="11"/>
  <c r="D10" i="11"/>
  <c r="E10" i="11"/>
  <c r="F10" i="11"/>
  <c r="G10" i="11"/>
  <c r="C11" i="11"/>
  <c r="D11" i="11"/>
  <c r="E11" i="11"/>
  <c r="F11" i="11"/>
  <c r="G11" i="11"/>
  <c r="C12" i="11"/>
  <c r="D12" i="11"/>
  <c r="E12" i="11"/>
  <c r="F12" i="11"/>
  <c r="G12" i="11"/>
  <c r="C13" i="11"/>
  <c r="D13" i="11"/>
  <c r="E13" i="11"/>
  <c r="F13" i="11"/>
  <c r="G13" i="11"/>
  <c r="C14" i="11"/>
  <c r="D14" i="11"/>
  <c r="E14" i="11"/>
  <c r="F14" i="11"/>
  <c r="G14" i="11"/>
  <c r="C15" i="11"/>
  <c r="D15" i="11"/>
  <c r="E15" i="11"/>
  <c r="F15" i="11"/>
  <c r="G15" i="11"/>
  <c r="C16" i="11"/>
  <c r="D16" i="11"/>
  <c r="E16" i="11"/>
  <c r="F16" i="11"/>
  <c r="G16" i="11"/>
  <c r="C17" i="11"/>
  <c r="D17" i="11"/>
  <c r="E17" i="11"/>
  <c r="F17" i="11"/>
  <c r="G17" i="11"/>
  <c r="C18" i="11"/>
  <c r="D18" i="11"/>
  <c r="E18" i="11"/>
  <c r="F18" i="11"/>
  <c r="G18" i="11"/>
  <c r="C19" i="11"/>
  <c r="D19" i="11"/>
  <c r="E19" i="11"/>
  <c r="F19" i="11"/>
  <c r="G19" i="11"/>
  <c r="H19" i="11"/>
  <c r="C20" i="11"/>
  <c r="D20" i="11"/>
  <c r="E20" i="11"/>
  <c r="F20" i="11"/>
  <c r="G20" i="11"/>
  <c r="H20" i="11"/>
  <c r="C21" i="11"/>
  <c r="D21" i="11"/>
  <c r="E21" i="11"/>
  <c r="F21" i="11"/>
  <c r="G21" i="11"/>
  <c r="H21" i="11"/>
  <c r="C22" i="11"/>
  <c r="D22" i="11"/>
  <c r="E22" i="11"/>
  <c r="F22" i="11"/>
  <c r="G22" i="11"/>
  <c r="H22" i="11"/>
  <c r="C23" i="11"/>
  <c r="D23" i="11"/>
  <c r="E23" i="11"/>
  <c r="F23" i="11"/>
  <c r="G23" i="11"/>
  <c r="H23" i="11"/>
  <c r="C24" i="11"/>
  <c r="D24" i="11"/>
  <c r="E24" i="11"/>
  <c r="F24" i="11"/>
  <c r="G24" i="11"/>
  <c r="H24" i="11"/>
  <c r="C25" i="11"/>
  <c r="D25" i="11"/>
  <c r="E25" i="11"/>
  <c r="F25" i="11"/>
  <c r="G25" i="11"/>
  <c r="H25" i="11"/>
  <c r="C26" i="11"/>
  <c r="D26" i="11"/>
  <c r="E26" i="11"/>
  <c r="F26" i="11"/>
  <c r="G26" i="11"/>
  <c r="H26" i="11"/>
  <c r="C27" i="11"/>
  <c r="D27" i="11"/>
  <c r="E27" i="11"/>
  <c r="F27" i="11"/>
  <c r="G27" i="11"/>
  <c r="H27" i="11"/>
  <c r="C28" i="11"/>
  <c r="D28" i="11"/>
  <c r="E28" i="11"/>
  <c r="F28" i="11"/>
  <c r="G28" i="11"/>
  <c r="H28" i="11"/>
  <c r="C29" i="11"/>
  <c r="D29" i="11"/>
  <c r="E29" i="11"/>
  <c r="F29" i="11"/>
  <c r="G29" i="11"/>
  <c r="H29" i="11"/>
  <c r="C30" i="11"/>
  <c r="D30" i="11"/>
  <c r="E30" i="11"/>
  <c r="F30" i="11"/>
  <c r="G30" i="11"/>
  <c r="H30" i="11"/>
  <c r="C31" i="11"/>
  <c r="D31" i="11"/>
  <c r="E31" i="11"/>
  <c r="F31" i="11"/>
  <c r="G31" i="11"/>
  <c r="H31" i="11"/>
  <c r="C32" i="11"/>
  <c r="D32" i="11"/>
  <c r="E32" i="11"/>
  <c r="F32" i="11"/>
  <c r="G32" i="11"/>
  <c r="H32" i="11"/>
  <c r="C33" i="11"/>
  <c r="D33" i="11"/>
  <c r="E33" i="11"/>
  <c r="F33" i="11"/>
  <c r="G33" i="11"/>
  <c r="H33" i="11"/>
  <c r="C34" i="11"/>
  <c r="D34" i="11"/>
  <c r="E34" i="11"/>
  <c r="F34" i="11"/>
  <c r="G34" i="11"/>
  <c r="H34" i="11"/>
  <c r="C35" i="11"/>
  <c r="D35" i="11"/>
  <c r="E35" i="11"/>
  <c r="F35" i="11"/>
  <c r="G35" i="11"/>
  <c r="H35" i="11"/>
  <c r="C36" i="11"/>
  <c r="D36" i="11"/>
  <c r="E36" i="11"/>
  <c r="F36" i="11"/>
  <c r="G36" i="11"/>
  <c r="H36" i="11"/>
  <c r="C37" i="11"/>
  <c r="D37" i="11"/>
  <c r="E37" i="11"/>
  <c r="F37" i="11"/>
  <c r="G37" i="11"/>
  <c r="H37" i="11"/>
  <c r="C38" i="11"/>
  <c r="D38" i="11"/>
  <c r="E38" i="11"/>
  <c r="F38" i="11"/>
  <c r="G38" i="11"/>
  <c r="H38" i="11"/>
  <c r="C39" i="11"/>
  <c r="D39" i="11"/>
  <c r="E39" i="11"/>
  <c r="F39" i="11"/>
  <c r="G39" i="11"/>
  <c r="H39" i="11"/>
  <c r="C40" i="11"/>
  <c r="D40" i="11"/>
  <c r="E40" i="11"/>
  <c r="F40" i="11"/>
  <c r="G40" i="11"/>
  <c r="H40" i="11"/>
  <c r="C41" i="11"/>
  <c r="D41" i="11"/>
  <c r="E41" i="11"/>
  <c r="F41" i="11"/>
  <c r="G41" i="11"/>
  <c r="H41" i="11"/>
  <c r="C42" i="11"/>
  <c r="D42" i="11"/>
  <c r="E42" i="11"/>
  <c r="F42" i="11"/>
  <c r="G42" i="11"/>
  <c r="H42" i="11"/>
  <c r="C43" i="11"/>
  <c r="D43" i="11"/>
  <c r="E43" i="11"/>
  <c r="F43" i="11"/>
  <c r="G43" i="11"/>
  <c r="H43" i="11"/>
  <c r="C44" i="11"/>
  <c r="D44" i="11"/>
  <c r="E44" i="11"/>
  <c r="F44" i="11"/>
  <c r="G44" i="11"/>
  <c r="H44" i="11"/>
  <c r="C45" i="11"/>
  <c r="D45" i="11"/>
  <c r="E45" i="11"/>
  <c r="F45" i="11"/>
  <c r="G45" i="11"/>
  <c r="H45" i="11"/>
  <c r="C46" i="11"/>
  <c r="D46" i="11"/>
  <c r="E46" i="11"/>
  <c r="F46" i="11"/>
  <c r="G46" i="11"/>
  <c r="H46" i="11"/>
  <c r="C47" i="11"/>
  <c r="D47" i="11"/>
  <c r="E47" i="11"/>
  <c r="F47" i="11"/>
  <c r="G47" i="11"/>
  <c r="H47" i="11"/>
  <c r="C48" i="11"/>
  <c r="D48" i="11"/>
  <c r="E48" i="11"/>
  <c r="F48" i="11"/>
  <c r="G48" i="11"/>
  <c r="H48" i="11"/>
  <c r="C49" i="11"/>
  <c r="D49" i="11"/>
  <c r="E49" i="11"/>
  <c r="F49" i="11"/>
  <c r="G49" i="11"/>
  <c r="H49" i="11"/>
  <c r="C50" i="11"/>
  <c r="D50" i="11"/>
  <c r="E50" i="11"/>
  <c r="F50" i="11"/>
  <c r="G50" i="11"/>
  <c r="H50" i="11"/>
  <c r="C51" i="11"/>
  <c r="D51" i="11"/>
  <c r="E51" i="11"/>
  <c r="F51" i="11"/>
  <c r="G51" i="11"/>
  <c r="H51" i="11"/>
  <c r="C52" i="11"/>
  <c r="D52" i="11"/>
  <c r="E52" i="11"/>
  <c r="F52" i="11"/>
  <c r="G52" i="11"/>
  <c r="H52" i="11"/>
  <c r="C53" i="11"/>
  <c r="D53" i="11"/>
  <c r="E53" i="11"/>
  <c r="F53" i="11"/>
  <c r="G53" i="11"/>
  <c r="H53" i="11"/>
  <c r="C54" i="11"/>
  <c r="D54" i="11"/>
  <c r="E54" i="11"/>
  <c r="F54" i="11"/>
  <c r="G54" i="11"/>
  <c r="H54" i="11"/>
  <c r="C55" i="11"/>
  <c r="D55" i="11"/>
  <c r="E55" i="11"/>
  <c r="F55" i="11"/>
  <c r="G55" i="11"/>
  <c r="H55" i="11"/>
  <c r="C56" i="11"/>
  <c r="D56" i="11"/>
  <c r="E56" i="11"/>
  <c r="F56" i="11"/>
  <c r="G56" i="11"/>
  <c r="H56" i="11"/>
  <c r="C57" i="11"/>
  <c r="D57" i="11"/>
  <c r="E57" i="11"/>
  <c r="F57" i="11"/>
  <c r="G57" i="11"/>
  <c r="H57" i="11"/>
  <c r="C58" i="11"/>
  <c r="D58" i="11"/>
  <c r="E58" i="11"/>
  <c r="F58" i="11"/>
  <c r="G58" i="11"/>
  <c r="H58" i="11"/>
  <c r="C59" i="11"/>
  <c r="D59" i="11"/>
  <c r="E59" i="11"/>
  <c r="F59" i="11"/>
  <c r="G59" i="11"/>
  <c r="H59" i="11"/>
  <c r="C60" i="11"/>
  <c r="D60" i="11"/>
  <c r="E60" i="11"/>
  <c r="F60" i="11"/>
  <c r="G60" i="11"/>
  <c r="H60" i="11"/>
  <c r="C61" i="11"/>
  <c r="D61" i="11"/>
  <c r="E61" i="11"/>
  <c r="F61" i="11"/>
  <c r="G61" i="11"/>
  <c r="H61" i="11"/>
  <c r="C62" i="11"/>
  <c r="D62" i="11"/>
  <c r="E62" i="11"/>
  <c r="F62" i="11"/>
  <c r="G62" i="11"/>
  <c r="H62" i="11"/>
  <c r="C63" i="11"/>
  <c r="D63" i="11"/>
  <c r="E63" i="11"/>
  <c r="F63" i="11"/>
  <c r="G63" i="11"/>
  <c r="H63" i="11"/>
  <c r="C64" i="11"/>
  <c r="D64" i="11"/>
  <c r="E64" i="11"/>
  <c r="F64" i="11"/>
  <c r="G64" i="11"/>
  <c r="H64" i="11"/>
  <c r="C65" i="11"/>
  <c r="D65" i="11"/>
  <c r="E65" i="11"/>
  <c r="F65" i="11"/>
  <c r="G65" i="11"/>
  <c r="H65" i="11"/>
  <c r="C66" i="11"/>
  <c r="D66" i="11"/>
  <c r="E66" i="11"/>
  <c r="F66" i="11"/>
  <c r="G66" i="11"/>
  <c r="H66" i="11"/>
  <c r="C67" i="11"/>
  <c r="D67" i="11"/>
  <c r="E67" i="11"/>
  <c r="F67" i="11"/>
  <c r="G67" i="11"/>
  <c r="H67" i="11"/>
  <c r="C68" i="11"/>
  <c r="D68" i="11"/>
  <c r="E68" i="11"/>
  <c r="F68" i="11"/>
  <c r="G68" i="11"/>
  <c r="H68" i="11"/>
  <c r="C69" i="11"/>
  <c r="D69" i="11"/>
  <c r="E69" i="11"/>
  <c r="F69" i="11"/>
  <c r="G69" i="11"/>
  <c r="H69" i="11"/>
  <c r="C70" i="11"/>
  <c r="D70" i="11"/>
  <c r="E70" i="11"/>
  <c r="F70" i="11"/>
  <c r="G70" i="11"/>
  <c r="H70" i="11"/>
  <c r="C71" i="11"/>
  <c r="D71" i="11"/>
  <c r="E71" i="11"/>
  <c r="F71" i="11"/>
  <c r="G71" i="11"/>
  <c r="H71" i="11"/>
  <c r="C72" i="11"/>
  <c r="D72" i="11"/>
  <c r="E72" i="11"/>
  <c r="F72" i="11"/>
  <c r="G72" i="11"/>
  <c r="H72" i="11"/>
  <c r="C73" i="11"/>
  <c r="D73" i="11"/>
  <c r="E73" i="11"/>
  <c r="F73" i="11"/>
  <c r="G73" i="11"/>
  <c r="H73" i="11"/>
  <c r="C74" i="11"/>
  <c r="D74" i="11"/>
  <c r="E74" i="11"/>
  <c r="F74" i="11"/>
  <c r="G74" i="11"/>
  <c r="H74" i="11"/>
  <c r="C75" i="11"/>
  <c r="D75" i="11"/>
  <c r="E75" i="11"/>
  <c r="F75" i="11"/>
  <c r="G75" i="11"/>
  <c r="H75" i="11"/>
  <c r="C76" i="11"/>
  <c r="D76" i="11"/>
  <c r="E76" i="11"/>
  <c r="F76" i="11"/>
  <c r="G76" i="11"/>
  <c r="H76" i="11"/>
  <c r="C77" i="11"/>
  <c r="D77" i="11"/>
  <c r="E77" i="11"/>
  <c r="F77" i="11"/>
  <c r="G77" i="11"/>
  <c r="H77" i="11"/>
  <c r="C78" i="11"/>
  <c r="D78" i="11"/>
  <c r="E78" i="11"/>
  <c r="F78" i="11"/>
  <c r="G78" i="11"/>
  <c r="H78" i="11"/>
  <c r="C79" i="11"/>
  <c r="D79" i="11"/>
  <c r="E79" i="11"/>
  <c r="F79" i="11"/>
  <c r="G79" i="11"/>
  <c r="H79" i="11"/>
  <c r="C80" i="11"/>
  <c r="D80" i="11"/>
  <c r="E80" i="11"/>
  <c r="F80" i="11"/>
  <c r="G80" i="11"/>
  <c r="H80" i="11"/>
  <c r="C81" i="11"/>
  <c r="D81" i="11"/>
  <c r="E81" i="11"/>
  <c r="F81" i="11"/>
  <c r="G81" i="11"/>
  <c r="H81" i="11"/>
  <c r="C82" i="11"/>
  <c r="D82" i="11"/>
  <c r="E82" i="11"/>
  <c r="F82" i="11"/>
  <c r="G82" i="11"/>
  <c r="H82" i="11"/>
  <c r="C83" i="11"/>
  <c r="D83" i="11"/>
  <c r="E83" i="11"/>
  <c r="F83" i="11"/>
  <c r="G83" i="11"/>
  <c r="H83" i="11"/>
  <c r="C84" i="11"/>
  <c r="D84" i="11"/>
  <c r="E84" i="11"/>
  <c r="F84" i="11"/>
  <c r="G84" i="11"/>
  <c r="H84" i="11"/>
  <c r="C85" i="11"/>
  <c r="D85" i="11"/>
  <c r="E85" i="11"/>
  <c r="F85" i="11"/>
  <c r="G85" i="11"/>
  <c r="H85" i="11"/>
  <c r="C86" i="11"/>
  <c r="D86" i="11"/>
  <c r="E86" i="11"/>
  <c r="F86" i="11"/>
  <c r="G86" i="11"/>
  <c r="H86" i="11"/>
  <c r="C87" i="11"/>
  <c r="D87" i="11"/>
  <c r="E87" i="11"/>
  <c r="F87" i="11"/>
  <c r="G87" i="11"/>
  <c r="H87" i="11"/>
  <c r="C88" i="11"/>
  <c r="D88" i="11"/>
  <c r="E88" i="11"/>
  <c r="F88" i="11"/>
  <c r="G88" i="11"/>
  <c r="H88" i="11"/>
  <c r="C89" i="11"/>
  <c r="D89" i="11"/>
  <c r="E89" i="11"/>
  <c r="F89" i="11"/>
  <c r="G89" i="11"/>
  <c r="H89" i="11"/>
  <c r="C90" i="11"/>
  <c r="D90" i="11"/>
  <c r="E90" i="11"/>
  <c r="F90" i="11"/>
  <c r="G90" i="11"/>
  <c r="H90" i="11"/>
  <c r="C91" i="11"/>
  <c r="D91" i="11"/>
  <c r="E91" i="11"/>
  <c r="F91" i="11"/>
  <c r="G91" i="11"/>
  <c r="H91" i="11"/>
  <c r="C92" i="11"/>
  <c r="D92" i="11"/>
  <c r="E92" i="11"/>
  <c r="F92" i="11"/>
  <c r="G92" i="11"/>
  <c r="H92" i="11"/>
  <c r="C93" i="11"/>
  <c r="D93" i="11"/>
  <c r="E93" i="11"/>
  <c r="F93" i="11"/>
  <c r="G93" i="11"/>
  <c r="H93" i="11"/>
  <c r="C94" i="11"/>
  <c r="D94" i="11"/>
  <c r="E94" i="11"/>
  <c r="F94" i="11"/>
  <c r="G94" i="11"/>
  <c r="H94" i="11"/>
  <c r="C95" i="11"/>
  <c r="D95" i="11"/>
  <c r="E95" i="11"/>
  <c r="F95" i="11"/>
  <c r="G95" i="11"/>
  <c r="H95" i="11"/>
  <c r="C96" i="11"/>
  <c r="D96" i="11"/>
  <c r="E96" i="11"/>
  <c r="F96" i="11"/>
  <c r="G96" i="11"/>
  <c r="H96" i="11"/>
  <c r="C97" i="11"/>
  <c r="D97" i="11"/>
  <c r="E97" i="11"/>
  <c r="F97" i="11"/>
  <c r="G97" i="11"/>
  <c r="H97" i="11"/>
  <c r="C98" i="11"/>
  <c r="D98" i="11"/>
  <c r="E98" i="11"/>
  <c r="F98" i="11"/>
  <c r="G98" i="11"/>
  <c r="H98" i="11"/>
  <c r="C99" i="11"/>
  <c r="D99" i="11"/>
  <c r="E99" i="11"/>
  <c r="F99" i="11"/>
  <c r="G99" i="11"/>
  <c r="H99" i="11"/>
  <c r="C100" i="11"/>
  <c r="D100" i="11"/>
  <c r="E100" i="11"/>
  <c r="F100" i="11"/>
  <c r="G100" i="11"/>
  <c r="H100" i="11"/>
  <c r="C101" i="11"/>
  <c r="D101" i="11"/>
  <c r="E101" i="11"/>
  <c r="F101" i="11"/>
  <c r="G101" i="11"/>
  <c r="H101" i="11"/>
  <c r="C102" i="11"/>
  <c r="D102" i="11"/>
  <c r="E102" i="11"/>
  <c r="F102" i="11"/>
  <c r="G102" i="11"/>
  <c r="H102" i="11"/>
  <c r="C103" i="11"/>
  <c r="D103" i="11"/>
  <c r="E103" i="11"/>
  <c r="F103" i="11"/>
  <c r="G103" i="11"/>
  <c r="H103" i="11"/>
  <c r="C104" i="11"/>
  <c r="D104" i="11"/>
  <c r="E104" i="11"/>
  <c r="F104" i="11"/>
  <c r="G104" i="11"/>
  <c r="H104" i="11"/>
  <c r="C105" i="11"/>
  <c r="D105" i="11"/>
  <c r="E105" i="11"/>
  <c r="F105" i="11"/>
  <c r="G105" i="11"/>
  <c r="H105" i="11"/>
  <c r="C106" i="11"/>
  <c r="D106" i="11"/>
  <c r="E106" i="11"/>
  <c r="F106" i="11"/>
  <c r="G106" i="11"/>
  <c r="H106" i="11"/>
  <c r="C107" i="11"/>
  <c r="D107" i="11"/>
  <c r="E107" i="11"/>
  <c r="F107" i="11"/>
  <c r="G107" i="11"/>
  <c r="H107" i="11"/>
  <c r="C108" i="11"/>
  <c r="D108" i="11"/>
  <c r="E108" i="11"/>
  <c r="F108" i="11"/>
  <c r="G108" i="11"/>
  <c r="H108" i="11"/>
  <c r="C109" i="11"/>
  <c r="D109" i="11"/>
  <c r="E109" i="11"/>
  <c r="F109" i="11"/>
  <c r="G109" i="11"/>
  <c r="H109" i="11"/>
  <c r="C110" i="11"/>
  <c r="D110" i="11"/>
  <c r="E110" i="11"/>
  <c r="F110" i="11"/>
  <c r="G110" i="11"/>
  <c r="H110" i="11"/>
  <c r="C111" i="11"/>
  <c r="D111" i="11"/>
  <c r="E111" i="11"/>
  <c r="F111" i="11"/>
  <c r="G111" i="11"/>
  <c r="H111" i="11"/>
  <c r="C112" i="11"/>
  <c r="D112" i="11"/>
  <c r="E112" i="11"/>
  <c r="F112" i="11"/>
  <c r="G112" i="11"/>
  <c r="H112" i="11"/>
  <c r="F32" i="12" l="1"/>
  <c r="E32" i="12"/>
  <c r="D32" i="12"/>
  <c r="C32" i="12"/>
  <c r="H32" i="12"/>
  <c r="G32" i="12"/>
  <c r="F30" i="12"/>
  <c r="F24" i="12"/>
  <c r="F21" i="12"/>
  <c r="F17" i="12"/>
  <c r="F13" i="12"/>
  <c r="F9" i="12"/>
  <c r="G31" i="12"/>
  <c r="E31" i="12"/>
  <c r="E30" i="12"/>
  <c r="E29" i="12"/>
  <c r="E28" i="12"/>
  <c r="G27" i="12"/>
  <c r="E27" i="12"/>
  <c r="E26" i="12"/>
  <c r="G25" i="12"/>
  <c r="E25" i="12"/>
  <c r="E22" i="12"/>
  <c r="E21" i="12"/>
  <c r="E20" i="12"/>
  <c r="E19" i="12"/>
  <c r="G18" i="12"/>
  <c r="E18" i="12"/>
  <c r="E17" i="12"/>
  <c r="E16" i="12"/>
  <c r="E15" i="12"/>
  <c r="G14" i="12"/>
  <c r="E14" i="12"/>
  <c r="D23" i="12"/>
  <c r="C12" i="12"/>
  <c r="C11" i="12"/>
  <c r="C10" i="12"/>
  <c r="C9" i="12"/>
  <c r="D29" i="12"/>
  <c r="F8" i="12"/>
  <c r="D20" i="12"/>
  <c r="F6" i="12"/>
  <c r="D12" i="12"/>
  <c r="H31" i="12"/>
  <c r="H29" i="12"/>
  <c r="H28" i="12"/>
  <c r="H27" i="12"/>
  <c r="H26" i="12"/>
  <c r="H25" i="12"/>
  <c r="H23" i="12"/>
  <c r="H22" i="12"/>
  <c r="H20" i="12"/>
  <c r="H19" i="12"/>
  <c r="H18" i="12"/>
  <c r="D16" i="12"/>
  <c r="H16" i="12"/>
  <c r="H15" i="12"/>
  <c r="H14" i="12"/>
  <c r="H12" i="12"/>
  <c r="H11" i="12"/>
  <c r="H10" i="12"/>
  <c r="D9" i="12"/>
  <c r="H9" i="12"/>
  <c r="D8" i="12"/>
  <c r="D6" i="12"/>
  <c r="C8" i="12"/>
  <c r="G30" i="12"/>
  <c r="G29" i="12"/>
  <c r="G28" i="12"/>
  <c r="G26" i="12"/>
  <c r="G24" i="12"/>
  <c r="G23" i="12"/>
  <c r="G22" i="12"/>
  <c r="G21" i="12"/>
  <c r="G20" i="12"/>
  <c r="G19" i="12"/>
  <c r="G17" i="12"/>
  <c r="G16" i="12"/>
  <c r="G15" i="12"/>
  <c r="G13" i="12"/>
  <c r="G12" i="12"/>
  <c r="G11" i="12"/>
  <c r="G9" i="12"/>
  <c r="G7" i="12"/>
  <c r="C6" i="12"/>
  <c r="F31" i="12"/>
  <c r="F28" i="12"/>
  <c r="F27" i="12"/>
  <c r="F26" i="12"/>
  <c r="F25" i="12"/>
  <c r="F22" i="12"/>
  <c r="F19" i="12"/>
  <c r="F18" i="12"/>
  <c r="F15" i="12"/>
  <c r="F14" i="12"/>
  <c r="F11" i="12"/>
  <c r="F10" i="12"/>
  <c r="F7" i="12"/>
  <c r="E24" i="12"/>
  <c r="E23" i="12"/>
  <c r="E13" i="12"/>
  <c r="E12" i="12"/>
  <c r="E11" i="12"/>
  <c r="G10" i="12"/>
  <c r="E10" i="12"/>
  <c r="E9" i="12"/>
  <c r="E7" i="12"/>
  <c r="D31" i="12"/>
  <c r="D30" i="12"/>
  <c r="D27" i="12"/>
  <c r="D25" i="12"/>
  <c r="D24" i="12"/>
  <c r="D21" i="12"/>
  <c r="D18" i="12"/>
  <c r="D17" i="12"/>
  <c r="D14" i="12"/>
  <c r="D13" i="12"/>
  <c r="D10" i="12"/>
  <c r="D7" i="12"/>
  <c r="C31" i="12"/>
  <c r="C30" i="12"/>
  <c r="C29" i="12"/>
  <c r="C28" i="12"/>
  <c r="C27" i="12"/>
  <c r="C26" i="12"/>
  <c r="C25" i="12"/>
  <c r="C24" i="12"/>
  <c r="C23" i="12"/>
  <c r="C22" i="12"/>
  <c r="C21" i="12"/>
  <c r="C20" i="12"/>
  <c r="C19" i="12"/>
  <c r="C18" i="12"/>
  <c r="C17" i="12"/>
  <c r="C16" i="12"/>
  <c r="C15" i="12"/>
  <c r="C14" i="12"/>
  <c r="C13" i="12"/>
  <c r="G8" i="12"/>
  <c r="C7" i="12"/>
  <c r="E6" i="12"/>
  <c r="G6" i="12"/>
  <c r="H30" i="12"/>
  <c r="F29" i="12"/>
  <c r="D28" i="12"/>
  <c r="D26" i="12"/>
  <c r="H24" i="12"/>
  <c r="F23" i="12"/>
  <c r="D22" i="12"/>
  <c r="H21" i="12"/>
  <c r="F20" i="12"/>
  <c r="D19" i="12"/>
  <c r="H17" i="12"/>
  <c r="F16" i="12"/>
  <c r="D15" i="12"/>
  <c r="H13" i="12"/>
  <c r="F12" i="12"/>
  <c r="D11" i="12"/>
  <c r="E8" i="12"/>
  <c r="A317" i="10"/>
  <c r="A318" i="10" s="1"/>
  <c r="A319" i="10" s="1"/>
  <c r="A320" i="10" s="1"/>
  <c r="A321" i="10" s="1"/>
  <c r="A322" i="10" s="1"/>
  <c r="A323" i="10" s="1"/>
  <c r="A324" i="10" s="1"/>
  <c r="A325" i="10" s="1"/>
  <c r="A326" i="10" s="1"/>
  <c r="A327" i="10" s="1"/>
  <c r="I316" i="10"/>
  <c r="I317" i="10" s="1"/>
  <c r="I318" i="10" s="1"/>
  <c r="I319" i="10" s="1"/>
  <c r="I320" i="10" s="1"/>
  <c r="I321" i="10" s="1"/>
  <c r="I322" i="10" s="1"/>
  <c r="I323" i="10" s="1"/>
  <c r="I324" i="10" s="1"/>
  <c r="I325" i="10" s="1"/>
  <c r="I326" i="10" s="1"/>
  <c r="I327" i="10" s="1"/>
  <c r="H316" i="10"/>
  <c r="H317" i="10" s="1"/>
  <c r="H318" i="10" s="1"/>
  <c r="H319" i="10" s="1"/>
  <c r="H320" i="10" s="1"/>
  <c r="H321" i="10" s="1"/>
  <c r="H322" i="10" s="1"/>
  <c r="H323" i="10" s="1"/>
  <c r="H324" i="10" s="1"/>
  <c r="H325" i="10" s="1"/>
  <c r="H326" i="10" s="1"/>
  <c r="H327" i="10" s="1"/>
  <c r="G316" i="10"/>
  <c r="G317" i="10" s="1"/>
  <c r="G318" i="10" s="1"/>
  <c r="G319" i="10" s="1"/>
  <c r="G320" i="10" s="1"/>
  <c r="G321" i="10" s="1"/>
  <c r="G322" i="10" s="1"/>
  <c r="G323" i="10" s="1"/>
  <c r="G324" i="10" s="1"/>
  <c r="G325" i="10" s="1"/>
  <c r="G326" i="10" s="1"/>
  <c r="G327" i="10" s="1"/>
  <c r="F316" i="10"/>
  <c r="F317" i="10" s="1"/>
  <c r="F318" i="10" s="1"/>
  <c r="F319" i="10" s="1"/>
  <c r="F320" i="10" s="1"/>
  <c r="F321" i="10" s="1"/>
  <c r="F322" i="10" s="1"/>
  <c r="F323" i="10" s="1"/>
  <c r="F324" i="10" s="1"/>
  <c r="F325" i="10" s="1"/>
  <c r="F326" i="10" s="1"/>
  <c r="F327" i="10" s="1"/>
  <c r="E316" i="10"/>
  <c r="E317" i="10" s="1"/>
  <c r="E318" i="10" s="1"/>
  <c r="E319" i="10" s="1"/>
  <c r="E320" i="10" s="1"/>
  <c r="E321" i="10" s="1"/>
  <c r="E322" i="10" s="1"/>
  <c r="E323" i="10" s="1"/>
  <c r="E324" i="10" s="1"/>
  <c r="E325" i="10" s="1"/>
  <c r="E326" i="10" s="1"/>
  <c r="E327" i="10" s="1"/>
  <c r="D316" i="10"/>
  <c r="D317" i="10" s="1"/>
  <c r="D318" i="10" s="1"/>
  <c r="D319" i="10" s="1"/>
  <c r="D320" i="10" s="1"/>
  <c r="D321" i="10" s="1"/>
  <c r="D322" i="10" s="1"/>
  <c r="D323" i="10" s="1"/>
  <c r="D324" i="10" s="1"/>
  <c r="D325" i="10" s="1"/>
  <c r="D326" i="10" s="1"/>
  <c r="D327" i="10" s="1"/>
  <c r="A305" i="10"/>
  <c r="A306" i="10" s="1"/>
  <c r="A307" i="10" s="1"/>
  <c r="A308" i="10" s="1"/>
  <c r="A309" i="10" s="1"/>
  <c r="A310" i="10" s="1"/>
  <c r="A311" i="10" s="1"/>
  <c r="A312" i="10" s="1"/>
  <c r="A313" i="10" s="1"/>
  <c r="A314" i="10" s="1"/>
  <c r="A315" i="10" s="1"/>
  <c r="I304" i="10"/>
  <c r="I305" i="10" s="1"/>
  <c r="I306" i="10" s="1"/>
  <c r="I307" i="10" s="1"/>
  <c r="I308" i="10" s="1"/>
  <c r="I309" i="10" s="1"/>
  <c r="I310" i="10" s="1"/>
  <c r="I311" i="10" s="1"/>
  <c r="I312" i="10" s="1"/>
  <c r="I313" i="10" s="1"/>
  <c r="I314" i="10" s="1"/>
  <c r="I315" i="10" s="1"/>
  <c r="H304" i="10"/>
  <c r="H305" i="10" s="1"/>
  <c r="H306" i="10" s="1"/>
  <c r="H307" i="10" s="1"/>
  <c r="H308" i="10" s="1"/>
  <c r="H309" i="10" s="1"/>
  <c r="H310" i="10" s="1"/>
  <c r="H311" i="10" s="1"/>
  <c r="H312" i="10" s="1"/>
  <c r="H313" i="10" s="1"/>
  <c r="H314" i="10" s="1"/>
  <c r="H315" i="10" s="1"/>
  <c r="G304" i="10"/>
  <c r="G305" i="10" s="1"/>
  <c r="G306" i="10" s="1"/>
  <c r="G307" i="10" s="1"/>
  <c r="G308" i="10" s="1"/>
  <c r="G309" i="10" s="1"/>
  <c r="G310" i="10" s="1"/>
  <c r="G311" i="10" s="1"/>
  <c r="G312" i="10" s="1"/>
  <c r="G313" i="10" s="1"/>
  <c r="G314" i="10" s="1"/>
  <c r="G315" i="10" s="1"/>
  <c r="F304" i="10"/>
  <c r="F305" i="10" s="1"/>
  <c r="F306" i="10" s="1"/>
  <c r="F307" i="10" s="1"/>
  <c r="F308" i="10" s="1"/>
  <c r="F309" i="10" s="1"/>
  <c r="F310" i="10" s="1"/>
  <c r="F311" i="10" s="1"/>
  <c r="F312" i="10" s="1"/>
  <c r="F313" i="10" s="1"/>
  <c r="F314" i="10" s="1"/>
  <c r="F315" i="10" s="1"/>
  <c r="E304" i="10"/>
  <c r="E305" i="10" s="1"/>
  <c r="E306" i="10" s="1"/>
  <c r="E307" i="10" s="1"/>
  <c r="E308" i="10" s="1"/>
  <c r="E309" i="10" s="1"/>
  <c r="E310" i="10" s="1"/>
  <c r="E311" i="10" s="1"/>
  <c r="E312" i="10" s="1"/>
  <c r="E313" i="10" s="1"/>
  <c r="E314" i="10" s="1"/>
  <c r="E315" i="10" s="1"/>
  <c r="D304" i="10"/>
  <c r="D305" i="10" s="1"/>
  <c r="D306" i="10" s="1"/>
  <c r="D307" i="10" s="1"/>
  <c r="D308" i="10" s="1"/>
  <c r="D309" i="10" s="1"/>
  <c r="D310" i="10" s="1"/>
  <c r="D311" i="10" s="1"/>
  <c r="D312" i="10" s="1"/>
  <c r="D313" i="10" s="1"/>
  <c r="D314" i="10" s="1"/>
  <c r="D315" i="10" s="1"/>
  <c r="A293" i="10"/>
  <c r="A294" i="10" s="1"/>
  <c r="A295" i="10" s="1"/>
  <c r="A296" i="10" s="1"/>
  <c r="A297" i="10" s="1"/>
  <c r="A298" i="10" s="1"/>
  <c r="A299" i="10" s="1"/>
  <c r="A300" i="10" s="1"/>
  <c r="A301" i="10" s="1"/>
  <c r="A302" i="10" s="1"/>
  <c r="A303" i="10" s="1"/>
  <c r="I292" i="10"/>
  <c r="I293" i="10" s="1"/>
  <c r="I294" i="10" s="1"/>
  <c r="I295" i="10" s="1"/>
  <c r="I296" i="10" s="1"/>
  <c r="I297" i="10" s="1"/>
  <c r="I298" i="10" s="1"/>
  <c r="I299" i="10" s="1"/>
  <c r="I300" i="10" s="1"/>
  <c r="I301" i="10" s="1"/>
  <c r="I302" i="10" s="1"/>
  <c r="I303" i="10" s="1"/>
  <c r="H292" i="10"/>
  <c r="H293" i="10" s="1"/>
  <c r="H294" i="10" s="1"/>
  <c r="H295" i="10" s="1"/>
  <c r="H296" i="10" s="1"/>
  <c r="H297" i="10" s="1"/>
  <c r="H298" i="10" s="1"/>
  <c r="H299" i="10" s="1"/>
  <c r="H300" i="10" s="1"/>
  <c r="H301" i="10" s="1"/>
  <c r="H302" i="10" s="1"/>
  <c r="H303" i="10" s="1"/>
  <c r="G292" i="10"/>
  <c r="G293" i="10" s="1"/>
  <c r="G294" i="10" s="1"/>
  <c r="G295" i="10" s="1"/>
  <c r="G296" i="10" s="1"/>
  <c r="G297" i="10" s="1"/>
  <c r="G298" i="10" s="1"/>
  <c r="G299" i="10" s="1"/>
  <c r="G300" i="10" s="1"/>
  <c r="G301" i="10" s="1"/>
  <c r="G302" i="10" s="1"/>
  <c r="G303" i="10" s="1"/>
  <c r="F292" i="10"/>
  <c r="F293" i="10" s="1"/>
  <c r="F294" i="10" s="1"/>
  <c r="F295" i="10" s="1"/>
  <c r="F296" i="10" s="1"/>
  <c r="F297" i="10" s="1"/>
  <c r="F298" i="10" s="1"/>
  <c r="F299" i="10" s="1"/>
  <c r="F300" i="10" s="1"/>
  <c r="F301" i="10" s="1"/>
  <c r="F302" i="10" s="1"/>
  <c r="F303" i="10" s="1"/>
  <c r="E292" i="10"/>
  <c r="E293" i="10" s="1"/>
  <c r="E294" i="10" s="1"/>
  <c r="E295" i="10" s="1"/>
  <c r="E296" i="10" s="1"/>
  <c r="E297" i="10" s="1"/>
  <c r="E298" i="10" s="1"/>
  <c r="E299" i="10" s="1"/>
  <c r="E300" i="10" s="1"/>
  <c r="E301" i="10" s="1"/>
  <c r="E302" i="10" s="1"/>
  <c r="E303" i="10" s="1"/>
  <c r="D292" i="10"/>
  <c r="D293" i="10" s="1"/>
  <c r="D294" i="10" s="1"/>
  <c r="D295" i="10" s="1"/>
  <c r="D296" i="10" s="1"/>
  <c r="D297" i="10" s="1"/>
  <c r="D298" i="10" s="1"/>
  <c r="D299" i="10" s="1"/>
  <c r="D300" i="10" s="1"/>
  <c r="D301" i="10" s="1"/>
  <c r="D302" i="10" s="1"/>
  <c r="D303" i="10" s="1"/>
  <c r="A281" i="10"/>
  <c r="A282" i="10" s="1"/>
  <c r="A283" i="10" s="1"/>
  <c r="A284" i="10" s="1"/>
  <c r="A285" i="10" s="1"/>
  <c r="A286" i="10" s="1"/>
  <c r="A287" i="10" s="1"/>
  <c r="A288" i="10" s="1"/>
  <c r="A289" i="10" s="1"/>
  <c r="A290" i="10" s="1"/>
  <c r="A291" i="10" s="1"/>
  <c r="I280" i="10"/>
  <c r="I281" i="10" s="1"/>
  <c r="I282" i="10" s="1"/>
  <c r="I283" i="10" s="1"/>
  <c r="I284" i="10" s="1"/>
  <c r="I285" i="10" s="1"/>
  <c r="I286" i="10" s="1"/>
  <c r="I287" i="10" s="1"/>
  <c r="I288" i="10" s="1"/>
  <c r="I289" i="10" s="1"/>
  <c r="I290" i="10" s="1"/>
  <c r="I291" i="10" s="1"/>
  <c r="H280" i="10"/>
  <c r="H281" i="10" s="1"/>
  <c r="H282" i="10" s="1"/>
  <c r="H283" i="10" s="1"/>
  <c r="H284" i="10" s="1"/>
  <c r="H285" i="10" s="1"/>
  <c r="H286" i="10" s="1"/>
  <c r="H287" i="10" s="1"/>
  <c r="H288" i="10" s="1"/>
  <c r="H289" i="10" s="1"/>
  <c r="H290" i="10" s="1"/>
  <c r="H291" i="10" s="1"/>
  <c r="G280" i="10"/>
  <c r="G281" i="10" s="1"/>
  <c r="G282" i="10" s="1"/>
  <c r="G283" i="10" s="1"/>
  <c r="G284" i="10" s="1"/>
  <c r="G285" i="10" s="1"/>
  <c r="G286" i="10" s="1"/>
  <c r="G287" i="10" s="1"/>
  <c r="G288" i="10" s="1"/>
  <c r="G289" i="10" s="1"/>
  <c r="G290" i="10" s="1"/>
  <c r="G291" i="10" s="1"/>
  <c r="F280" i="10"/>
  <c r="F281" i="10" s="1"/>
  <c r="F282" i="10" s="1"/>
  <c r="F283" i="10" s="1"/>
  <c r="F284" i="10" s="1"/>
  <c r="F285" i="10" s="1"/>
  <c r="F286" i="10" s="1"/>
  <c r="F287" i="10" s="1"/>
  <c r="F288" i="10" s="1"/>
  <c r="F289" i="10" s="1"/>
  <c r="F290" i="10" s="1"/>
  <c r="F291" i="10" s="1"/>
  <c r="E280" i="10"/>
  <c r="E281" i="10" s="1"/>
  <c r="E282" i="10" s="1"/>
  <c r="E283" i="10" s="1"/>
  <c r="E284" i="10" s="1"/>
  <c r="E285" i="10" s="1"/>
  <c r="E286" i="10" s="1"/>
  <c r="E287" i="10" s="1"/>
  <c r="E288" i="10" s="1"/>
  <c r="E289" i="10" s="1"/>
  <c r="E290" i="10" s="1"/>
  <c r="E291" i="10" s="1"/>
  <c r="D280" i="10"/>
  <c r="D281" i="10" s="1"/>
  <c r="D282" i="10" s="1"/>
  <c r="D283" i="10" s="1"/>
  <c r="D284" i="10" s="1"/>
  <c r="D285" i="10" s="1"/>
  <c r="D286" i="10" s="1"/>
  <c r="D287" i="10" s="1"/>
  <c r="D288" i="10" s="1"/>
  <c r="D289" i="10" s="1"/>
  <c r="D290" i="10" s="1"/>
  <c r="D291" i="10" s="1"/>
  <c r="A269" i="10"/>
  <c r="A270" i="10" s="1"/>
  <c r="A271" i="10" s="1"/>
  <c r="A272" i="10" s="1"/>
  <c r="A273" i="10" s="1"/>
  <c r="A274" i="10" s="1"/>
  <c r="A275" i="10" s="1"/>
  <c r="A276" i="10" s="1"/>
  <c r="A277" i="10" s="1"/>
  <c r="A278" i="10" s="1"/>
  <c r="A279" i="10" s="1"/>
  <c r="I268" i="10"/>
  <c r="I269" i="10" s="1"/>
  <c r="I270" i="10" s="1"/>
  <c r="I271" i="10" s="1"/>
  <c r="I272" i="10" s="1"/>
  <c r="I273" i="10" s="1"/>
  <c r="I274" i="10" s="1"/>
  <c r="I275" i="10" s="1"/>
  <c r="I276" i="10" s="1"/>
  <c r="I277" i="10" s="1"/>
  <c r="I278" i="10" s="1"/>
  <c r="I279" i="10" s="1"/>
  <c r="H268" i="10"/>
  <c r="H269" i="10" s="1"/>
  <c r="H270" i="10" s="1"/>
  <c r="H271" i="10" s="1"/>
  <c r="H272" i="10" s="1"/>
  <c r="H273" i="10" s="1"/>
  <c r="H274" i="10" s="1"/>
  <c r="H275" i="10" s="1"/>
  <c r="H276" i="10" s="1"/>
  <c r="H277" i="10" s="1"/>
  <c r="H278" i="10" s="1"/>
  <c r="H279" i="10" s="1"/>
  <c r="G268" i="10"/>
  <c r="G269" i="10" s="1"/>
  <c r="G270" i="10" s="1"/>
  <c r="G271" i="10" s="1"/>
  <c r="G272" i="10" s="1"/>
  <c r="G273" i="10" s="1"/>
  <c r="G274" i="10" s="1"/>
  <c r="G275" i="10" s="1"/>
  <c r="G276" i="10" s="1"/>
  <c r="G277" i="10" s="1"/>
  <c r="G278" i="10" s="1"/>
  <c r="G279" i="10" s="1"/>
  <c r="F268" i="10"/>
  <c r="F269" i="10" s="1"/>
  <c r="F270" i="10" s="1"/>
  <c r="F271" i="10" s="1"/>
  <c r="F272" i="10" s="1"/>
  <c r="F273" i="10" s="1"/>
  <c r="F274" i="10" s="1"/>
  <c r="F275" i="10" s="1"/>
  <c r="F276" i="10" s="1"/>
  <c r="F277" i="10" s="1"/>
  <c r="F278" i="10" s="1"/>
  <c r="F279" i="10" s="1"/>
  <c r="E268" i="10"/>
  <c r="E269" i="10" s="1"/>
  <c r="E270" i="10" s="1"/>
  <c r="E271" i="10" s="1"/>
  <c r="E272" i="10" s="1"/>
  <c r="E273" i="10" s="1"/>
  <c r="E274" i="10" s="1"/>
  <c r="E275" i="10" s="1"/>
  <c r="E276" i="10" s="1"/>
  <c r="E277" i="10" s="1"/>
  <c r="E278" i="10" s="1"/>
  <c r="E279" i="10" s="1"/>
  <c r="D268" i="10"/>
  <c r="D269" i="10" s="1"/>
  <c r="D270" i="10" s="1"/>
  <c r="D271" i="10" s="1"/>
  <c r="D272" i="10" s="1"/>
  <c r="D273" i="10" s="1"/>
  <c r="D274" i="10" s="1"/>
  <c r="D275" i="10" s="1"/>
  <c r="D276" i="10" s="1"/>
  <c r="D277" i="10" s="1"/>
  <c r="D278" i="10" s="1"/>
  <c r="D279" i="10" s="1"/>
  <c r="I256" i="10"/>
  <c r="I257" i="10" s="1"/>
  <c r="I258" i="10" s="1"/>
  <c r="I259" i="10" s="1"/>
  <c r="I260" i="10" s="1"/>
  <c r="I261" i="10" s="1"/>
  <c r="I262" i="10" s="1"/>
  <c r="I263" i="10" s="1"/>
  <c r="I264" i="10" s="1"/>
  <c r="I265" i="10" s="1"/>
  <c r="I266" i="10" s="1"/>
  <c r="I267" i="10" s="1"/>
  <c r="H256" i="10"/>
  <c r="H257" i="10" s="1"/>
  <c r="H258" i="10" s="1"/>
  <c r="H259" i="10" s="1"/>
  <c r="H260" i="10" s="1"/>
  <c r="H261" i="10" s="1"/>
  <c r="H262" i="10" s="1"/>
  <c r="H263" i="10" s="1"/>
  <c r="H264" i="10" s="1"/>
  <c r="H265" i="10" s="1"/>
  <c r="H266" i="10" s="1"/>
  <c r="H267" i="10" s="1"/>
  <c r="G256" i="10"/>
  <c r="G257" i="10" s="1"/>
  <c r="G258" i="10" s="1"/>
  <c r="G259" i="10" s="1"/>
  <c r="G260" i="10" s="1"/>
  <c r="G261" i="10" s="1"/>
  <c r="G262" i="10" s="1"/>
  <c r="G263" i="10" s="1"/>
  <c r="G264" i="10" s="1"/>
  <c r="G265" i="10" s="1"/>
  <c r="G266" i="10" s="1"/>
  <c r="G267" i="10" s="1"/>
  <c r="F256" i="10"/>
  <c r="F257" i="10" s="1"/>
  <c r="F258" i="10" s="1"/>
  <c r="F259" i="10" s="1"/>
  <c r="F260" i="10" s="1"/>
  <c r="F261" i="10" s="1"/>
  <c r="F262" i="10" s="1"/>
  <c r="F263" i="10" s="1"/>
  <c r="F264" i="10" s="1"/>
  <c r="F265" i="10" s="1"/>
  <c r="F266" i="10" s="1"/>
  <c r="F267" i="10" s="1"/>
  <c r="E256" i="10"/>
  <c r="E257" i="10" s="1"/>
  <c r="E258" i="10" s="1"/>
  <c r="E259" i="10" s="1"/>
  <c r="E260" i="10" s="1"/>
  <c r="E261" i="10" s="1"/>
  <c r="E262" i="10" s="1"/>
  <c r="E263" i="10" s="1"/>
  <c r="E264" i="10" s="1"/>
  <c r="E265" i="10" s="1"/>
  <c r="E266" i="10" s="1"/>
  <c r="E267" i="10" s="1"/>
  <c r="D256" i="10"/>
  <c r="D257" i="10" s="1"/>
  <c r="D258" i="10" s="1"/>
  <c r="D259" i="10" s="1"/>
  <c r="D260" i="10" s="1"/>
  <c r="D261" i="10" s="1"/>
  <c r="D262" i="10" s="1"/>
  <c r="D263" i="10" s="1"/>
  <c r="D264" i="10" s="1"/>
  <c r="D265" i="10" s="1"/>
  <c r="D266" i="10" s="1"/>
  <c r="D267" i="10" s="1"/>
  <c r="I244" i="10"/>
  <c r="I245" i="10" s="1"/>
  <c r="I246" i="10" s="1"/>
  <c r="I247" i="10" s="1"/>
  <c r="I248" i="10" s="1"/>
  <c r="I249" i="10" s="1"/>
  <c r="I250" i="10" s="1"/>
  <c r="I251" i="10" s="1"/>
  <c r="I252" i="10" s="1"/>
  <c r="I253" i="10" s="1"/>
  <c r="I254" i="10" s="1"/>
  <c r="I255" i="10" s="1"/>
  <c r="H244" i="10"/>
  <c r="H245" i="10" s="1"/>
  <c r="H246" i="10" s="1"/>
  <c r="H247" i="10" s="1"/>
  <c r="H248" i="10" s="1"/>
  <c r="H249" i="10" s="1"/>
  <c r="H250" i="10" s="1"/>
  <c r="H251" i="10" s="1"/>
  <c r="H252" i="10" s="1"/>
  <c r="H253" i="10" s="1"/>
  <c r="H254" i="10" s="1"/>
  <c r="H255" i="10" s="1"/>
  <c r="G244" i="10"/>
  <c r="G245" i="10" s="1"/>
  <c r="G246" i="10" s="1"/>
  <c r="G247" i="10" s="1"/>
  <c r="G248" i="10" s="1"/>
  <c r="G249" i="10" s="1"/>
  <c r="G250" i="10" s="1"/>
  <c r="G251" i="10" s="1"/>
  <c r="G252" i="10" s="1"/>
  <c r="G253" i="10" s="1"/>
  <c r="G254" i="10" s="1"/>
  <c r="G255" i="10" s="1"/>
  <c r="F244" i="10"/>
  <c r="F245" i="10" s="1"/>
  <c r="F246" i="10" s="1"/>
  <c r="F247" i="10" s="1"/>
  <c r="F248" i="10" s="1"/>
  <c r="F249" i="10" s="1"/>
  <c r="F250" i="10" s="1"/>
  <c r="F251" i="10" s="1"/>
  <c r="F252" i="10" s="1"/>
  <c r="F253" i="10" s="1"/>
  <c r="F254" i="10" s="1"/>
  <c r="F255" i="10" s="1"/>
  <c r="E244" i="10"/>
  <c r="E245" i="10" s="1"/>
  <c r="E246" i="10" s="1"/>
  <c r="E247" i="10" s="1"/>
  <c r="E248" i="10" s="1"/>
  <c r="E249" i="10" s="1"/>
  <c r="E250" i="10" s="1"/>
  <c r="E251" i="10" s="1"/>
  <c r="E252" i="10" s="1"/>
  <c r="E253" i="10" s="1"/>
  <c r="E254" i="10" s="1"/>
  <c r="E255" i="10" s="1"/>
  <c r="D244" i="10"/>
  <c r="D245" i="10" s="1"/>
  <c r="D246" i="10" s="1"/>
  <c r="D247" i="10" s="1"/>
  <c r="D248" i="10" s="1"/>
  <c r="D249" i="10" s="1"/>
  <c r="D250" i="10" s="1"/>
  <c r="D251" i="10" s="1"/>
  <c r="D252" i="10" s="1"/>
  <c r="D253" i="10" s="1"/>
  <c r="D254" i="10" s="1"/>
  <c r="D255" i="10" s="1"/>
  <c r="I232" i="10"/>
  <c r="I233" i="10" s="1"/>
  <c r="I234" i="10" s="1"/>
  <c r="I235" i="10" s="1"/>
  <c r="I236" i="10" s="1"/>
  <c r="I237" i="10" s="1"/>
  <c r="I238" i="10" s="1"/>
  <c r="I239" i="10" s="1"/>
  <c r="I240" i="10" s="1"/>
  <c r="I241" i="10" s="1"/>
  <c r="I242" i="10" s="1"/>
  <c r="I243" i="10" s="1"/>
  <c r="H232" i="10"/>
  <c r="H233" i="10" s="1"/>
  <c r="H234" i="10" s="1"/>
  <c r="H235" i="10" s="1"/>
  <c r="H236" i="10" s="1"/>
  <c r="H237" i="10" s="1"/>
  <c r="H238" i="10" s="1"/>
  <c r="H239" i="10" s="1"/>
  <c r="H240" i="10" s="1"/>
  <c r="H241" i="10" s="1"/>
  <c r="H242" i="10" s="1"/>
  <c r="H243" i="10" s="1"/>
  <c r="G232" i="10"/>
  <c r="G233" i="10" s="1"/>
  <c r="G234" i="10" s="1"/>
  <c r="G235" i="10" s="1"/>
  <c r="G236" i="10" s="1"/>
  <c r="G237" i="10" s="1"/>
  <c r="G238" i="10" s="1"/>
  <c r="G239" i="10" s="1"/>
  <c r="G240" i="10" s="1"/>
  <c r="G241" i="10" s="1"/>
  <c r="G242" i="10" s="1"/>
  <c r="G243" i="10" s="1"/>
  <c r="F232" i="10"/>
  <c r="F233" i="10" s="1"/>
  <c r="F234" i="10" s="1"/>
  <c r="F235" i="10" s="1"/>
  <c r="F236" i="10" s="1"/>
  <c r="F237" i="10" s="1"/>
  <c r="F238" i="10" s="1"/>
  <c r="F239" i="10" s="1"/>
  <c r="F240" i="10" s="1"/>
  <c r="F241" i="10" s="1"/>
  <c r="F242" i="10" s="1"/>
  <c r="F243" i="10" s="1"/>
  <c r="E232" i="10"/>
  <c r="E233" i="10" s="1"/>
  <c r="E234" i="10" s="1"/>
  <c r="E235" i="10" s="1"/>
  <c r="E236" i="10" s="1"/>
  <c r="E237" i="10" s="1"/>
  <c r="E238" i="10" s="1"/>
  <c r="E239" i="10" s="1"/>
  <c r="E240" i="10" s="1"/>
  <c r="E241" i="10" s="1"/>
  <c r="E242" i="10" s="1"/>
  <c r="E243" i="10" s="1"/>
  <c r="D232" i="10"/>
  <c r="D233" i="10" s="1"/>
  <c r="D234" i="10" s="1"/>
  <c r="D235" i="10" s="1"/>
  <c r="D236" i="10" s="1"/>
  <c r="D237" i="10" s="1"/>
  <c r="D238" i="10" s="1"/>
  <c r="D239" i="10" s="1"/>
  <c r="D240" i="10" s="1"/>
  <c r="D241" i="10" s="1"/>
  <c r="D242" i="10" s="1"/>
  <c r="D243" i="10" s="1"/>
  <c r="I220" i="10"/>
  <c r="I221" i="10" s="1"/>
  <c r="I222" i="10" s="1"/>
  <c r="I223" i="10" s="1"/>
  <c r="I224" i="10" s="1"/>
  <c r="I225" i="10" s="1"/>
  <c r="I226" i="10" s="1"/>
  <c r="I227" i="10" s="1"/>
  <c r="I228" i="10" s="1"/>
  <c r="I229" i="10" s="1"/>
  <c r="I230" i="10" s="1"/>
  <c r="I231" i="10" s="1"/>
  <c r="H220" i="10"/>
  <c r="H221" i="10" s="1"/>
  <c r="H222" i="10" s="1"/>
  <c r="H223" i="10" s="1"/>
  <c r="H224" i="10" s="1"/>
  <c r="H225" i="10" s="1"/>
  <c r="H226" i="10" s="1"/>
  <c r="H227" i="10" s="1"/>
  <c r="H228" i="10" s="1"/>
  <c r="H229" i="10" s="1"/>
  <c r="H230" i="10" s="1"/>
  <c r="H231" i="10" s="1"/>
  <c r="G220" i="10"/>
  <c r="G221" i="10" s="1"/>
  <c r="G222" i="10" s="1"/>
  <c r="G223" i="10" s="1"/>
  <c r="G224" i="10" s="1"/>
  <c r="G225" i="10" s="1"/>
  <c r="G226" i="10" s="1"/>
  <c r="G227" i="10" s="1"/>
  <c r="G228" i="10" s="1"/>
  <c r="G229" i="10" s="1"/>
  <c r="G230" i="10" s="1"/>
  <c r="G231" i="10" s="1"/>
  <c r="F220" i="10"/>
  <c r="F221" i="10" s="1"/>
  <c r="F222" i="10" s="1"/>
  <c r="F223" i="10" s="1"/>
  <c r="F224" i="10" s="1"/>
  <c r="F225" i="10" s="1"/>
  <c r="F226" i="10" s="1"/>
  <c r="F227" i="10" s="1"/>
  <c r="F228" i="10" s="1"/>
  <c r="F229" i="10" s="1"/>
  <c r="F230" i="10" s="1"/>
  <c r="F231" i="10" s="1"/>
  <c r="E220" i="10"/>
  <c r="E221" i="10" s="1"/>
  <c r="E222" i="10" s="1"/>
  <c r="E223" i="10" s="1"/>
  <c r="E224" i="10" s="1"/>
  <c r="E225" i="10" s="1"/>
  <c r="E226" i="10" s="1"/>
  <c r="E227" i="10" s="1"/>
  <c r="E228" i="10" s="1"/>
  <c r="E229" i="10" s="1"/>
  <c r="E230" i="10" s="1"/>
  <c r="E231" i="10" s="1"/>
  <c r="D220" i="10"/>
  <c r="D221" i="10" s="1"/>
  <c r="D222" i="10" s="1"/>
  <c r="D223" i="10" s="1"/>
  <c r="D224" i="10" s="1"/>
  <c r="D225" i="10" s="1"/>
  <c r="D226" i="10" s="1"/>
  <c r="D227" i="10" s="1"/>
  <c r="D228" i="10" s="1"/>
  <c r="D229" i="10" s="1"/>
  <c r="D230" i="10" s="1"/>
  <c r="D231" i="10" s="1"/>
  <c r="I208" i="10"/>
  <c r="I209" i="10" s="1"/>
  <c r="I210" i="10" s="1"/>
  <c r="I211" i="10" s="1"/>
  <c r="I212" i="10" s="1"/>
  <c r="I213" i="10" s="1"/>
  <c r="I214" i="10" s="1"/>
  <c r="I215" i="10" s="1"/>
  <c r="I216" i="10" s="1"/>
  <c r="I217" i="10" s="1"/>
  <c r="I218" i="10" s="1"/>
  <c r="I219" i="10" s="1"/>
  <c r="H208" i="10"/>
  <c r="H209" i="10" s="1"/>
  <c r="H210" i="10" s="1"/>
  <c r="H211" i="10" s="1"/>
  <c r="H212" i="10" s="1"/>
  <c r="H213" i="10" s="1"/>
  <c r="H214" i="10" s="1"/>
  <c r="H215" i="10" s="1"/>
  <c r="H216" i="10" s="1"/>
  <c r="H217" i="10" s="1"/>
  <c r="H218" i="10" s="1"/>
  <c r="H219" i="10" s="1"/>
  <c r="G208" i="10"/>
  <c r="G209" i="10" s="1"/>
  <c r="G210" i="10" s="1"/>
  <c r="G211" i="10" s="1"/>
  <c r="G212" i="10" s="1"/>
  <c r="G213" i="10" s="1"/>
  <c r="G214" i="10" s="1"/>
  <c r="G215" i="10" s="1"/>
  <c r="G216" i="10" s="1"/>
  <c r="G217" i="10" s="1"/>
  <c r="G218" i="10" s="1"/>
  <c r="G219" i="10" s="1"/>
  <c r="F208" i="10"/>
  <c r="F209" i="10" s="1"/>
  <c r="F210" i="10" s="1"/>
  <c r="F211" i="10" s="1"/>
  <c r="F212" i="10" s="1"/>
  <c r="F213" i="10" s="1"/>
  <c r="F214" i="10" s="1"/>
  <c r="F215" i="10" s="1"/>
  <c r="F216" i="10" s="1"/>
  <c r="F217" i="10" s="1"/>
  <c r="F218" i="10" s="1"/>
  <c r="F219" i="10" s="1"/>
  <c r="E208" i="10"/>
  <c r="E209" i="10" s="1"/>
  <c r="E210" i="10" s="1"/>
  <c r="E211" i="10" s="1"/>
  <c r="E212" i="10" s="1"/>
  <c r="E213" i="10" s="1"/>
  <c r="E214" i="10" s="1"/>
  <c r="E215" i="10" s="1"/>
  <c r="E216" i="10" s="1"/>
  <c r="E217" i="10" s="1"/>
  <c r="E218" i="10" s="1"/>
  <c r="E219" i="10" s="1"/>
  <c r="D208" i="10"/>
  <c r="D209" i="10" s="1"/>
  <c r="D210" i="10" s="1"/>
  <c r="D211" i="10" s="1"/>
  <c r="D212" i="10" s="1"/>
  <c r="D213" i="10" s="1"/>
  <c r="D214" i="10" s="1"/>
  <c r="D215" i="10" s="1"/>
  <c r="D216" i="10" s="1"/>
  <c r="D217" i="10" s="1"/>
  <c r="D218" i="10" s="1"/>
  <c r="D219" i="10" s="1"/>
  <c r="I196" i="10"/>
  <c r="I197" i="10" s="1"/>
  <c r="I198" i="10" s="1"/>
  <c r="I199" i="10" s="1"/>
  <c r="I200" i="10" s="1"/>
  <c r="I201" i="10" s="1"/>
  <c r="I202" i="10" s="1"/>
  <c r="I203" i="10" s="1"/>
  <c r="I204" i="10" s="1"/>
  <c r="I205" i="10" s="1"/>
  <c r="I206" i="10" s="1"/>
  <c r="I207" i="10" s="1"/>
  <c r="H196" i="10"/>
  <c r="H197" i="10" s="1"/>
  <c r="H198" i="10" s="1"/>
  <c r="H199" i="10" s="1"/>
  <c r="H200" i="10" s="1"/>
  <c r="H201" i="10" s="1"/>
  <c r="H202" i="10" s="1"/>
  <c r="H203" i="10" s="1"/>
  <c r="H204" i="10" s="1"/>
  <c r="H205" i="10" s="1"/>
  <c r="H206" i="10" s="1"/>
  <c r="H207" i="10" s="1"/>
  <c r="G196" i="10"/>
  <c r="G197" i="10" s="1"/>
  <c r="G198" i="10" s="1"/>
  <c r="G199" i="10" s="1"/>
  <c r="G200" i="10" s="1"/>
  <c r="G201" i="10" s="1"/>
  <c r="G202" i="10" s="1"/>
  <c r="G203" i="10" s="1"/>
  <c r="G204" i="10" s="1"/>
  <c r="G205" i="10" s="1"/>
  <c r="G206" i="10" s="1"/>
  <c r="G207" i="10" s="1"/>
  <c r="F196" i="10"/>
  <c r="F197" i="10" s="1"/>
  <c r="F198" i="10" s="1"/>
  <c r="F199" i="10" s="1"/>
  <c r="F200" i="10" s="1"/>
  <c r="F201" i="10" s="1"/>
  <c r="F202" i="10" s="1"/>
  <c r="F203" i="10" s="1"/>
  <c r="F204" i="10" s="1"/>
  <c r="F205" i="10" s="1"/>
  <c r="F206" i="10" s="1"/>
  <c r="F207" i="10" s="1"/>
  <c r="E196" i="10"/>
  <c r="E197" i="10" s="1"/>
  <c r="E198" i="10" s="1"/>
  <c r="E199" i="10" s="1"/>
  <c r="E200" i="10" s="1"/>
  <c r="E201" i="10" s="1"/>
  <c r="E202" i="10" s="1"/>
  <c r="E203" i="10" s="1"/>
  <c r="E204" i="10" s="1"/>
  <c r="E205" i="10" s="1"/>
  <c r="E206" i="10" s="1"/>
  <c r="E207" i="10" s="1"/>
  <c r="D196" i="10"/>
  <c r="D197" i="10" s="1"/>
  <c r="D198" i="10" s="1"/>
  <c r="D199" i="10" s="1"/>
  <c r="D200" i="10" s="1"/>
  <c r="D201" i="10" s="1"/>
  <c r="D202" i="10" s="1"/>
  <c r="D203" i="10" s="1"/>
  <c r="D204" i="10" s="1"/>
  <c r="D205" i="10" s="1"/>
  <c r="D206" i="10" s="1"/>
  <c r="D207" i="10" s="1"/>
  <c r="I184" i="10"/>
  <c r="I185" i="10" s="1"/>
  <c r="I186" i="10" s="1"/>
  <c r="I187" i="10" s="1"/>
  <c r="I188" i="10" s="1"/>
  <c r="I189" i="10" s="1"/>
  <c r="I190" i="10" s="1"/>
  <c r="I191" i="10" s="1"/>
  <c r="I192" i="10" s="1"/>
  <c r="I193" i="10" s="1"/>
  <c r="I194" i="10" s="1"/>
  <c r="I195" i="10" s="1"/>
  <c r="H184" i="10"/>
  <c r="H185" i="10" s="1"/>
  <c r="H186" i="10" s="1"/>
  <c r="H187" i="10" s="1"/>
  <c r="H188" i="10" s="1"/>
  <c r="H189" i="10" s="1"/>
  <c r="H190" i="10" s="1"/>
  <c r="H191" i="10" s="1"/>
  <c r="H192" i="10" s="1"/>
  <c r="H193" i="10" s="1"/>
  <c r="H194" i="10" s="1"/>
  <c r="H195" i="10" s="1"/>
  <c r="G184" i="10"/>
  <c r="G185" i="10" s="1"/>
  <c r="G186" i="10" s="1"/>
  <c r="G187" i="10" s="1"/>
  <c r="G188" i="10" s="1"/>
  <c r="G189" i="10" s="1"/>
  <c r="G190" i="10" s="1"/>
  <c r="G191" i="10" s="1"/>
  <c r="G192" i="10" s="1"/>
  <c r="G193" i="10" s="1"/>
  <c r="G194" i="10" s="1"/>
  <c r="G195" i="10" s="1"/>
  <c r="F184" i="10"/>
  <c r="F185" i="10" s="1"/>
  <c r="F186" i="10" s="1"/>
  <c r="F187" i="10" s="1"/>
  <c r="F188" i="10" s="1"/>
  <c r="F189" i="10" s="1"/>
  <c r="F190" i="10" s="1"/>
  <c r="F191" i="10" s="1"/>
  <c r="F192" i="10" s="1"/>
  <c r="F193" i="10" s="1"/>
  <c r="F194" i="10" s="1"/>
  <c r="F195" i="10" s="1"/>
  <c r="E184" i="10"/>
  <c r="E185" i="10" s="1"/>
  <c r="E186" i="10" s="1"/>
  <c r="E187" i="10" s="1"/>
  <c r="E188" i="10" s="1"/>
  <c r="E189" i="10" s="1"/>
  <c r="E190" i="10" s="1"/>
  <c r="E191" i="10" s="1"/>
  <c r="E192" i="10" s="1"/>
  <c r="E193" i="10" s="1"/>
  <c r="E194" i="10" s="1"/>
  <c r="E195" i="10" s="1"/>
  <c r="D184" i="10"/>
  <c r="D185" i="10" s="1"/>
  <c r="D186" i="10" s="1"/>
  <c r="D187" i="10" s="1"/>
  <c r="D188" i="10" s="1"/>
  <c r="D189" i="10" s="1"/>
  <c r="D190" i="10" s="1"/>
  <c r="D191" i="10" s="1"/>
  <c r="D192" i="10" s="1"/>
  <c r="D193" i="10" s="1"/>
  <c r="D194" i="10" s="1"/>
  <c r="D195" i="10" s="1"/>
  <c r="I172" i="10"/>
  <c r="I173" i="10" s="1"/>
  <c r="I174" i="10" s="1"/>
  <c r="I175" i="10" s="1"/>
  <c r="I176" i="10" s="1"/>
  <c r="I177" i="10" s="1"/>
  <c r="I178" i="10" s="1"/>
  <c r="I179" i="10" s="1"/>
  <c r="I180" i="10" s="1"/>
  <c r="I181" i="10" s="1"/>
  <c r="I182" i="10" s="1"/>
  <c r="I183" i="10" s="1"/>
  <c r="H172" i="10"/>
  <c r="H173" i="10" s="1"/>
  <c r="H174" i="10" s="1"/>
  <c r="H175" i="10" s="1"/>
  <c r="H176" i="10" s="1"/>
  <c r="H177" i="10" s="1"/>
  <c r="H178" i="10" s="1"/>
  <c r="H179" i="10" s="1"/>
  <c r="H180" i="10" s="1"/>
  <c r="H181" i="10" s="1"/>
  <c r="H182" i="10" s="1"/>
  <c r="H183" i="10" s="1"/>
  <c r="G172" i="10"/>
  <c r="G173" i="10" s="1"/>
  <c r="G174" i="10" s="1"/>
  <c r="G175" i="10" s="1"/>
  <c r="G176" i="10" s="1"/>
  <c r="G177" i="10" s="1"/>
  <c r="G178" i="10" s="1"/>
  <c r="G179" i="10" s="1"/>
  <c r="G180" i="10" s="1"/>
  <c r="G181" i="10" s="1"/>
  <c r="G182" i="10" s="1"/>
  <c r="G183" i="10" s="1"/>
  <c r="F172" i="10"/>
  <c r="F173" i="10" s="1"/>
  <c r="F174" i="10" s="1"/>
  <c r="F175" i="10" s="1"/>
  <c r="F176" i="10" s="1"/>
  <c r="F177" i="10" s="1"/>
  <c r="F178" i="10" s="1"/>
  <c r="F179" i="10" s="1"/>
  <c r="F180" i="10" s="1"/>
  <c r="F181" i="10" s="1"/>
  <c r="F182" i="10" s="1"/>
  <c r="F183" i="10" s="1"/>
  <c r="E172" i="10"/>
  <c r="E173" i="10" s="1"/>
  <c r="E174" i="10" s="1"/>
  <c r="E175" i="10" s="1"/>
  <c r="E176" i="10" s="1"/>
  <c r="E177" i="10" s="1"/>
  <c r="E178" i="10" s="1"/>
  <c r="E179" i="10" s="1"/>
  <c r="E180" i="10" s="1"/>
  <c r="E181" i="10" s="1"/>
  <c r="E182" i="10" s="1"/>
  <c r="E183" i="10" s="1"/>
  <c r="D172" i="10"/>
  <c r="D173" i="10" s="1"/>
  <c r="D174" i="10" s="1"/>
  <c r="D175" i="10" s="1"/>
  <c r="D176" i="10" s="1"/>
  <c r="D177" i="10" s="1"/>
  <c r="D178" i="10" s="1"/>
  <c r="D179" i="10" s="1"/>
  <c r="D180" i="10" s="1"/>
  <c r="D181" i="10" s="1"/>
  <c r="D182" i="10" s="1"/>
  <c r="D183" i="10" s="1"/>
  <c r="I160" i="10"/>
  <c r="I161" i="10" s="1"/>
  <c r="I162" i="10" s="1"/>
  <c r="I163" i="10" s="1"/>
  <c r="I164" i="10" s="1"/>
  <c r="I165" i="10" s="1"/>
  <c r="I166" i="10" s="1"/>
  <c r="I167" i="10" s="1"/>
  <c r="I168" i="10" s="1"/>
  <c r="I169" i="10" s="1"/>
  <c r="I170" i="10" s="1"/>
  <c r="I171" i="10" s="1"/>
  <c r="H160" i="10"/>
  <c r="H161" i="10" s="1"/>
  <c r="H162" i="10" s="1"/>
  <c r="H163" i="10" s="1"/>
  <c r="H164" i="10" s="1"/>
  <c r="H165" i="10" s="1"/>
  <c r="H166" i="10" s="1"/>
  <c r="H167" i="10" s="1"/>
  <c r="H168" i="10" s="1"/>
  <c r="H169" i="10" s="1"/>
  <c r="H170" i="10" s="1"/>
  <c r="H171" i="10" s="1"/>
  <c r="G160" i="10"/>
  <c r="G161" i="10" s="1"/>
  <c r="G162" i="10" s="1"/>
  <c r="G163" i="10" s="1"/>
  <c r="G164" i="10" s="1"/>
  <c r="G165" i="10" s="1"/>
  <c r="G166" i="10" s="1"/>
  <c r="G167" i="10" s="1"/>
  <c r="G168" i="10" s="1"/>
  <c r="G169" i="10" s="1"/>
  <c r="G170" i="10" s="1"/>
  <c r="G171" i="10" s="1"/>
  <c r="F160" i="10"/>
  <c r="F161" i="10" s="1"/>
  <c r="F162" i="10" s="1"/>
  <c r="F163" i="10" s="1"/>
  <c r="F164" i="10" s="1"/>
  <c r="F165" i="10" s="1"/>
  <c r="F166" i="10" s="1"/>
  <c r="F167" i="10" s="1"/>
  <c r="F168" i="10" s="1"/>
  <c r="F169" i="10" s="1"/>
  <c r="F170" i="10" s="1"/>
  <c r="F171" i="10" s="1"/>
  <c r="E160" i="10"/>
  <c r="E161" i="10" s="1"/>
  <c r="E162" i="10" s="1"/>
  <c r="E163" i="10" s="1"/>
  <c r="E164" i="10" s="1"/>
  <c r="E165" i="10" s="1"/>
  <c r="E166" i="10" s="1"/>
  <c r="E167" i="10" s="1"/>
  <c r="E168" i="10" s="1"/>
  <c r="E169" i="10" s="1"/>
  <c r="E170" i="10" s="1"/>
  <c r="E171" i="10" s="1"/>
  <c r="D160" i="10"/>
  <c r="D161" i="10" s="1"/>
  <c r="D162" i="10" s="1"/>
  <c r="D163" i="10" s="1"/>
  <c r="D164" i="10" s="1"/>
  <c r="D165" i="10" s="1"/>
  <c r="D166" i="10" s="1"/>
  <c r="D167" i="10" s="1"/>
  <c r="D168" i="10" s="1"/>
  <c r="D169" i="10" s="1"/>
  <c r="D170" i="10" s="1"/>
  <c r="D171" i="10" s="1"/>
  <c r="I148" i="10"/>
  <c r="I149" i="10" s="1"/>
  <c r="I150" i="10" s="1"/>
  <c r="I151" i="10" s="1"/>
  <c r="I152" i="10" s="1"/>
  <c r="I153" i="10" s="1"/>
  <c r="I154" i="10" s="1"/>
  <c r="I155" i="10" s="1"/>
  <c r="I156" i="10" s="1"/>
  <c r="I157" i="10" s="1"/>
  <c r="I158" i="10" s="1"/>
  <c r="I159" i="10" s="1"/>
  <c r="H148" i="10"/>
  <c r="H149" i="10" s="1"/>
  <c r="H150" i="10" s="1"/>
  <c r="H151" i="10" s="1"/>
  <c r="H152" i="10" s="1"/>
  <c r="H153" i="10" s="1"/>
  <c r="H154" i="10" s="1"/>
  <c r="H155" i="10" s="1"/>
  <c r="H156" i="10" s="1"/>
  <c r="H157" i="10" s="1"/>
  <c r="H158" i="10" s="1"/>
  <c r="H159" i="10" s="1"/>
  <c r="G148" i="10"/>
  <c r="G149" i="10" s="1"/>
  <c r="G150" i="10" s="1"/>
  <c r="G151" i="10" s="1"/>
  <c r="G152" i="10" s="1"/>
  <c r="G153" i="10" s="1"/>
  <c r="G154" i="10" s="1"/>
  <c r="G155" i="10" s="1"/>
  <c r="G156" i="10" s="1"/>
  <c r="G157" i="10" s="1"/>
  <c r="G158" i="10" s="1"/>
  <c r="G159" i="10" s="1"/>
  <c r="F148" i="10"/>
  <c r="F149" i="10" s="1"/>
  <c r="F150" i="10" s="1"/>
  <c r="F151" i="10" s="1"/>
  <c r="F152" i="10" s="1"/>
  <c r="F153" i="10" s="1"/>
  <c r="F154" i="10" s="1"/>
  <c r="F155" i="10" s="1"/>
  <c r="F156" i="10" s="1"/>
  <c r="F157" i="10" s="1"/>
  <c r="F158" i="10" s="1"/>
  <c r="F159" i="10" s="1"/>
  <c r="E148" i="10"/>
  <c r="E149" i="10" s="1"/>
  <c r="E150" i="10" s="1"/>
  <c r="E151" i="10" s="1"/>
  <c r="E152" i="10" s="1"/>
  <c r="E153" i="10" s="1"/>
  <c r="E154" i="10" s="1"/>
  <c r="E155" i="10" s="1"/>
  <c r="E156" i="10" s="1"/>
  <c r="E157" i="10" s="1"/>
  <c r="E158" i="10" s="1"/>
  <c r="E159" i="10" s="1"/>
  <c r="D148" i="10"/>
  <c r="D149" i="10" s="1"/>
  <c r="D150" i="10" s="1"/>
  <c r="D151" i="10" s="1"/>
  <c r="D152" i="10" s="1"/>
  <c r="D153" i="10" s="1"/>
  <c r="D154" i="10" s="1"/>
  <c r="D155" i="10" s="1"/>
  <c r="D156" i="10" s="1"/>
  <c r="D157" i="10" s="1"/>
  <c r="D158" i="10" s="1"/>
  <c r="D159" i="10" s="1"/>
  <c r="I136" i="10"/>
  <c r="I137" i="10" s="1"/>
  <c r="I138" i="10" s="1"/>
  <c r="I139" i="10" s="1"/>
  <c r="I140" i="10" s="1"/>
  <c r="I141" i="10" s="1"/>
  <c r="I142" i="10" s="1"/>
  <c r="I143" i="10" s="1"/>
  <c r="I144" i="10" s="1"/>
  <c r="I145" i="10" s="1"/>
  <c r="I146" i="10" s="1"/>
  <c r="I147" i="10" s="1"/>
  <c r="H136" i="10"/>
  <c r="H137" i="10" s="1"/>
  <c r="H138" i="10" s="1"/>
  <c r="H139" i="10" s="1"/>
  <c r="H140" i="10" s="1"/>
  <c r="H141" i="10" s="1"/>
  <c r="H142" i="10" s="1"/>
  <c r="H143" i="10" s="1"/>
  <c r="H144" i="10" s="1"/>
  <c r="H145" i="10" s="1"/>
  <c r="H146" i="10" s="1"/>
  <c r="H147" i="10" s="1"/>
  <c r="G136" i="10"/>
  <c r="G137" i="10" s="1"/>
  <c r="G138" i="10" s="1"/>
  <c r="G139" i="10" s="1"/>
  <c r="G140" i="10" s="1"/>
  <c r="G141" i="10" s="1"/>
  <c r="G142" i="10" s="1"/>
  <c r="G143" i="10" s="1"/>
  <c r="G144" i="10" s="1"/>
  <c r="G145" i="10" s="1"/>
  <c r="G146" i="10" s="1"/>
  <c r="G147" i="10" s="1"/>
  <c r="F136" i="10"/>
  <c r="F137" i="10" s="1"/>
  <c r="F138" i="10" s="1"/>
  <c r="F139" i="10" s="1"/>
  <c r="F140" i="10" s="1"/>
  <c r="F141" i="10" s="1"/>
  <c r="F142" i="10" s="1"/>
  <c r="F143" i="10" s="1"/>
  <c r="F144" i="10" s="1"/>
  <c r="F145" i="10" s="1"/>
  <c r="F146" i="10" s="1"/>
  <c r="F147" i="10" s="1"/>
  <c r="E136" i="10"/>
  <c r="E137" i="10" s="1"/>
  <c r="E138" i="10" s="1"/>
  <c r="E139" i="10" s="1"/>
  <c r="E140" i="10" s="1"/>
  <c r="E141" i="10" s="1"/>
  <c r="E142" i="10" s="1"/>
  <c r="E143" i="10" s="1"/>
  <c r="E144" i="10" s="1"/>
  <c r="E145" i="10" s="1"/>
  <c r="E146" i="10" s="1"/>
  <c r="E147" i="10" s="1"/>
  <c r="D136" i="10"/>
  <c r="D137" i="10" s="1"/>
  <c r="D138" i="10" s="1"/>
  <c r="D139" i="10" s="1"/>
  <c r="D140" i="10" s="1"/>
  <c r="D141" i="10" s="1"/>
  <c r="D142" i="10" s="1"/>
  <c r="D143" i="10" s="1"/>
  <c r="D144" i="10" s="1"/>
  <c r="D145" i="10" s="1"/>
  <c r="D146" i="10" s="1"/>
  <c r="D147" i="10" s="1"/>
  <c r="I124" i="10"/>
  <c r="I125" i="10" s="1"/>
  <c r="I126" i="10" s="1"/>
  <c r="I127" i="10" s="1"/>
  <c r="I128" i="10" s="1"/>
  <c r="I129" i="10" s="1"/>
  <c r="I130" i="10" s="1"/>
  <c r="I131" i="10" s="1"/>
  <c r="I132" i="10" s="1"/>
  <c r="I133" i="10" s="1"/>
  <c r="I134" i="10" s="1"/>
  <c r="I135" i="10" s="1"/>
  <c r="H124" i="10"/>
  <c r="H125" i="10" s="1"/>
  <c r="H126" i="10" s="1"/>
  <c r="H127" i="10" s="1"/>
  <c r="H128" i="10" s="1"/>
  <c r="H129" i="10" s="1"/>
  <c r="H130" i="10" s="1"/>
  <c r="H131" i="10" s="1"/>
  <c r="H132" i="10" s="1"/>
  <c r="H133" i="10" s="1"/>
  <c r="H134" i="10" s="1"/>
  <c r="H135" i="10" s="1"/>
  <c r="G124" i="10"/>
  <c r="G125" i="10" s="1"/>
  <c r="G126" i="10" s="1"/>
  <c r="G127" i="10" s="1"/>
  <c r="G128" i="10" s="1"/>
  <c r="G129" i="10" s="1"/>
  <c r="G130" i="10" s="1"/>
  <c r="G131" i="10" s="1"/>
  <c r="G132" i="10" s="1"/>
  <c r="G133" i="10" s="1"/>
  <c r="G134" i="10" s="1"/>
  <c r="G135" i="10" s="1"/>
  <c r="F124" i="10"/>
  <c r="F125" i="10" s="1"/>
  <c r="F126" i="10" s="1"/>
  <c r="F127" i="10" s="1"/>
  <c r="F128" i="10" s="1"/>
  <c r="F129" i="10" s="1"/>
  <c r="F130" i="10" s="1"/>
  <c r="F131" i="10" s="1"/>
  <c r="F132" i="10" s="1"/>
  <c r="F133" i="10" s="1"/>
  <c r="F134" i="10" s="1"/>
  <c r="F135" i="10" s="1"/>
  <c r="E124" i="10"/>
  <c r="E125" i="10" s="1"/>
  <c r="E126" i="10" s="1"/>
  <c r="E127" i="10" s="1"/>
  <c r="E128" i="10" s="1"/>
  <c r="E129" i="10" s="1"/>
  <c r="E130" i="10" s="1"/>
  <c r="E131" i="10" s="1"/>
  <c r="E132" i="10" s="1"/>
  <c r="E133" i="10" s="1"/>
  <c r="E134" i="10" s="1"/>
  <c r="E135" i="10" s="1"/>
  <c r="D124" i="10"/>
  <c r="D125" i="10" s="1"/>
  <c r="D126" i="10" s="1"/>
  <c r="D127" i="10" s="1"/>
  <c r="D128" i="10" s="1"/>
  <c r="D129" i="10" s="1"/>
  <c r="D130" i="10" s="1"/>
  <c r="D131" i="10" s="1"/>
  <c r="D132" i="10" s="1"/>
  <c r="D133" i="10" s="1"/>
  <c r="D134" i="10" s="1"/>
  <c r="D135" i="10" s="1"/>
  <c r="I112" i="10"/>
  <c r="I113" i="10" s="1"/>
  <c r="I114" i="10" s="1"/>
  <c r="I115" i="10" s="1"/>
  <c r="I116" i="10" s="1"/>
  <c r="I117" i="10" s="1"/>
  <c r="I118" i="10" s="1"/>
  <c r="I119" i="10" s="1"/>
  <c r="I120" i="10" s="1"/>
  <c r="I121" i="10" s="1"/>
  <c r="I122" i="10" s="1"/>
  <c r="I123" i="10" s="1"/>
  <c r="H112" i="10"/>
  <c r="H113" i="10" s="1"/>
  <c r="H114" i="10" s="1"/>
  <c r="H115" i="10" s="1"/>
  <c r="H116" i="10" s="1"/>
  <c r="H117" i="10" s="1"/>
  <c r="H118" i="10" s="1"/>
  <c r="H119" i="10" s="1"/>
  <c r="H120" i="10" s="1"/>
  <c r="H121" i="10" s="1"/>
  <c r="H122" i="10" s="1"/>
  <c r="H123" i="10" s="1"/>
  <c r="G112" i="10"/>
  <c r="G113" i="10" s="1"/>
  <c r="G114" i="10" s="1"/>
  <c r="G115" i="10" s="1"/>
  <c r="G116" i="10" s="1"/>
  <c r="G117" i="10" s="1"/>
  <c r="G118" i="10" s="1"/>
  <c r="G119" i="10" s="1"/>
  <c r="G120" i="10" s="1"/>
  <c r="G121" i="10" s="1"/>
  <c r="G122" i="10" s="1"/>
  <c r="G123" i="10" s="1"/>
  <c r="F112" i="10"/>
  <c r="F113" i="10" s="1"/>
  <c r="F114" i="10" s="1"/>
  <c r="F115" i="10" s="1"/>
  <c r="F116" i="10" s="1"/>
  <c r="F117" i="10" s="1"/>
  <c r="F118" i="10" s="1"/>
  <c r="F119" i="10" s="1"/>
  <c r="F120" i="10" s="1"/>
  <c r="F121" i="10" s="1"/>
  <c r="F122" i="10" s="1"/>
  <c r="F123" i="10" s="1"/>
  <c r="E112" i="10"/>
  <c r="E113" i="10" s="1"/>
  <c r="E114" i="10" s="1"/>
  <c r="E115" i="10" s="1"/>
  <c r="E116" i="10" s="1"/>
  <c r="E117" i="10" s="1"/>
  <c r="E118" i="10" s="1"/>
  <c r="E119" i="10" s="1"/>
  <c r="E120" i="10" s="1"/>
  <c r="E121" i="10" s="1"/>
  <c r="E122" i="10" s="1"/>
  <c r="E123" i="10" s="1"/>
  <c r="D112" i="10"/>
  <c r="D113" i="10" s="1"/>
  <c r="D114" i="10" s="1"/>
  <c r="D115" i="10" s="1"/>
  <c r="D116" i="10" s="1"/>
  <c r="D117" i="10" s="1"/>
  <c r="D118" i="10" s="1"/>
  <c r="D119" i="10" s="1"/>
  <c r="D120" i="10" s="1"/>
  <c r="D121" i="10" s="1"/>
  <c r="D122" i="10" s="1"/>
  <c r="D123" i="10" s="1"/>
  <c r="I100" i="10"/>
  <c r="I101" i="10" s="1"/>
  <c r="I102" i="10" s="1"/>
  <c r="I103" i="10" s="1"/>
  <c r="I104" i="10" s="1"/>
  <c r="I105" i="10" s="1"/>
  <c r="I106" i="10" s="1"/>
  <c r="I107" i="10" s="1"/>
  <c r="I108" i="10" s="1"/>
  <c r="I109" i="10" s="1"/>
  <c r="I110" i="10" s="1"/>
  <c r="I111" i="10" s="1"/>
  <c r="H100" i="10"/>
  <c r="H101" i="10" s="1"/>
  <c r="H102" i="10" s="1"/>
  <c r="H103" i="10" s="1"/>
  <c r="H104" i="10" s="1"/>
  <c r="H105" i="10" s="1"/>
  <c r="H106" i="10" s="1"/>
  <c r="H107" i="10" s="1"/>
  <c r="H108" i="10" s="1"/>
  <c r="H109" i="10" s="1"/>
  <c r="H110" i="10" s="1"/>
  <c r="H111" i="10" s="1"/>
  <c r="G100" i="10"/>
  <c r="G101" i="10" s="1"/>
  <c r="G102" i="10" s="1"/>
  <c r="G103" i="10" s="1"/>
  <c r="G104" i="10" s="1"/>
  <c r="G105" i="10" s="1"/>
  <c r="G106" i="10" s="1"/>
  <c r="G107" i="10" s="1"/>
  <c r="G108" i="10" s="1"/>
  <c r="G109" i="10" s="1"/>
  <c r="G110" i="10" s="1"/>
  <c r="G111" i="10" s="1"/>
  <c r="F100" i="10"/>
  <c r="F101" i="10" s="1"/>
  <c r="F102" i="10" s="1"/>
  <c r="F103" i="10" s="1"/>
  <c r="F104" i="10" s="1"/>
  <c r="F105" i="10" s="1"/>
  <c r="F106" i="10" s="1"/>
  <c r="F107" i="10" s="1"/>
  <c r="F108" i="10" s="1"/>
  <c r="F109" i="10" s="1"/>
  <c r="F110" i="10" s="1"/>
  <c r="F111" i="10" s="1"/>
  <c r="E100" i="10"/>
  <c r="E101" i="10" s="1"/>
  <c r="E102" i="10" s="1"/>
  <c r="E103" i="10" s="1"/>
  <c r="E104" i="10" s="1"/>
  <c r="E105" i="10" s="1"/>
  <c r="E106" i="10" s="1"/>
  <c r="E107" i="10" s="1"/>
  <c r="E108" i="10" s="1"/>
  <c r="E109" i="10" s="1"/>
  <c r="E110" i="10" s="1"/>
  <c r="E111" i="10" s="1"/>
  <c r="D100" i="10"/>
  <c r="D101" i="10" s="1"/>
  <c r="D102" i="10" s="1"/>
  <c r="D103" i="10" s="1"/>
  <c r="D104" i="10" s="1"/>
  <c r="D105" i="10" s="1"/>
  <c r="D106" i="10" s="1"/>
  <c r="D107" i="10" s="1"/>
  <c r="D108" i="10" s="1"/>
  <c r="D109" i="10" s="1"/>
  <c r="D110" i="10" s="1"/>
  <c r="D111" i="10" s="1"/>
  <c r="I88" i="10"/>
  <c r="I89" i="10" s="1"/>
  <c r="I90" i="10" s="1"/>
  <c r="I91" i="10" s="1"/>
  <c r="I92" i="10" s="1"/>
  <c r="I93" i="10" s="1"/>
  <c r="I94" i="10" s="1"/>
  <c r="I95" i="10" s="1"/>
  <c r="I96" i="10" s="1"/>
  <c r="I97" i="10" s="1"/>
  <c r="I98" i="10" s="1"/>
  <c r="I99" i="10" s="1"/>
  <c r="H88" i="10"/>
  <c r="H89" i="10" s="1"/>
  <c r="H90" i="10" s="1"/>
  <c r="H91" i="10" s="1"/>
  <c r="H92" i="10" s="1"/>
  <c r="H93" i="10" s="1"/>
  <c r="H94" i="10" s="1"/>
  <c r="H95" i="10" s="1"/>
  <c r="H96" i="10" s="1"/>
  <c r="H97" i="10" s="1"/>
  <c r="H98" i="10" s="1"/>
  <c r="H99" i="10" s="1"/>
  <c r="G88" i="10"/>
  <c r="G89" i="10" s="1"/>
  <c r="G90" i="10" s="1"/>
  <c r="G91" i="10" s="1"/>
  <c r="G92" i="10" s="1"/>
  <c r="G93" i="10" s="1"/>
  <c r="G94" i="10" s="1"/>
  <c r="G95" i="10" s="1"/>
  <c r="G96" i="10" s="1"/>
  <c r="G97" i="10" s="1"/>
  <c r="G98" i="10" s="1"/>
  <c r="G99" i="10" s="1"/>
  <c r="F88" i="10"/>
  <c r="F89" i="10" s="1"/>
  <c r="F90" i="10" s="1"/>
  <c r="F91" i="10" s="1"/>
  <c r="F92" i="10" s="1"/>
  <c r="F93" i="10" s="1"/>
  <c r="F94" i="10" s="1"/>
  <c r="F95" i="10" s="1"/>
  <c r="F96" i="10" s="1"/>
  <c r="F97" i="10" s="1"/>
  <c r="F98" i="10" s="1"/>
  <c r="F99" i="10" s="1"/>
  <c r="E88" i="10"/>
  <c r="E89" i="10" s="1"/>
  <c r="E90" i="10" s="1"/>
  <c r="E91" i="10" s="1"/>
  <c r="E92" i="10" s="1"/>
  <c r="E93" i="10" s="1"/>
  <c r="E94" i="10" s="1"/>
  <c r="E95" i="10" s="1"/>
  <c r="E96" i="10" s="1"/>
  <c r="E97" i="10" s="1"/>
  <c r="E98" i="10" s="1"/>
  <c r="E99" i="10" s="1"/>
  <c r="D88" i="10"/>
  <c r="D89" i="10" s="1"/>
  <c r="D90" i="10" s="1"/>
  <c r="D91" i="10" s="1"/>
  <c r="D92" i="10" s="1"/>
  <c r="D93" i="10" s="1"/>
  <c r="D94" i="10" s="1"/>
  <c r="D95" i="10" s="1"/>
  <c r="D96" i="10" s="1"/>
  <c r="D97" i="10" s="1"/>
  <c r="D98" i="10" s="1"/>
  <c r="D99" i="10" s="1"/>
  <c r="I76" i="10"/>
  <c r="I77" i="10" s="1"/>
  <c r="I78" i="10" s="1"/>
  <c r="I79" i="10" s="1"/>
  <c r="I80" i="10" s="1"/>
  <c r="I81" i="10" s="1"/>
  <c r="I82" i="10" s="1"/>
  <c r="I83" i="10" s="1"/>
  <c r="I84" i="10" s="1"/>
  <c r="I85" i="10" s="1"/>
  <c r="I86" i="10" s="1"/>
  <c r="I87" i="10" s="1"/>
  <c r="H76" i="10"/>
  <c r="H77" i="10" s="1"/>
  <c r="H78" i="10" s="1"/>
  <c r="H79" i="10" s="1"/>
  <c r="H80" i="10" s="1"/>
  <c r="H81" i="10" s="1"/>
  <c r="H82" i="10" s="1"/>
  <c r="H83" i="10" s="1"/>
  <c r="H84" i="10" s="1"/>
  <c r="H85" i="10" s="1"/>
  <c r="H86" i="10" s="1"/>
  <c r="H87" i="10" s="1"/>
  <c r="G76" i="10"/>
  <c r="G77" i="10" s="1"/>
  <c r="G78" i="10" s="1"/>
  <c r="G79" i="10" s="1"/>
  <c r="G80" i="10" s="1"/>
  <c r="G81" i="10" s="1"/>
  <c r="G82" i="10" s="1"/>
  <c r="G83" i="10" s="1"/>
  <c r="G84" i="10" s="1"/>
  <c r="G85" i="10" s="1"/>
  <c r="G86" i="10" s="1"/>
  <c r="G87" i="10" s="1"/>
  <c r="F76" i="10"/>
  <c r="F77" i="10" s="1"/>
  <c r="F78" i="10" s="1"/>
  <c r="F79" i="10" s="1"/>
  <c r="F80" i="10" s="1"/>
  <c r="F81" i="10" s="1"/>
  <c r="F82" i="10" s="1"/>
  <c r="F83" i="10" s="1"/>
  <c r="F84" i="10" s="1"/>
  <c r="F85" i="10" s="1"/>
  <c r="F86" i="10" s="1"/>
  <c r="F87" i="10" s="1"/>
  <c r="E76" i="10"/>
  <c r="E77" i="10" s="1"/>
  <c r="E78" i="10" s="1"/>
  <c r="E79" i="10" s="1"/>
  <c r="E80" i="10" s="1"/>
  <c r="E81" i="10" s="1"/>
  <c r="E82" i="10" s="1"/>
  <c r="E83" i="10" s="1"/>
  <c r="E84" i="10" s="1"/>
  <c r="E85" i="10" s="1"/>
  <c r="E86" i="10" s="1"/>
  <c r="E87" i="10" s="1"/>
  <c r="D76" i="10"/>
  <c r="D77" i="10" s="1"/>
  <c r="D78" i="10" s="1"/>
  <c r="D79" i="10" s="1"/>
  <c r="D80" i="10" s="1"/>
  <c r="D81" i="10" s="1"/>
  <c r="D82" i="10" s="1"/>
  <c r="D83" i="10" s="1"/>
  <c r="D84" i="10" s="1"/>
  <c r="D85" i="10" s="1"/>
  <c r="D86" i="10" s="1"/>
  <c r="D87" i="10" s="1"/>
  <c r="I64" i="10"/>
  <c r="I65" i="10" s="1"/>
  <c r="I66" i="10" s="1"/>
  <c r="I67" i="10" s="1"/>
  <c r="I68" i="10" s="1"/>
  <c r="I69" i="10" s="1"/>
  <c r="I70" i="10" s="1"/>
  <c r="I71" i="10" s="1"/>
  <c r="I72" i="10" s="1"/>
  <c r="I73" i="10" s="1"/>
  <c r="I74" i="10" s="1"/>
  <c r="I75" i="10" s="1"/>
  <c r="H64" i="10"/>
  <c r="H65" i="10" s="1"/>
  <c r="H66" i="10" s="1"/>
  <c r="H67" i="10" s="1"/>
  <c r="H68" i="10" s="1"/>
  <c r="H69" i="10" s="1"/>
  <c r="H70" i="10" s="1"/>
  <c r="H71" i="10" s="1"/>
  <c r="H72" i="10" s="1"/>
  <c r="H73" i="10" s="1"/>
  <c r="H74" i="10" s="1"/>
  <c r="H75" i="10" s="1"/>
  <c r="G64" i="10"/>
  <c r="G65" i="10" s="1"/>
  <c r="G66" i="10" s="1"/>
  <c r="G67" i="10" s="1"/>
  <c r="G68" i="10" s="1"/>
  <c r="G69" i="10" s="1"/>
  <c r="G70" i="10" s="1"/>
  <c r="G71" i="10" s="1"/>
  <c r="G72" i="10" s="1"/>
  <c r="G73" i="10" s="1"/>
  <c r="G74" i="10" s="1"/>
  <c r="G75" i="10" s="1"/>
  <c r="F64" i="10"/>
  <c r="F65" i="10" s="1"/>
  <c r="F66" i="10" s="1"/>
  <c r="F67" i="10" s="1"/>
  <c r="F68" i="10" s="1"/>
  <c r="F69" i="10" s="1"/>
  <c r="F70" i="10" s="1"/>
  <c r="F71" i="10" s="1"/>
  <c r="F72" i="10" s="1"/>
  <c r="F73" i="10" s="1"/>
  <c r="F74" i="10" s="1"/>
  <c r="F75" i="10" s="1"/>
  <c r="E64" i="10"/>
  <c r="E65" i="10" s="1"/>
  <c r="E66" i="10" s="1"/>
  <c r="E67" i="10" s="1"/>
  <c r="E68" i="10" s="1"/>
  <c r="E69" i="10" s="1"/>
  <c r="E70" i="10" s="1"/>
  <c r="E71" i="10" s="1"/>
  <c r="E72" i="10" s="1"/>
  <c r="E73" i="10" s="1"/>
  <c r="E74" i="10" s="1"/>
  <c r="E75" i="10" s="1"/>
  <c r="D64" i="10"/>
  <c r="D65" i="10" s="1"/>
  <c r="D66" i="10" s="1"/>
  <c r="D67" i="10" s="1"/>
  <c r="D68" i="10" s="1"/>
  <c r="D69" i="10" s="1"/>
  <c r="D70" i="10" s="1"/>
  <c r="D71" i="10" s="1"/>
  <c r="D72" i="10" s="1"/>
  <c r="D73" i="10" s="1"/>
  <c r="D74" i="10" s="1"/>
  <c r="D75" i="10" s="1"/>
  <c r="I52" i="10"/>
  <c r="I53" i="10" s="1"/>
  <c r="I54" i="10" s="1"/>
  <c r="I55" i="10" s="1"/>
  <c r="I56" i="10" s="1"/>
  <c r="I57" i="10" s="1"/>
  <c r="I58" i="10" s="1"/>
  <c r="I59" i="10" s="1"/>
  <c r="I60" i="10" s="1"/>
  <c r="I61" i="10" s="1"/>
  <c r="I62" i="10" s="1"/>
  <c r="I63" i="10" s="1"/>
  <c r="H52" i="10"/>
  <c r="H53" i="10" s="1"/>
  <c r="H54" i="10" s="1"/>
  <c r="H55" i="10" s="1"/>
  <c r="H56" i="10" s="1"/>
  <c r="H57" i="10" s="1"/>
  <c r="H58" i="10" s="1"/>
  <c r="H59" i="10" s="1"/>
  <c r="H60" i="10" s="1"/>
  <c r="H61" i="10" s="1"/>
  <c r="H62" i="10" s="1"/>
  <c r="H63" i="10" s="1"/>
  <c r="G52" i="10"/>
  <c r="G53" i="10" s="1"/>
  <c r="G54" i="10" s="1"/>
  <c r="G55" i="10" s="1"/>
  <c r="G56" i="10" s="1"/>
  <c r="G57" i="10" s="1"/>
  <c r="G58" i="10" s="1"/>
  <c r="G59" i="10" s="1"/>
  <c r="G60" i="10" s="1"/>
  <c r="G61" i="10" s="1"/>
  <c r="G62" i="10" s="1"/>
  <c r="G63" i="10" s="1"/>
  <c r="F52" i="10"/>
  <c r="F53" i="10" s="1"/>
  <c r="F54" i="10" s="1"/>
  <c r="F55" i="10" s="1"/>
  <c r="F56" i="10" s="1"/>
  <c r="F57" i="10" s="1"/>
  <c r="F58" i="10" s="1"/>
  <c r="F59" i="10" s="1"/>
  <c r="F60" i="10" s="1"/>
  <c r="F61" i="10" s="1"/>
  <c r="F62" i="10" s="1"/>
  <c r="F63" i="10" s="1"/>
  <c r="E52" i="10"/>
  <c r="E53" i="10" s="1"/>
  <c r="E54" i="10" s="1"/>
  <c r="E55" i="10" s="1"/>
  <c r="E56" i="10" s="1"/>
  <c r="E57" i="10" s="1"/>
  <c r="E58" i="10" s="1"/>
  <c r="E59" i="10" s="1"/>
  <c r="E60" i="10" s="1"/>
  <c r="E61" i="10" s="1"/>
  <c r="E62" i="10" s="1"/>
  <c r="E63" i="10" s="1"/>
  <c r="D52" i="10"/>
  <c r="D53" i="10" s="1"/>
  <c r="D54" i="10" s="1"/>
  <c r="D55" i="10" s="1"/>
  <c r="D56" i="10" s="1"/>
  <c r="D57" i="10" s="1"/>
  <c r="D58" i="10" s="1"/>
  <c r="D59" i="10" s="1"/>
  <c r="D60" i="10" s="1"/>
  <c r="D61" i="10" s="1"/>
  <c r="D62" i="10" s="1"/>
  <c r="D63" i="10" s="1"/>
  <c r="I51" i="10"/>
  <c r="I50" i="10"/>
  <c r="I49" i="10"/>
  <c r="I48" i="10"/>
  <c r="I47" i="10"/>
  <c r="I46" i="10"/>
  <c r="I45" i="10"/>
  <c r="I44" i="10"/>
  <c r="I43" i="10"/>
  <c r="I42" i="10"/>
  <c r="I41" i="10"/>
  <c r="I40" i="10"/>
  <c r="H40" i="10"/>
  <c r="H41" i="10" s="1"/>
  <c r="H42" i="10" s="1"/>
  <c r="H43" i="10" s="1"/>
  <c r="H44" i="10" s="1"/>
  <c r="H45" i="10" s="1"/>
  <c r="H46" i="10" s="1"/>
  <c r="H47" i="10" s="1"/>
  <c r="H48" i="10" s="1"/>
  <c r="H49" i="10" s="1"/>
  <c r="H50" i="10" s="1"/>
  <c r="H51" i="10" s="1"/>
  <c r="G40" i="10"/>
  <c r="G41" i="10" s="1"/>
  <c r="G42" i="10" s="1"/>
  <c r="G43" i="10" s="1"/>
  <c r="G44" i="10" s="1"/>
  <c r="G45" i="10" s="1"/>
  <c r="G46" i="10" s="1"/>
  <c r="G47" i="10" s="1"/>
  <c r="G48" i="10" s="1"/>
  <c r="G49" i="10" s="1"/>
  <c r="G50" i="10" s="1"/>
  <c r="G51" i="10" s="1"/>
  <c r="F40" i="10"/>
  <c r="F41" i="10" s="1"/>
  <c r="F42" i="10" s="1"/>
  <c r="F43" i="10" s="1"/>
  <c r="F44" i="10" s="1"/>
  <c r="F45" i="10" s="1"/>
  <c r="F46" i="10" s="1"/>
  <c r="F47" i="10" s="1"/>
  <c r="F48" i="10" s="1"/>
  <c r="F49" i="10" s="1"/>
  <c r="F50" i="10" s="1"/>
  <c r="F51" i="10" s="1"/>
  <c r="E40" i="10"/>
  <c r="E41" i="10" s="1"/>
  <c r="E42" i="10" s="1"/>
  <c r="E43" i="10" s="1"/>
  <c r="E44" i="10" s="1"/>
  <c r="E45" i="10" s="1"/>
  <c r="E46" i="10" s="1"/>
  <c r="E47" i="10" s="1"/>
  <c r="E48" i="10" s="1"/>
  <c r="E49" i="10" s="1"/>
  <c r="E50" i="10" s="1"/>
  <c r="E51" i="10" s="1"/>
  <c r="D40" i="10"/>
  <c r="D41" i="10" s="1"/>
  <c r="D42" i="10" s="1"/>
  <c r="D43" i="10" s="1"/>
  <c r="D44" i="10" s="1"/>
  <c r="D45" i="10" s="1"/>
  <c r="D46" i="10" s="1"/>
  <c r="D47" i="10" s="1"/>
  <c r="D48" i="10" s="1"/>
  <c r="D49" i="10" s="1"/>
  <c r="D50" i="10" s="1"/>
  <c r="D51" i="10" s="1"/>
  <c r="I39" i="10"/>
  <c r="I38" i="10"/>
  <c r="I37" i="10"/>
  <c r="I36" i="10"/>
  <c r="N35" i="10"/>
  <c r="S35" i="10" s="1"/>
  <c r="I35" i="10"/>
  <c r="V34" i="10"/>
  <c r="U34" i="10"/>
  <c r="T34" i="10"/>
  <c r="S34" i="10"/>
  <c r="R34" i="10"/>
  <c r="Q34" i="10"/>
  <c r="P34" i="10"/>
  <c r="O34" i="10"/>
  <c r="I34" i="10"/>
  <c r="I33" i="10"/>
  <c r="I32" i="10"/>
  <c r="I31" i="10"/>
  <c r="I30" i="10"/>
  <c r="S29" i="10"/>
  <c r="I29" i="10"/>
  <c r="I28" i="10"/>
  <c r="H28" i="10"/>
  <c r="H29" i="10" s="1"/>
  <c r="H30" i="10" s="1"/>
  <c r="H31" i="10" s="1"/>
  <c r="H32" i="10" s="1"/>
  <c r="H33" i="10" s="1"/>
  <c r="H34" i="10" s="1"/>
  <c r="H35" i="10" s="1"/>
  <c r="H36" i="10" s="1"/>
  <c r="H37" i="10" s="1"/>
  <c r="H38" i="10" s="1"/>
  <c r="H39" i="10" s="1"/>
  <c r="G28" i="10"/>
  <c r="G29" i="10" s="1"/>
  <c r="G30" i="10" s="1"/>
  <c r="G31" i="10" s="1"/>
  <c r="G32" i="10" s="1"/>
  <c r="G33" i="10" s="1"/>
  <c r="G34" i="10" s="1"/>
  <c r="G35" i="10" s="1"/>
  <c r="G36" i="10" s="1"/>
  <c r="G37" i="10" s="1"/>
  <c r="G38" i="10" s="1"/>
  <c r="G39" i="10" s="1"/>
  <c r="F28" i="10"/>
  <c r="F29" i="10" s="1"/>
  <c r="F30" i="10" s="1"/>
  <c r="F31" i="10" s="1"/>
  <c r="F32" i="10" s="1"/>
  <c r="F33" i="10" s="1"/>
  <c r="F34" i="10" s="1"/>
  <c r="F35" i="10" s="1"/>
  <c r="F36" i="10" s="1"/>
  <c r="F37" i="10" s="1"/>
  <c r="F38" i="10" s="1"/>
  <c r="F39" i="10" s="1"/>
  <c r="E28" i="10"/>
  <c r="E29" i="10" s="1"/>
  <c r="E30" i="10" s="1"/>
  <c r="E31" i="10" s="1"/>
  <c r="E32" i="10" s="1"/>
  <c r="E33" i="10" s="1"/>
  <c r="E34" i="10" s="1"/>
  <c r="E35" i="10" s="1"/>
  <c r="E36" i="10" s="1"/>
  <c r="E37" i="10" s="1"/>
  <c r="E38" i="10" s="1"/>
  <c r="E39" i="10" s="1"/>
  <c r="D28" i="10"/>
  <c r="D29" i="10" s="1"/>
  <c r="D30" i="10" s="1"/>
  <c r="D31" i="10" s="1"/>
  <c r="D32" i="10" s="1"/>
  <c r="D33" i="10" s="1"/>
  <c r="D34" i="10" s="1"/>
  <c r="D35" i="10" s="1"/>
  <c r="D36" i="10" s="1"/>
  <c r="D37" i="10" s="1"/>
  <c r="D38" i="10" s="1"/>
  <c r="D39" i="10" s="1"/>
  <c r="I27" i="10"/>
  <c r="I26" i="10"/>
  <c r="I25" i="10"/>
  <c r="I24" i="10"/>
  <c r="I23" i="10"/>
  <c r="I22" i="10"/>
  <c r="I21" i="10"/>
  <c r="I20" i="10"/>
  <c r="I19" i="10"/>
  <c r="I18" i="10"/>
  <c r="I17" i="10"/>
  <c r="I16" i="10"/>
  <c r="H16" i="10"/>
  <c r="H17" i="10" s="1"/>
  <c r="H18" i="10" s="1"/>
  <c r="H19" i="10" s="1"/>
  <c r="H20" i="10" s="1"/>
  <c r="H21" i="10" s="1"/>
  <c r="H22" i="10" s="1"/>
  <c r="H23" i="10" s="1"/>
  <c r="H24" i="10" s="1"/>
  <c r="H25" i="10" s="1"/>
  <c r="H26" i="10" s="1"/>
  <c r="H27" i="10" s="1"/>
  <c r="G16" i="10"/>
  <c r="G17" i="10" s="1"/>
  <c r="G18" i="10" s="1"/>
  <c r="G19" i="10" s="1"/>
  <c r="G20" i="10" s="1"/>
  <c r="G21" i="10" s="1"/>
  <c r="G22" i="10" s="1"/>
  <c r="G23" i="10" s="1"/>
  <c r="G24" i="10" s="1"/>
  <c r="G25" i="10" s="1"/>
  <c r="G26" i="10" s="1"/>
  <c r="G27" i="10" s="1"/>
  <c r="F16" i="10"/>
  <c r="F17" i="10" s="1"/>
  <c r="F18" i="10" s="1"/>
  <c r="F19" i="10" s="1"/>
  <c r="F20" i="10" s="1"/>
  <c r="F21" i="10" s="1"/>
  <c r="F22" i="10" s="1"/>
  <c r="F23" i="10" s="1"/>
  <c r="F24" i="10" s="1"/>
  <c r="F25" i="10" s="1"/>
  <c r="F26" i="10" s="1"/>
  <c r="F27" i="10" s="1"/>
  <c r="E16" i="10"/>
  <c r="E17" i="10" s="1"/>
  <c r="E18" i="10" s="1"/>
  <c r="E19" i="10" s="1"/>
  <c r="E20" i="10" s="1"/>
  <c r="E21" i="10" s="1"/>
  <c r="E22" i="10" s="1"/>
  <c r="E23" i="10" s="1"/>
  <c r="E24" i="10" s="1"/>
  <c r="E25" i="10" s="1"/>
  <c r="E26" i="10" s="1"/>
  <c r="E27" i="10" s="1"/>
  <c r="D16" i="10"/>
  <c r="D17" i="10" s="1"/>
  <c r="D18" i="10" s="1"/>
  <c r="D19" i="10" s="1"/>
  <c r="D20" i="10" s="1"/>
  <c r="D21" i="10" s="1"/>
  <c r="D22" i="10" s="1"/>
  <c r="D23" i="10" s="1"/>
  <c r="D24" i="10" s="1"/>
  <c r="D25" i="10" s="1"/>
  <c r="D26" i="10" s="1"/>
  <c r="D27" i="10" s="1"/>
  <c r="I15" i="10"/>
  <c r="I14" i="10"/>
  <c r="I13" i="10"/>
  <c r="N12" i="10"/>
  <c r="U12" i="10" s="1"/>
  <c r="I12" i="10"/>
  <c r="V11" i="10"/>
  <c r="U11" i="10"/>
  <c r="T11" i="10"/>
  <c r="S11" i="10"/>
  <c r="R11" i="10"/>
  <c r="Q11" i="10"/>
  <c r="P11" i="10"/>
  <c r="O11" i="10"/>
  <c r="I11" i="10"/>
  <c r="I10" i="10"/>
  <c r="I9" i="10"/>
  <c r="I8" i="10"/>
  <c r="I7" i="10"/>
  <c r="I6" i="10"/>
  <c r="I5" i="10"/>
  <c r="N4" i="10"/>
  <c r="P4" i="10" s="1"/>
  <c r="I4" i="10"/>
  <c r="H4" i="10"/>
  <c r="H5" i="10" s="1"/>
  <c r="H6" i="10" s="1"/>
  <c r="H7" i="10" s="1"/>
  <c r="H8" i="10" s="1"/>
  <c r="H9" i="10" s="1"/>
  <c r="H10" i="10" s="1"/>
  <c r="H11" i="10" s="1"/>
  <c r="H12" i="10" s="1"/>
  <c r="H13" i="10" s="1"/>
  <c r="H14" i="10" s="1"/>
  <c r="H15" i="10" s="1"/>
  <c r="G4" i="10"/>
  <c r="G5" i="10" s="1"/>
  <c r="G6" i="10" s="1"/>
  <c r="G7" i="10" s="1"/>
  <c r="G8" i="10" s="1"/>
  <c r="G9" i="10" s="1"/>
  <c r="G10" i="10" s="1"/>
  <c r="G11" i="10" s="1"/>
  <c r="G12" i="10" s="1"/>
  <c r="G13" i="10" s="1"/>
  <c r="G14" i="10" s="1"/>
  <c r="G15" i="10" s="1"/>
  <c r="F4" i="10"/>
  <c r="F5" i="10" s="1"/>
  <c r="F6" i="10" s="1"/>
  <c r="F7" i="10" s="1"/>
  <c r="F8" i="10" s="1"/>
  <c r="F9" i="10" s="1"/>
  <c r="F10" i="10" s="1"/>
  <c r="F11" i="10" s="1"/>
  <c r="F12" i="10" s="1"/>
  <c r="F13" i="10" s="1"/>
  <c r="F14" i="10" s="1"/>
  <c r="F15" i="10" s="1"/>
  <c r="E4" i="10"/>
  <c r="E5" i="10" s="1"/>
  <c r="E6" i="10" s="1"/>
  <c r="E7" i="10" s="1"/>
  <c r="E8" i="10" s="1"/>
  <c r="E9" i="10" s="1"/>
  <c r="E10" i="10" s="1"/>
  <c r="E11" i="10" s="1"/>
  <c r="E12" i="10" s="1"/>
  <c r="E13" i="10" s="1"/>
  <c r="E14" i="10" s="1"/>
  <c r="E15" i="10" s="1"/>
  <c r="D4" i="10"/>
  <c r="D5" i="10" s="1"/>
  <c r="D6" i="10" s="1"/>
  <c r="D7" i="10" s="1"/>
  <c r="D8" i="10" s="1"/>
  <c r="D9" i="10" s="1"/>
  <c r="D10" i="10" s="1"/>
  <c r="D11" i="10" s="1"/>
  <c r="D12" i="10" s="1"/>
  <c r="D13" i="10" s="1"/>
  <c r="D14" i="10" s="1"/>
  <c r="D15" i="10" s="1"/>
  <c r="V3" i="10"/>
  <c r="U3" i="10"/>
  <c r="T3" i="10"/>
  <c r="S3" i="10"/>
  <c r="R3" i="10"/>
  <c r="Q3" i="10"/>
  <c r="P3" i="10"/>
  <c r="O3" i="10"/>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C28" i="10" s="1"/>
  <c r="B30" i="9"/>
  <c r="B29" i="9"/>
  <c r="B28" i="9"/>
  <c r="B27" i="9"/>
  <c r="B26" i="9"/>
  <c r="B25" i="9"/>
  <c r="B24" i="9"/>
  <c r="B23" i="9"/>
  <c r="B22" i="9"/>
  <c r="B21" i="9"/>
  <c r="B20" i="9"/>
  <c r="B19" i="9"/>
  <c r="C16" i="10" s="1"/>
  <c r="B18" i="9"/>
  <c r="B17" i="9"/>
  <c r="B16" i="9"/>
  <c r="B15" i="9"/>
  <c r="B14" i="9"/>
  <c r="B13" i="9"/>
  <c r="B12" i="9"/>
  <c r="B11" i="9"/>
  <c r="B10" i="9"/>
  <c r="B9" i="9"/>
  <c r="B8" i="9"/>
  <c r="B7" i="9"/>
  <c r="C4" i="10" s="1"/>
  <c r="D11" i="6"/>
  <c r="E11" i="5"/>
  <c r="F14" i="5"/>
  <c r="D14" i="5"/>
  <c r="G15" i="5"/>
  <c r="C11" i="6"/>
  <c r="B14" i="5"/>
  <c r="E14" i="5"/>
  <c r="G14" i="5"/>
  <c r="H14" i="5"/>
  <c r="E11" i="6"/>
  <c r="F11" i="6"/>
  <c r="E12" i="6"/>
  <c r="G11" i="6"/>
  <c r="A14" i="5"/>
  <c r="C14" i="5"/>
  <c r="H11" i="6"/>
  <c r="A5" i="6"/>
  <c r="B113" i="11" l="1"/>
  <c r="C5" i="10"/>
  <c r="C6" i="10" s="1"/>
  <c r="C7" i="10" s="1"/>
  <c r="C8" i="10" s="1"/>
  <c r="C9" i="10" s="1"/>
  <c r="C10" i="10" s="1"/>
  <c r="C11" i="10" s="1"/>
  <c r="C12" i="10" s="1"/>
  <c r="C13" i="10" s="1"/>
  <c r="C14" i="10" s="1"/>
  <c r="C15" i="10" s="1"/>
  <c r="C29" i="10"/>
  <c r="C30" i="10" s="1"/>
  <c r="C31" i="10" s="1"/>
  <c r="C32" i="10" s="1"/>
  <c r="C33" i="10" s="1"/>
  <c r="C34" i="10" s="1"/>
  <c r="C35" i="10" s="1"/>
  <c r="C36" i="10" s="1"/>
  <c r="C37" i="10" s="1"/>
  <c r="C38" i="10" s="1"/>
  <c r="C39" i="10" s="1"/>
  <c r="B16" i="11"/>
  <c r="B32" i="11"/>
  <c r="B40" i="11"/>
  <c r="B48" i="11"/>
  <c r="B56" i="11"/>
  <c r="B64" i="11"/>
  <c r="B72" i="11"/>
  <c r="B80" i="11"/>
  <c r="B88" i="11"/>
  <c r="B96" i="11"/>
  <c r="B104" i="11"/>
  <c r="B112" i="11"/>
  <c r="B8" i="11"/>
  <c r="B24" i="11"/>
  <c r="C17" i="10"/>
  <c r="C18" i="10" s="1"/>
  <c r="C19" i="10" s="1"/>
  <c r="C20" i="10" s="1"/>
  <c r="C21" i="10" s="1"/>
  <c r="C22" i="10" s="1"/>
  <c r="C23" i="10" s="1"/>
  <c r="C24" i="10" s="1"/>
  <c r="C25" i="10" s="1"/>
  <c r="C26" i="10" s="1"/>
  <c r="C27" i="10" s="1"/>
  <c r="B10" i="11"/>
  <c r="B18" i="11"/>
  <c r="B26" i="11"/>
  <c r="B34" i="11"/>
  <c r="B42" i="11"/>
  <c r="B50" i="11"/>
  <c r="B58" i="11"/>
  <c r="B66" i="11"/>
  <c r="B74" i="11"/>
  <c r="B82" i="11"/>
  <c r="B90" i="11"/>
  <c r="B98" i="11"/>
  <c r="B106" i="11"/>
  <c r="R35" i="10"/>
  <c r="Q4" i="10"/>
  <c r="T35" i="10"/>
  <c r="V35" i="10"/>
  <c r="B12" i="11"/>
  <c r="B20" i="11"/>
  <c r="B28" i="11"/>
  <c r="B36" i="11"/>
  <c r="B44" i="11"/>
  <c r="B52" i="11"/>
  <c r="B60" i="11"/>
  <c r="B68" i="11"/>
  <c r="B76" i="11"/>
  <c r="B84" i="11"/>
  <c r="B92" i="11"/>
  <c r="B100" i="11"/>
  <c r="B108" i="11"/>
  <c r="N5" i="10"/>
  <c r="O5" i="10" s="1"/>
  <c r="B7" i="11"/>
  <c r="B15" i="11"/>
  <c r="C52" i="10"/>
  <c r="C53" i="10" s="1"/>
  <c r="C54" i="10" s="1"/>
  <c r="C55" i="10" s="1"/>
  <c r="C56" i="10" s="1"/>
  <c r="C57" i="10" s="1"/>
  <c r="C58" i="10" s="1"/>
  <c r="C59" i="10" s="1"/>
  <c r="C60" i="10" s="1"/>
  <c r="C61" i="10" s="1"/>
  <c r="C62" i="10" s="1"/>
  <c r="C63" i="10" s="1"/>
  <c r="B23" i="11"/>
  <c r="C76" i="10"/>
  <c r="C77" i="10" s="1"/>
  <c r="C78" i="10" s="1"/>
  <c r="C79" i="10" s="1"/>
  <c r="C80" i="10" s="1"/>
  <c r="C81" i="10" s="1"/>
  <c r="C82" i="10" s="1"/>
  <c r="C83" i="10" s="1"/>
  <c r="C84" i="10" s="1"/>
  <c r="C85" i="10" s="1"/>
  <c r="C86" i="10" s="1"/>
  <c r="C87" i="10" s="1"/>
  <c r="B31" i="11"/>
  <c r="C100" i="10"/>
  <c r="C101" i="10" s="1"/>
  <c r="C102" i="10" s="1"/>
  <c r="C103" i="10" s="1"/>
  <c r="C104" i="10" s="1"/>
  <c r="C105" i="10" s="1"/>
  <c r="C106" i="10" s="1"/>
  <c r="C107" i="10" s="1"/>
  <c r="C108" i="10" s="1"/>
  <c r="C109" i="10" s="1"/>
  <c r="C110" i="10" s="1"/>
  <c r="C111" i="10" s="1"/>
  <c r="B39" i="11"/>
  <c r="C124" i="10"/>
  <c r="C125" i="10" s="1"/>
  <c r="C126" i="10" s="1"/>
  <c r="C127" i="10" s="1"/>
  <c r="C128" i="10" s="1"/>
  <c r="C129" i="10" s="1"/>
  <c r="C130" i="10" s="1"/>
  <c r="C131" i="10" s="1"/>
  <c r="C132" i="10" s="1"/>
  <c r="C133" i="10" s="1"/>
  <c r="C134" i="10" s="1"/>
  <c r="C135" i="10" s="1"/>
  <c r="B47" i="11"/>
  <c r="C148" i="10"/>
  <c r="C149" i="10" s="1"/>
  <c r="C150" i="10" s="1"/>
  <c r="C151" i="10" s="1"/>
  <c r="C152" i="10" s="1"/>
  <c r="C153" i="10" s="1"/>
  <c r="C154" i="10" s="1"/>
  <c r="C155" i="10" s="1"/>
  <c r="C156" i="10" s="1"/>
  <c r="C157" i="10" s="1"/>
  <c r="C158" i="10" s="1"/>
  <c r="C159" i="10" s="1"/>
  <c r="B55" i="11"/>
  <c r="C172" i="10"/>
  <c r="C173" i="10" s="1"/>
  <c r="C174" i="10" s="1"/>
  <c r="C175" i="10" s="1"/>
  <c r="C176" i="10" s="1"/>
  <c r="C177" i="10" s="1"/>
  <c r="C178" i="10" s="1"/>
  <c r="C179" i="10" s="1"/>
  <c r="C180" i="10" s="1"/>
  <c r="C181" i="10" s="1"/>
  <c r="C182" i="10" s="1"/>
  <c r="C183" i="10" s="1"/>
  <c r="B63" i="11"/>
  <c r="C196" i="10"/>
  <c r="C197" i="10" s="1"/>
  <c r="C198" i="10" s="1"/>
  <c r="C199" i="10" s="1"/>
  <c r="C200" i="10" s="1"/>
  <c r="C201" i="10" s="1"/>
  <c r="C202" i="10" s="1"/>
  <c r="C203" i="10" s="1"/>
  <c r="C204" i="10" s="1"/>
  <c r="C205" i="10" s="1"/>
  <c r="C206" i="10" s="1"/>
  <c r="C207" i="10" s="1"/>
  <c r="B71" i="11"/>
  <c r="C220" i="10"/>
  <c r="C221" i="10" s="1"/>
  <c r="C222" i="10" s="1"/>
  <c r="C223" i="10" s="1"/>
  <c r="C224" i="10" s="1"/>
  <c r="C225" i="10" s="1"/>
  <c r="C226" i="10" s="1"/>
  <c r="C227" i="10" s="1"/>
  <c r="C228" i="10" s="1"/>
  <c r="C229" i="10" s="1"/>
  <c r="C230" i="10" s="1"/>
  <c r="C231" i="10" s="1"/>
  <c r="B79" i="11"/>
  <c r="C244" i="10"/>
  <c r="C245" i="10" s="1"/>
  <c r="C246" i="10" s="1"/>
  <c r="C247" i="10" s="1"/>
  <c r="C248" i="10" s="1"/>
  <c r="C249" i="10" s="1"/>
  <c r="C250" i="10" s="1"/>
  <c r="C251" i="10" s="1"/>
  <c r="C252" i="10" s="1"/>
  <c r="C253" i="10" s="1"/>
  <c r="C254" i="10" s="1"/>
  <c r="C255" i="10" s="1"/>
  <c r="B87" i="11"/>
  <c r="C268" i="10"/>
  <c r="C269" i="10" s="1"/>
  <c r="C270" i="10" s="1"/>
  <c r="C271" i="10" s="1"/>
  <c r="C272" i="10" s="1"/>
  <c r="C273" i="10" s="1"/>
  <c r="C274" i="10" s="1"/>
  <c r="C275" i="10" s="1"/>
  <c r="C276" i="10" s="1"/>
  <c r="C277" i="10" s="1"/>
  <c r="C278" i="10" s="1"/>
  <c r="C279" i="10" s="1"/>
  <c r="B95" i="11"/>
  <c r="C292" i="10"/>
  <c r="C293" i="10" s="1"/>
  <c r="C294" i="10" s="1"/>
  <c r="C295" i="10" s="1"/>
  <c r="C296" i="10" s="1"/>
  <c r="C297" i="10" s="1"/>
  <c r="C298" i="10" s="1"/>
  <c r="C299" i="10" s="1"/>
  <c r="C300" i="10" s="1"/>
  <c r="C301" i="10" s="1"/>
  <c r="C302" i="10" s="1"/>
  <c r="C303" i="10" s="1"/>
  <c r="B103" i="11"/>
  <c r="C316" i="10"/>
  <c r="C317" i="10" s="1"/>
  <c r="C318" i="10" s="1"/>
  <c r="C319" i="10" s="1"/>
  <c r="C320" i="10" s="1"/>
  <c r="C321" i="10" s="1"/>
  <c r="C322" i="10" s="1"/>
  <c r="C323" i="10" s="1"/>
  <c r="C324" i="10" s="1"/>
  <c r="C325" i="10" s="1"/>
  <c r="C326" i="10" s="1"/>
  <c r="C327" i="10" s="1"/>
  <c r="B111" i="11"/>
  <c r="O4" i="10"/>
  <c r="N13" i="10"/>
  <c r="P13" i="10" s="1"/>
  <c r="B13" i="11"/>
  <c r="B21" i="11"/>
  <c r="B29" i="11"/>
  <c r="B37" i="11"/>
  <c r="B45" i="11"/>
  <c r="B53" i="11"/>
  <c r="B61" i="11"/>
  <c r="B69" i="11"/>
  <c r="B77" i="11"/>
  <c r="B85" i="11"/>
  <c r="B93" i="11"/>
  <c r="B101" i="11"/>
  <c r="B109" i="11"/>
  <c r="R4" i="10"/>
  <c r="S4" i="10"/>
  <c r="B11" i="11"/>
  <c r="C40" i="10"/>
  <c r="C41" i="10" s="1"/>
  <c r="C42" i="10" s="1"/>
  <c r="C43" i="10" s="1"/>
  <c r="C44" i="10" s="1"/>
  <c r="C45" i="10" s="1"/>
  <c r="C46" i="10" s="1"/>
  <c r="C47" i="10" s="1"/>
  <c r="C48" i="10" s="1"/>
  <c r="C49" i="10" s="1"/>
  <c r="C50" i="10" s="1"/>
  <c r="C51" i="10" s="1"/>
  <c r="B19" i="11"/>
  <c r="C64" i="10"/>
  <c r="C65" i="10" s="1"/>
  <c r="C66" i="10" s="1"/>
  <c r="C67" i="10" s="1"/>
  <c r="C68" i="10" s="1"/>
  <c r="C69" i="10" s="1"/>
  <c r="C70" i="10" s="1"/>
  <c r="C71" i="10" s="1"/>
  <c r="C72" i="10" s="1"/>
  <c r="C73" i="10" s="1"/>
  <c r="C74" i="10" s="1"/>
  <c r="C75" i="10" s="1"/>
  <c r="B27" i="11"/>
  <c r="C88" i="10"/>
  <c r="C89" i="10" s="1"/>
  <c r="C90" i="10" s="1"/>
  <c r="C91" i="10" s="1"/>
  <c r="C92" i="10" s="1"/>
  <c r="C93" i="10" s="1"/>
  <c r="C94" i="10" s="1"/>
  <c r="C95" i="10" s="1"/>
  <c r="C96" i="10" s="1"/>
  <c r="C97" i="10" s="1"/>
  <c r="C98" i="10" s="1"/>
  <c r="C99" i="10" s="1"/>
  <c r="B35" i="11"/>
  <c r="C112" i="10"/>
  <c r="C113" i="10" s="1"/>
  <c r="C114" i="10" s="1"/>
  <c r="C115" i="10" s="1"/>
  <c r="C116" i="10" s="1"/>
  <c r="C117" i="10" s="1"/>
  <c r="C118" i="10" s="1"/>
  <c r="C119" i="10" s="1"/>
  <c r="C120" i="10" s="1"/>
  <c r="C121" i="10" s="1"/>
  <c r="C122" i="10" s="1"/>
  <c r="C123" i="10" s="1"/>
  <c r="B43" i="11"/>
  <c r="C136" i="10"/>
  <c r="C137" i="10" s="1"/>
  <c r="C138" i="10" s="1"/>
  <c r="C139" i="10" s="1"/>
  <c r="C140" i="10" s="1"/>
  <c r="C141" i="10" s="1"/>
  <c r="C142" i="10" s="1"/>
  <c r="C143" i="10" s="1"/>
  <c r="C144" i="10" s="1"/>
  <c r="C145" i="10" s="1"/>
  <c r="C146" i="10" s="1"/>
  <c r="C147" i="10" s="1"/>
  <c r="B51" i="11"/>
  <c r="C160" i="10"/>
  <c r="C161" i="10" s="1"/>
  <c r="C162" i="10" s="1"/>
  <c r="C163" i="10" s="1"/>
  <c r="C164" i="10" s="1"/>
  <c r="C165" i="10" s="1"/>
  <c r="C166" i="10" s="1"/>
  <c r="C167" i="10" s="1"/>
  <c r="C168" i="10" s="1"/>
  <c r="C169" i="10" s="1"/>
  <c r="C170" i="10" s="1"/>
  <c r="C171" i="10" s="1"/>
  <c r="B59" i="11"/>
  <c r="C184" i="10"/>
  <c r="C185" i="10" s="1"/>
  <c r="C186" i="10" s="1"/>
  <c r="C187" i="10" s="1"/>
  <c r="C188" i="10" s="1"/>
  <c r="C189" i="10" s="1"/>
  <c r="C190" i="10" s="1"/>
  <c r="C191" i="10" s="1"/>
  <c r="C192" i="10" s="1"/>
  <c r="C193" i="10" s="1"/>
  <c r="C194" i="10" s="1"/>
  <c r="C195" i="10" s="1"/>
  <c r="B67" i="11"/>
  <c r="C208" i="10"/>
  <c r="C209" i="10" s="1"/>
  <c r="C210" i="10" s="1"/>
  <c r="C211" i="10" s="1"/>
  <c r="C212" i="10" s="1"/>
  <c r="C213" i="10" s="1"/>
  <c r="C214" i="10" s="1"/>
  <c r="C215" i="10" s="1"/>
  <c r="C216" i="10" s="1"/>
  <c r="C217" i="10" s="1"/>
  <c r="C218" i="10" s="1"/>
  <c r="C219" i="10" s="1"/>
  <c r="B75" i="11"/>
  <c r="C232" i="10"/>
  <c r="C233" i="10" s="1"/>
  <c r="C234" i="10" s="1"/>
  <c r="C235" i="10" s="1"/>
  <c r="C236" i="10" s="1"/>
  <c r="C237" i="10" s="1"/>
  <c r="C238" i="10" s="1"/>
  <c r="C239" i="10" s="1"/>
  <c r="C240" i="10" s="1"/>
  <c r="C241" i="10" s="1"/>
  <c r="C242" i="10" s="1"/>
  <c r="C243" i="10" s="1"/>
  <c r="B83" i="11"/>
  <c r="C256" i="10"/>
  <c r="C257" i="10" s="1"/>
  <c r="C258" i="10" s="1"/>
  <c r="C259" i="10" s="1"/>
  <c r="C260" i="10" s="1"/>
  <c r="C261" i="10" s="1"/>
  <c r="C262" i="10" s="1"/>
  <c r="C263" i="10" s="1"/>
  <c r="C264" i="10" s="1"/>
  <c r="C265" i="10" s="1"/>
  <c r="C266" i="10" s="1"/>
  <c r="C267" i="10" s="1"/>
  <c r="B91" i="11"/>
  <c r="C280" i="10"/>
  <c r="C281" i="10" s="1"/>
  <c r="C282" i="10" s="1"/>
  <c r="C283" i="10" s="1"/>
  <c r="C284" i="10" s="1"/>
  <c r="C285" i="10" s="1"/>
  <c r="C286" i="10" s="1"/>
  <c r="C287" i="10" s="1"/>
  <c r="C288" i="10" s="1"/>
  <c r="C289" i="10" s="1"/>
  <c r="C290" i="10" s="1"/>
  <c r="C291" i="10" s="1"/>
  <c r="B99" i="11"/>
  <c r="C304" i="10"/>
  <c r="C305" i="10" s="1"/>
  <c r="C306" i="10" s="1"/>
  <c r="C307" i="10" s="1"/>
  <c r="C308" i="10" s="1"/>
  <c r="C309" i="10" s="1"/>
  <c r="C310" i="10" s="1"/>
  <c r="C311" i="10" s="1"/>
  <c r="C312" i="10" s="1"/>
  <c r="C313" i="10" s="1"/>
  <c r="C314" i="10" s="1"/>
  <c r="C315" i="10" s="1"/>
  <c r="B107" i="11"/>
  <c r="T4" i="10"/>
  <c r="O12" i="10"/>
  <c r="B22" i="11"/>
  <c r="B30" i="11"/>
  <c r="B38" i="11"/>
  <c r="B46" i="11"/>
  <c r="B54" i="11"/>
  <c r="B62" i="11"/>
  <c r="B70" i="11"/>
  <c r="B78" i="11"/>
  <c r="B86" i="11"/>
  <c r="B94" i="11"/>
  <c r="B102" i="11"/>
  <c r="B110" i="11"/>
  <c r="U4" i="10"/>
  <c r="S12" i="10"/>
  <c r="B14" i="11"/>
  <c r="B9" i="11"/>
  <c r="B17" i="11"/>
  <c r="B25" i="11"/>
  <c r="B33" i="11"/>
  <c r="B41" i="11"/>
  <c r="B49" i="11"/>
  <c r="B57" i="11"/>
  <c r="B65" i="11"/>
  <c r="B73" i="11"/>
  <c r="B81" i="11"/>
  <c r="B89" i="11"/>
  <c r="B97" i="11"/>
  <c r="B105" i="11"/>
  <c r="T29" i="10"/>
  <c r="V4" i="10"/>
  <c r="T12" i="10"/>
  <c r="R12" i="10"/>
  <c r="Q12" i="10"/>
  <c r="P12" i="10"/>
  <c r="V12" i="10"/>
  <c r="U29" i="10"/>
  <c r="N30" i="10"/>
  <c r="U35" i="10"/>
  <c r="N36" i="10"/>
  <c r="V29" i="10"/>
  <c r="O29" i="10"/>
  <c r="O35" i="10"/>
  <c r="P29" i="10"/>
  <c r="P35" i="10"/>
  <c r="Q29" i="10"/>
  <c r="Q35" i="10"/>
  <c r="R29" i="10"/>
  <c r="E6" i="6"/>
  <c r="A5" i="5"/>
  <c r="D15" i="5"/>
  <c r="C5" i="6"/>
  <c r="F12" i="6"/>
  <c r="A15" i="5"/>
  <c r="C12" i="6"/>
  <c r="B11" i="5"/>
  <c r="F11" i="5"/>
  <c r="D5" i="6"/>
  <c r="D6" i="6"/>
  <c r="C6" i="5"/>
  <c r="B12" i="6"/>
  <c r="A12" i="6"/>
  <c r="F5" i="6"/>
  <c r="C11" i="5"/>
  <c r="B15" i="5"/>
  <c r="G5" i="5"/>
  <c r="B11" i="6"/>
  <c r="H5" i="6"/>
  <c r="A11" i="6"/>
  <c r="E5" i="6"/>
  <c r="D5" i="5"/>
  <c r="C15" i="5"/>
  <c r="G11" i="5"/>
  <c r="D12" i="6"/>
  <c r="F5" i="5"/>
  <c r="C5" i="5"/>
  <c r="A11" i="5"/>
  <c r="H11" i="5"/>
  <c r="H12" i="6"/>
  <c r="E5" i="5"/>
  <c r="G5" i="6"/>
  <c r="H5" i="5"/>
  <c r="H15" i="5"/>
  <c r="G12" i="6"/>
  <c r="F6" i="6"/>
  <c r="E15" i="5"/>
  <c r="G6" i="6"/>
  <c r="B16" i="5"/>
  <c r="D11" i="5"/>
  <c r="F15" i="5"/>
  <c r="B32" i="12" l="1"/>
  <c r="B28" i="12"/>
  <c r="B9" i="12"/>
  <c r="B29" i="12"/>
  <c r="B21" i="12"/>
  <c r="B13" i="12"/>
  <c r="B24" i="12"/>
  <c r="B16" i="12"/>
  <c r="B8" i="12"/>
  <c r="B25" i="12"/>
  <c r="T13" i="10"/>
  <c r="B19" i="12"/>
  <c r="V5" i="10"/>
  <c r="B20" i="12"/>
  <c r="O13" i="10"/>
  <c r="Q13" i="10"/>
  <c r="R13" i="10"/>
  <c r="V13" i="10"/>
  <c r="B6" i="12"/>
  <c r="B27" i="12"/>
  <c r="B11" i="12"/>
  <c r="B30" i="12"/>
  <c r="B22" i="12"/>
  <c r="B14" i="12"/>
  <c r="Q5" i="10"/>
  <c r="N6" i="10"/>
  <c r="U5" i="10"/>
  <c r="T5" i="10"/>
  <c r="S5" i="10"/>
  <c r="P5" i="10"/>
  <c r="R5" i="10"/>
  <c r="B12" i="12"/>
  <c r="B31" i="12"/>
  <c r="B23" i="12"/>
  <c r="B15" i="12"/>
  <c r="B7" i="12"/>
  <c r="N14" i="10"/>
  <c r="S13" i="10"/>
  <c r="U13" i="10"/>
  <c r="B26" i="12"/>
  <c r="B18" i="12"/>
  <c r="B10" i="12"/>
  <c r="B17" i="12"/>
  <c r="B17" i="5"/>
  <c r="T30" i="10"/>
  <c r="S30" i="10"/>
  <c r="R30" i="10"/>
  <c r="Q30" i="10"/>
  <c r="P30" i="10"/>
  <c r="O30" i="10"/>
  <c r="V30" i="10"/>
  <c r="U30" i="10"/>
  <c r="S36" i="10"/>
  <c r="R36" i="10"/>
  <c r="Q36" i="10"/>
  <c r="P36" i="10"/>
  <c r="O36" i="10"/>
  <c r="V36" i="10"/>
  <c r="N37" i="10"/>
  <c r="U36" i="10"/>
  <c r="T36" i="10"/>
  <c r="B6" i="6"/>
  <c r="A6" i="6"/>
  <c r="E12" i="5"/>
  <c r="D6" i="5"/>
  <c r="A7" i="5"/>
  <c r="G16" i="5"/>
  <c r="F6" i="5"/>
  <c r="D12" i="5"/>
  <c r="B6" i="5"/>
  <c r="B12" i="5"/>
  <c r="A7" i="6"/>
  <c r="H13" i="6"/>
  <c r="C6" i="6"/>
  <c r="C12" i="5"/>
  <c r="H6" i="5"/>
  <c r="C16" i="5"/>
  <c r="A16" i="5"/>
  <c r="F16" i="5"/>
  <c r="B5" i="6"/>
  <c r="C13" i="6"/>
  <c r="B13" i="6"/>
  <c r="E6" i="5"/>
  <c r="H12" i="5"/>
  <c r="H16" i="5"/>
  <c r="B5" i="5"/>
  <c r="G6" i="5"/>
  <c r="A12" i="5"/>
  <c r="G12" i="5"/>
  <c r="A6" i="5"/>
  <c r="H6" i="6"/>
  <c r="D16" i="5"/>
  <c r="G13" i="6"/>
  <c r="H7" i="5"/>
  <c r="F13" i="6"/>
  <c r="B7" i="6"/>
  <c r="F12" i="5"/>
  <c r="E16" i="5"/>
  <c r="E13" i="6"/>
  <c r="D13" i="6"/>
  <c r="F17" i="5" l="1"/>
  <c r="H17" i="5"/>
  <c r="D17" i="5"/>
  <c r="C17" i="5"/>
  <c r="G17" i="5"/>
  <c r="E17" i="5"/>
  <c r="Q14" i="10"/>
  <c r="R14" i="10"/>
  <c r="P14" i="10"/>
  <c r="U14" i="10"/>
  <c r="V14" i="10"/>
  <c r="S14" i="10"/>
  <c r="T14" i="10"/>
  <c r="O14" i="10"/>
  <c r="N15" i="10"/>
  <c r="R6" i="10"/>
  <c r="N7" i="10"/>
  <c r="T6" i="10"/>
  <c r="U6" i="10"/>
  <c r="S6" i="10"/>
  <c r="Q6" i="10"/>
  <c r="P6" i="10"/>
  <c r="V6" i="10"/>
  <c r="O6" i="10"/>
  <c r="E13" i="5"/>
  <c r="F13" i="5"/>
  <c r="G13" i="5"/>
  <c r="H13" i="5"/>
  <c r="D13" i="5"/>
  <c r="B13" i="5"/>
  <c r="C13" i="5"/>
  <c r="S37" i="10"/>
  <c r="R37" i="10"/>
  <c r="Q37" i="10"/>
  <c r="P37" i="10"/>
  <c r="O37" i="10"/>
  <c r="V37" i="10"/>
  <c r="N38" i="10"/>
  <c r="U37" i="10"/>
  <c r="T37" i="10"/>
  <c r="G14" i="6"/>
  <c r="F7" i="6"/>
  <c r="E7" i="6"/>
  <c r="C14" i="6"/>
  <c r="A13" i="6"/>
  <c r="B7" i="5"/>
  <c r="H14" i="6"/>
  <c r="H7" i="6"/>
  <c r="G7" i="5"/>
  <c r="F14" i="6"/>
  <c r="D14" i="6"/>
  <c r="F7" i="5"/>
  <c r="D7" i="6"/>
  <c r="C7" i="5"/>
  <c r="C7" i="6"/>
  <c r="D7" i="5"/>
  <c r="E7" i="5"/>
  <c r="B14" i="6"/>
  <c r="E14" i="6"/>
  <c r="G7" i="6"/>
  <c r="A14" i="6"/>
  <c r="Q7" i="10" l="1"/>
  <c r="O7" i="10"/>
  <c r="U7" i="10"/>
  <c r="V7" i="10"/>
  <c r="T7" i="10"/>
  <c r="P7" i="10"/>
  <c r="R7" i="10"/>
  <c r="S7" i="10"/>
  <c r="P15" i="10"/>
  <c r="V15" i="10"/>
  <c r="U15" i="10"/>
  <c r="N16" i="10"/>
  <c r="T15" i="10"/>
  <c r="S15" i="10"/>
  <c r="R15" i="10"/>
  <c r="O15" i="10"/>
  <c r="Q15" i="10"/>
  <c r="S38" i="10"/>
  <c r="R38" i="10"/>
  <c r="Q38" i="10"/>
  <c r="P38" i="10"/>
  <c r="O38" i="10"/>
  <c r="V38" i="10"/>
  <c r="U38" i="10"/>
  <c r="T38" i="10"/>
  <c r="G8" i="5"/>
  <c r="D15" i="6"/>
  <c r="F8" i="5"/>
  <c r="D8" i="6"/>
  <c r="A8" i="5"/>
  <c r="D8" i="5"/>
  <c r="H15" i="6"/>
  <c r="B8" i="6"/>
  <c r="E8" i="6"/>
  <c r="C15" i="6"/>
  <c r="F15" i="6"/>
  <c r="G8" i="6"/>
  <c r="H8" i="6"/>
  <c r="E8" i="5"/>
  <c r="A8" i="6"/>
  <c r="C8" i="6"/>
  <c r="B8" i="5"/>
  <c r="H8" i="5"/>
  <c r="E15" i="6"/>
  <c r="G15" i="6"/>
  <c r="C8" i="5"/>
  <c r="F8" i="6"/>
  <c r="B15" i="6"/>
  <c r="H16" i="6" l="1"/>
  <c r="P16" i="10"/>
  <c r="O16" i="10"/>
  <c r="N17" i="10"/>
  <c r="R16" i="10"/>
  <c r="S16" i="10"/>
  <c r="Q16" i="10"/>
  <c r="T16" i="10"/>
  <c r="U16" i="10"/>
  <c r="V16" i="10"/>
  <c r="B16" i="6"/>
  <c r="C16" i="6"/>
  <c r="D16" i="6"/>
  <c r="G16" i="6"/>
  <c r="F16" i="6"/>
  <c r="E16" i="6"/>
  <c r="B9" i="6"/>
  <c r="D9" i="6"/>
  <c r="B9" i="5"/>
  <c r="H9" i="5"/>
  <c r="A15" i="6"/>
  <c r="H9" i="6"/>
  <c r="E9" i="5"/>
  <c r="E9" i="6"/>
  <c r="G9" i="6"/>
  <c r="G9" i="5"/>
  <c r="D9" i="5"/>
  <c r="F9" i="6"/>
  <c r="A9" i="6"/>
  <c r="A9" i="5"/>
  <c r="C9" i="5"/>
  <c r="F9" i="5"/>
  <c r="C9" i="6"/>
  <c r="D10" i="6" l="1"/>
  <c r="D10" i="5"/>
  <c r="F10" i="5"/>
  <c r="G10" i="6"/>
  <c r="B10" i="6"/>
  <c r="G10" i="5"/>
  <c r="B10" i="5"/>
  <c r="C10" i="5"/>
  <c r="H10" i="5"/>
  <c r="E10" i="5"/>
  <c r="F10" i="6"/>
  <c r="C10" i="6"/>
  <c r="H10" i="6"/>
  <c r="E10" i="6"/>
  <c r="S17" i="10"/>
  <c r="T17" i="10"/>
  <c r="N18" i="10"/>
  <c r="Q17" i="10"/>
  <c r="V17" i="10"/>
  <c r="O17" i="10"/>
  <c r="R17" i="10"/>
  <c r="P17" i="10"/>
  <c r="U17" i="10"/>
  <c r="S18" i="10" l="1"/>
  <c r="Q18" i="10"/>
  <c r="P18" i="10"/>
  <c r="T18" i="10"/>
  <c r="O18" i="10"/>
  <c r="R18" i="10"/>
  <c r="N19" i="10"/>
  <c r="U18" i="10"/>
  <c r="V18" i="10"/>
  <c r="R19" i="10" l="1"/>
  <c r="Q19" i="10"/>
  <c r="P19" i="10"/>
  <c r="S19" i="10"/>
  <c r="O19" i="10"/>
  <c r="V19" i="10"/>
  <c r="N20" i="10"/>
  <c r="T19" i="10"/>
  <c r="U19" i="10"/>
  <c r="N21" i="10" l="1"/>
  <c r="U20" i="10"/>
  <c r="S20" i="10"/>
  <c r="O20" i="10"/>
  <c r="R20" i="10"/>
  <c r="Q20" i="10"/>
  <c r="P20" i="10"/>
  <c r="V20" i="10"/>
  <c r="T20" i="10"/>
  <c r="U21" i="10" l="1"/>
  <c r="T21" i="10"/>
  <c r="O21" i="10"/>
  <c r="S21" i="10"/>
  <c r="N22" i="10"/>
  <c r="R21" i="10"/>
  <c r="Q21" i="10"/>
  <c r="P21" i="10"/>
  <c r="V21" i="10"/>
  <c r="V22" i="10" l="1"/>
  <c r="S22" i="10"/>
  <c r="U22" i="10"/>
  <c r="P22" i="10"/>
  <c r="O22" i="10"/>
  <c r="T22" i="10"/>
  <c r="N23" i="10"/>
  <c r="R22" i="10"/>
  <c r="Q22" i="10"/>
  <c r="V23" i="10" l="1"/>
  <c r="T23" i="10"/>
  <c r="N24" i="10"/>
  <c r="R23" i="10"/>
  <c r="O23" i="10"/>
  <c r="S23" i="10"/>
  <c r="U23" i="10"/>
  <c r="Q23" i="10"/>
  <c r="P23" i="10"/>
  <c r="H18" i="5"/>
  <c r="D18" i="5"/>
  <c r="F18" i="5"/>
  <c r="E18" i="5"/>
  <c r="B18" i="5"/>
  <c r="A18" i="5"/>
  <c r="G18" i="5"/>
  <c r="C18" i="5"/>
  <c r="V24" i="10" l="1"/>
  <c r="T24" i="10"/>
  <c r="N25" i="10"/>
  <c r="Q24" i="10"/>
  <c r="S24" i="10"/>
  <c r="U24" i="10"/>
  <c r="R24" i="10"/>
  <c r="P24" i="10"/>
  <c r="O24" i="10"/>
  <c r="H19" i="5"/>
  <c r="A19" i="5"/>
  <c r="F19" i="5"/>
  <c r="E19" i="5"/>
  <c r="C19" i="5"/>
  <c r="D19" i="5"/>
  <c r="B19" i="5"/>
  <c r="G19" i="5"/>
  <c r="O25" i="10" l="1"/>
  <c r="R25" i="10"/>
  <c r="Q25" i="10"/>
  <c r="P25" i="10"/>
  <c r="V25" i="10"/>
  <c r="T25" i="10"/>
  <c r="U25" i="10"/>
  <c r="S25" i="10"/>
  <c r="A20" i="5"/>
  <c r="C20" i="5"/>
  <c r="B20" i="5"/>
  <c r="D20" i="5"/>
  <c r="H20" i="5"/>
  <c r="F20" i="5"/>
  <c r="G20" i="5"/>
  <c r="E20" i="5"/>
  <c r="G21" i="5" l="1"/>
  <c r="G22" i="5" s="1"/>
  <c r="F21" i="5"/>
  <c r="F22" i="5" s="1"/>
  <c r="H21" i="5"/>
  <c r="B21" i="5"/>
  <c r="B22" i="5" s="1"/>
  <c r="C21" i="5"/>
  <c r="D21" i="5"/>
  <c r="E21" i="5"/>
  <c r="C22" i="5" l="1"/>
  <c r="E22" i="5"/>
  <c r="D22" i="5"/>
  <c r="H22" i="5"/>
</calcChain>
</file>

<file path=xl/sharedStrings.xml><?xml version="1.0" encoding="utf-8"?>
<sst xmlns="http://schemas.openxmlformats.org/spreadsheetml/2006/main" count="1108" uniqueCount="674">
  <si>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</si>
  <si>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</si>
  <si>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</si>
  <si>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</si>
  <si>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</si>
  <si>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</si>
  <si>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</si>
  <si>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</si>
  <si>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</si>
  <si>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</si>
  <si>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</si>
  <si>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</si>
  <si>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</si>
  <si>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</si>
  <si>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</si>
  <si>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</si>
  <si>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</si>
  <si>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</si>
  <si>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</si>
  <si>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</si>
  <si>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</si>
  <si>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Notes</t>
  </si>
  <si>
    <t xml:space="preserve">Commentary </t>
  </si>
  <si>
    <t>Commentary</t>
  </si>
  <si>
    <t xml:space="preserve">This worksheet contains one table 
</t>
  </si>
  <si>
    <t xml:space="preserve">Note </t>
  </si>
  <si>
    <t>Description</t>
  </si>
  <si>
    <t>Note 1</t>
  </si>
  <si>
    <t>Note 2</t>
  </si>
  <si>
    <t xml:space="preserve">Note 3 </t>
  </si>
  <si>
    <t>Note 4</t>
  </si>
  <si>
    <t>Primary electricity</t>
  </si>
  <si>
    <t>Total</t>
  </si>
  <si>
    <t>Nuclear</t>
  </si>
  <si>
    <t>Per cent change</t>
  </si>
  <si>
    <t>Year</t>
  </si>
  <si>
    <t>Coal</t>
  </si>
  <si>
    <t>Petroleum</t>
  </si>
  <si>
    <t>Natural gas</t>
  </si>
  <si>
    <t>Wind, solar and hydro</t>
  </si>
  <si>
    <t>Quarter</t>
  </si>
  <si>
    <t>Month</t>
  </si>
  <si>
    <t>May</t>
  </si>
  <si>
    <t>January</t>
  </si>
  <si>
    <t>February</t>
  </si>
  <si>
    <t>March*</t>
  </si>
  <si>
    <t>April</t>
  </si>
  <si>
    <t>July</t>
  </si>
  <si>
    <t>August</t>
  </si>
  <si>
    <t>October</t>
  </si>
  <si>
    <t>November</t>
  </si>
  <si>
    <t>March</t>
  </si>
  <si>
    <t>June</t>
  </si>
  <si>
    <t>September</t>
  </si>
  <si>
    <t>December</t>
  </si>
  <si>
    <t>Annual!</t>
  </si>
  <si>
    <t>Bioenergy &amp; Waste</t>
  </si>
  <si>
    <t>A</t>
  </si>
  <si>
    <t>C</t>
  </si>
  <si>
    <t>D</t>
  </si>
  <si>
    <t>E</t>
  </si>
  <si>
    <t>F</t>
  </si>
  <si>
    <t>G</t>
  </si>
  <si>
    <t>H</t>
  </si>
  <si>
    <t>Month!</t>
  </si>
  <si>
    <t>B</t>
  </si>
  <si>
    <t>calculation_hide!</t>
  </si>
  <si>
    <t>b</t>
  </si>
  <si>
    <t>c</t>
  </si>
  <si>
    <t>d</t>
  </si>
  <si>
    <t>e</t>
  </si>
  <si>
    <t>f</t>
  </si>
  <si>
    <t>g</t>
  </si>
  <si>
    <t>h</t>
  </si>
  <si>
    <t>i</t>
  </si>
  <si>
    <t>Quarter!</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</si>
  <si>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</si>
  <si>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</si>
  <si>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</si>
  <si>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</si>
  <si>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</si>
  <si>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</si>
  <si>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</si>
  <si>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</si>
  <si>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</si>
  <si>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</si>
  <si>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</si>
  <si>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 xml:space="preserve">Indigenous production of primary fuels </t>
  </si>
  <si>
    <t>Data sources and methodology for energy balances (opens in a new window)</t>
  </si>
  <si>
    <t>Kevin Harris</t>
  </si>
  <si>
    <t>Indigenous production of primary fuels, main table - monthly</t>
  </si>
  <si>
    <t>Main table - monthly</t>
  </si>
  <si>
    <t>Indigenous production of primary fuels, main table - quarterly</t>
  </si>
  <si>
    <t>Main table - quarterly</t>
  </si>
  <si>
    <t>Indigenous production of primary fuels, annual data</t>
  </si>
  <si>
    <t>Annual</t>
  </si>
  <si>
    <t>Indigenous production of primary fuels, quarterly data</t>
  </si>
  <si>
    <t>Indigenous production of primary fuels, monthly data</t>
  </si>
  <si>
    <t xml:space="preserve">This table contains supplementary information supporting Indigenous production of primary fuels data which are referred to in the data presented in this workbook </t>
  </si>
  <si>
    <t>Note 5</t>
  </si>
  <si>
    <t>Note 6</t>
  </si>
  <si>
    <t>Note 7</t>
  </si>
  <si>
    <t>Note 8</t>
  </si>
  <si>
    <t xml:space="preserve">Percentage change between the most recent three months or quarter and the same period in the previous year. </t>
  </si>
  <si>
    <t>Includes an estimate of slurry</t>
  </si>
  <si>
    <t>Crude oil, offshore and land, plus condensates and petroleum gases derived at onshore treatment plants</t>
  </si>
  <si>
    <t>Includes colliery methane, excludes gas flared or re-injected</t>
  </si>
  <si>
    <t>Includes solid renewable sources (wood, straw and waste), a small amount of renewable primary heat sources (solar, geothermal etc), liquid biofuels and sewage gas and landfill gas</t>
  </si>
  <si>
    <t>Bioenergy &amp; waste introduced as a separate category from March 2014 - see special feature article in the March 2014 edition of Energy Trends (opens in a new window)</t>
  </si>
  <si>
    <t>In the latest three months (summary)</t>
  </si>
  <si>
    <t>Freeze panes are active on this sheet, to turn off freeze panes select 'view' then 'freeze panes' then 'unfreeze panes' or use [Alt W, F] </t>
  </si>
  <si>
    <t>January 2008</t>
  </si>
  <si>
    <t>January 1995</t>
  </si>
  <si>
    <t>January 1996</t>
  </si>
  <si>
    <t>January 1997</t>
  </si>
  <si>
    <t>January 1998</t>
  </si>
  <si>
    <t>January 1999</t>
  </si>
  <si>
    <t>January 2000</t>
  </si>
  <si>
    <t>January 2001</t>
  </si>
  <si>
    <t>January 2002</t>
  </si>
  <si>
    <t>January 2003</t>
  </si>
  <si>
    <t>January 2004</t>
  </si>
  <si>
    <t>January 2005</t>
  </si>
  <si>
    <t>January 2006</t>
  </si>
  <si>
    <t>February 1995</t>
  </si>
  <si>
    <t>March 1995</t>
  </si>
  <si>
    <t>April 1995</t>
  </si>
  <si>
    <t>May 1995</t>
  </si>
  <si>
    <t>June 1995</t>
  </si>
  <si>
    <t>July 1995</t>
  </si>
  <si>
    <t>August 1995</t>
  </si>
  <si>
    <t>September 1995</t>
  </si>
  <si>
    <t>October 1995</t>
  </si>
  <si>
    <t>November 1995</t>
  </si>
  <si>
    <t>December 1995</t>
  </si>
  <si>
    <t>February 1996</t>
  </si>
  <si>
    <t>March 1996</t>
  </si>
  <si>
    <t>April 1996</t>
  </si>
  <si>
    <t>May 1996</t>
  </si>
  <si>
    <t>June 1996</t>
  </si>
  <si>
    <t>July 1996</t>
  </si>
  <si>
    <t>August 1996</t>
  </si>
  <si>
    <t>September 1996</t>
  </si>
  <si>
    <t>October 1996</t>
  </si>
  <si>
    <t>November 1996</t>
  </si>
  <si>
    <t>December 1996</t>
  </si>
  <si>
    <t>February 1997</t>
  </si>
  <si>
    <t>March 1997</t>
  </si>
  <si>
    <t>April 1997</t>
  </si>
  <si>
    <t>May 1997</t>
  </si>
  <si>
    <t>June 1997</t>
  </si>
  <si>
    <t>July 1997</t>
  </si>
  <si>
    <t>August 1997</t>
  </si>
  <si>
    <t>September 1997</t>
  </si>
  <si>
    <t>October 1997</t>
  </si>
  <si>
    <t>November 1997</t>
  </si>
  <si>
    <t>December 1997</t>
  </si>
  <si>
    <t>February 1998</t>
  </si>
  <si>
    <t>March 1998</t>
  </si>
  <si>
    <t>April 1998</t>
  </si>
  <si>
    <t>May 1998</t>
  </si>
  <si>
    <t>June 1998</t>
  </si>
  <si>
    <t>July 1998</t>
  </si>
  <si>
    <t>August 1998</t>
  </si>
  <si>
    <t>September 1998</t>
  </si>
  <si>
    <t>October 1998</t>
  </si>
  <si>
    <t>November 1998</t>
  </si>
  <si>
    <t>December 1998</t>
  </si>
  <si>
    <t>February 1999</t>
  </si>
  <si>
    <t>March 1999</t>
  </si>
  <si>
    <t>April 1999</t>
  </si>
  <si>
    <t>May 1999</t>
  </si>
  <si>
    <t>June 1999</t>
  </si>
  <si>
    <t>July 1999</t>
  </si>
  <si>
    <t>August 1999</t>
  </si>
  <si>
    <t>September 1999</t>
  </si>
  <si>
    <t>October 1999</t>
  </si>
  <si>
    <t>November 1999</t>
  </si>
  <si>
    <t>December 1999</t>
  </si>
  <si>
    <t>February 2000</t>
  </si>
  <si>
    <t>March 2000</t>
  </si>
  <si>
    <t>April 2000</t>
  </si>
  <si>
    <t>May 2000</t>
  </si>
  <si>
    <t>June 2000</t>
  </si>
  <si>
    <t>July 2000</t>
  </si>
  <si>
    <t>August 2000</t>
  </si>
  <si>
    <t>September 2000</t>
  </si>
  <si>
    <t>October 2000</t>
  </si>
  <si>
    <t>November 2000</t>
  </si>
  <si>
    <t>December 2000</t>
  </si>
  <si>
    <t>February 2001</t>
  </si>
  <si>
    <t>March 2001</t>
  </si>
  <si>
    <t>April 2001</t>
  </si>
  <si>
    <t>May 2001</t>
  </si>
  <si>
    <t>June 2001</t>
  </si>
  <si>
    <t>July 2001</t>
  </si>
  <si>
    <t>August 2001</t>
  </si>
  <si>
    <t>September 2001</t>
  </si>
  <si>
    <t>October 2001</t>
  </si>
  <si>
    <t>November 2001</t>
  </si>
  <si>
    <t>December 2001</t>
  </si>
  <si>
    <t>February 2002</t>
  </si>
  <si>
    <t>March 2002</t>
  </si>
  <si>
    <t>April 2002</t>
  </si>
  <si>
    <t>May 2002</t>
  </si>
  <si>
    <t>June 2002</t>
  </si>
  <si>
    <t>July 2002</t>
  </si>
  <si>
    <t>August 2002</t>
  </si>
  <si>
    <t>September 2002</t>
  </si>
  <si>
    <t>October 2002</t>
  </si>
  <si>
    <t>November 2002</t>
  </si>
  <si>
    <t>December 2002</t>
  </si>
  <si>
    <t>February 2003</t>
  </si>
  <si>
    <t>March 2003</t>
  </si>
  <si>
    <t>April 2003</t>
  </si>
  <si>
    <t>May 2003</t>
  </si>
  <si>
    <t>June 2003</t>
  </si>
  <si>
    <t>July 2003</t>
  </si>
  <si>
    <t>August 2003</t>
  </si>
  <si>
    <t>September 2003</t>
  </si>
  <si>
    <t>October 2003</t>
  </si>
  <si>
    <t>November 2003</t>
  </si>
  <si>
    <t>December 2003</t>
  </si>
  <si>
    <t>February 2004</t>
  </si>
  <si>
    <t>March 2004</t>
  </si>
  <si>
    <t>April 2004</t>
  </si>
  <si>
    <t>May 2004</t>
  </si>
  <si>
    <t>June 2004</t>
  </si>
  <si>
    <t>July 2004</t>
  </si>
  <si>
    <t>August 2004</t>
  </si>
  <si>
    <t>September 2004</t>
  </si>
  <si>
    <t>October 2004</t>
  </si>
  <si>
    <t>November 2004</t>
  </si>
  <si>
    <t>December 2004</t>
  </si>
  <si>
    <t>February 2005</t>
  </si>
  <si>
    <t>March 2005</t>
  </si>
  <si>
    <t>April 2005</t>
  </si>
  <si>
    <t>May 2005</t>
  </si>
  <si>
    <t>June 2005</t>
  </si>
  <si>
    <t>July 2005</t>
  </si>
  <si>
    <t>August 2005</t>
  </si>
  <si>
    <t>September 2005</t>
  </si>
  <si>
    <t>October 2005</t>
  </si>
  <si>
    <t>November 2005</t>
  </si>
  <si>
    <t>December 2005</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</si>
  <si>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</si>
  <si>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</si>
  <si>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</si>
  <si>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</si>
  <si>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</si>
  <si>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</si>
  <si>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</si>
  <si>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</si>
  <si>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</si>
  <si>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</si>
  <si>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</si>
  <si>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</si>
  <si>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</si>
  <si>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</si>
  <si>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</si>
  <si>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</si>
  <si>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</si>
  <si>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</si>
  <si>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</si>
  <si>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</si>
  <si>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</si>
  <si>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</si>
  <si>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</si>
  <si>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</si>
  <si>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</si>
  <si>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</si>
  <si>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</si>
  <si>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</si>
  <si>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</si>
  <si>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</si>
  <si>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</si>
  <si>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</si>
  <si>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</si>
  <si>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</si>
  <si>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</si>
  <si>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</si>
  <si>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</si>
  <si>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</si>
  <si>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</si>
  <si>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</si>
  <si>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</si>
  <si>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</si>
  <si>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</si>
  <si>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</si>
  <si>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</si>
  <si>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</si>
  <si>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</si>
  <si>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</si>
  <si>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</si>
  <si>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</si>
  <si>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</si>
  <si>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</si>
  <si>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</si>
  <si>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</si>
  <si>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</si>
  <si>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</si>
  <si>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</si>
  <si>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</si>
  <si>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</si>
  <si>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</si>
  <si>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</si>
  <si>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</si>
  <si>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</si>
  <si>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</si>
  <si>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</si>
  <si>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</si>
  <si>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</si>
  <si>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</si>
  <si>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</si>
  <si>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</si>
  <si>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</si>
  <si>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</si>
  <si>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</si>
  <si>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</si>
  <si>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</si>
  <si>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</si>
  <si>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</si>
  <si>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</si>
  <si>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</si>
  <si>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</si>
  <si>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</si>
  <si>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</si>
  <si>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</si>
  <si>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</si>
  <si>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</si>
  <si>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</si>
  <si>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</si>
  <si>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</si>
  <si>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</si>
  <si>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</si>
  <si>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</si>
  <si>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</si>
  <si>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</si>
  <si>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</si>
  <si>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</si>
  <si>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</si>
  <si>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</si>
  <si>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</si>
  <si>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</si>
  <si>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</si>
  <si>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</si>
  <si>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</si>
  <si>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</si>
  <si>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</si>
  <si>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</si>
  <si>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</si>
  <si>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</si>
  <si>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</si>
  <si>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</si>
  <si>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</si>
  <si>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</si>
  <si>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</si>
  <si>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</si>
  <si>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</si>
  <si>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</si>
  <si>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</si>
  <si>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</si>
  <si>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</si>
  <si>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</si>
  <si>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</si>
  <si>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</si>
  <si>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</si>
  <si>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</si>
  <si>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</si>
  <si>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</si>
  <si>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</si>
  <si>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</si>
  <si>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</si>
  <si>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</si>
  <si>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</si>
  <si>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</si>
  <si>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</si>
  <si>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</si>
  <si>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</si>
  <si>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</si>
  <si>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</si>
  <si>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</si>
  <si>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</si>
  <si>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</si>
  <si>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</si>
  <si>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</si>
  <si>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</si>
  <si>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</si>
  <si>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</si>
  <si>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</si>
  <si>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</si>
  <si>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</si>
  <si>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</si>
  <si>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</si>
  <si>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</si>
  <si>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</si>
  <si>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</si>
  <si>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</si>
  <si>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</si>
  <si>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</si>
  <si>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</si>
  <si>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</si>
  <si>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</si>
  <si>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</si>
  <si>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</si>
  <si>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</si>
  <si>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</si>
  <si>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</si>
  <si>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</si>
  <si>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</si>
  <si>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</si>
  <si>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</si>
  <si>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</si>
  <si>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</si>
  <si>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</si>
  <si>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</si>
  <si>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</si>
  <si>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</si>
  <si>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</si>
  <si>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</si>
  <si>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</si>
  <si>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</si>
  <si>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</si>
  <si>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</si>
  <si>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</si>
  <si>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</si>
  <si>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</si>
  <si>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</si>
  <si>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</si>
  <si>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</si>
  <si>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</si>
  <si>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Some cells refer to notes which can be found on the notes worksheet</t>
  </si>
  <si>
    <t>Coal [note 1]</t>
  </si>
  <si>
    <t>Petroleum [note 2]</t>
  </si>
  <si>
    <t>Natural gas [note 3]</t>
  </si>
  <si>
    <t>Bioenergy &amp; waste [note 4] [note 5] [note 6]</t>
  </si>
  <si>
    <t>Primary electricity - wind, solar and hydro [note 7]</t>
  </si>
  <si>
    <t>Quarter 1 1995</t>
  </si>
  <si>
    <t>Quarter 2 1995</t>
  </si>
  <si>
    <t>Quarter 3 1995</t>
  </si>
  <si>
    <t>Quarter 4 1995</t>
  </si>
  <si>
    <t>Quarter 1 1996</t>
  </si>
  <si>
    <t>Quarter 2 1996</t>
  </si>
  <si>
    <t>Quarter 3 1996</t>
  </si>
  <si>
    <t>Quarter 4 1996</t>
  </si>
  <si>
    <t>Quarter 1 1997</t>
  </si>
  <si>
    <t>Quarter 2 1997</t>
  </si>
  <si>
    <t>Quarter 3 1997</t>
  </si>
  <si>
    <t>Quarter 4 1997</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</si>
  <si>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</si>
  <si>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</si>
  <si>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</si>
  <si>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</si>
  <si>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</si>
  <si>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</si>
  <si>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</si>
  <si>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</si>
  <si>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</si>
  <si>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</si>
  <si>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</si>
  <si>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</si>
  <si>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</si>
  <si>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</si>
  <si>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</si>
  <si>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</si>
  <si>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</si>
  <si>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</si>
  <si>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</si>
  <si>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</si>
  <si>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</si>
  <si>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</si>
  <si>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</si>
  <si>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</si>
  <si>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</si>
  <si>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</si>
  <si>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</si>
  <si>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</si>
  <si>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</si>
  <si>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</si>
  <si>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</si>
  <si>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</si>
  <si>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</si>
  <si>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</si>
  <si>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</si>
  <si>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</si>
  <si>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</si>
  <si>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</si>
  <si>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</si>
  <si>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</si>
  <si>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</si>
  <si>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</si>
  <si>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</si>
  <si>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</si>
  <si>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</si>
  <si>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</si>
  <si>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</si>
  <si>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</si>
  <si>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</si>
  <si>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</si>
  <si>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</si>
  <si>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</si>
  <si>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</si>
  <si>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</si>
  <si>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</si>
  <si>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</si>
  <si>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</si>
  <si>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</si>
  <si>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</si>
  <si>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</si>
  <si>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</si>
  <si>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</si>
  <si>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</si>
  <si>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</si>
  <si>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</si>
  <si>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</si>
  <si>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</si>
  <si>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</si>
  <si>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</si>
  <si>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</si>
  <si>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</si>
  <si>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</si>
  <si>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</si>
  <si>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</si>
  <si>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</si>
  <si>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</si>
  <si>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</si>
  <si>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</si>
  <si>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</si>
  <si>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</si>
  <si>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</si>
  <si>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</si>
  <si>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</si>
  <si>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</si>
  <si>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</si>
  <si>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</si>
  <si>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</si>
  <si>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</si>
  <si>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</si>
  <si>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</si>
  <si>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</si>
  <si>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</si>
  <si>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</si>
  <si>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</si>
  <si>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Table 1.1 Indigenous production of primary fuels, monthly data (million tonnes of oil equivalent)</t>
  </si>
  <si>
    <t>Table 1.1 Indigenous production of primary fuels, quarterly data (million tonnes of oil equivalent)</t>
  </si>
  <si>
    <t>Table 1.1 Indigenous production of primary fuels, annual data (million tonnes of oil equivalent)</t>
  </si>
  <si>
    <t>[x] is used to indicate data not available</t>
  </si>
  <si>
    <t>[x]</t>
  </si>
  <si>
    <t>Table 1.1 Indigenous production of primary fuels , quarterly table (million tonnes of oil equivalent)</t>
  </si>
  <si>
    <t>Column1</t>
  </si>
  <si>
    <t>Table 1.1 Indigenous production of primary fuels , monthly table (million tonnes of oil equivalent)</t>
  </si>
  <si>
    <t>Note 9</t>
  </si>
  <si>
    <t>Annual per cent change [note 8]</t>
  </si>
  <si>
    <t>Quarter per cent change [note 9]</t>
  </si>
  <si>
    <t>September 2021</t>
  </si>
  <si>
    <t xml:space="preserve">Percentage change between the most recent year and the previous year. </t>
  </si>
  <si>
    <t>October 2021</t>
  </si>
  <si>
    <t>November 2021</t>
  </si>
  <si>
    <t>Quarter 3 2021</t>
  </si>
  <si>
    <t>December 2021</t>
  </si>
  <si>
    <t>January 2022</t>
  </si>
  <si>
    <t>February 2022</t>
  </si>
  <si>
    <t>Quarter 4 2021</t>
  </si>
  <si>
    <t>March 2022</t>
  </si>
  <si>
    <t>Latest 3 months per cent change [note 9]</t>
  </si>
  <si>
    <t>April 2022</t>
  </si>
  <si>
    <t>0747 135 8194</t>
  </si>
  <si>
    <t>May 2022</t>
  </si>
  <si>
    <t xml:space="preserve">January - February 2021 </t>
  </si>
  <si>
    <t xml:space="preserve">January - March 2021 </t>
  </si>
  <si>
    <t xml:space="preserve">January - April 2021 </t>
  </si>
  <si>
    <t xml:space="preserve">January - May 2021 </t>
  </si>
  <si>
    <t xml:space="preserve">January - June 2021 </t>
  </si>
  <si>
    <t xml:space="preserve">January - July 2021 </t>
  </si>
  <si>
    <t xml:space="preserve">January - August 2021 </t>
  </si>
  <si>
    <t xml:space="preserve">January - September 2021 </t>
  </si>
  <si>
    <t xml:space="preserve">January - October 2021 </t>
  </si>
  <si>
    <t xml:space="preserve">January - November 2021 </t>
  </si>
  <si>
    <t xml:space="preserve">January - December 2021 </t>
  </si>
  <si>
    <t>Quarter 1 2022</t>
  </si>
  <si>
    <t>Glossary and acronyms, DUKES Annex B (opens in a new window)</t>
  </si>
  <si>
    <t>June 2022</t>
  </si>
  <si>
    <t>July 2022</t>
  </si>
  <si>
    <t>August 2022</t>
  </si>
  <si>
    <t>Quarter 2 2022</t>
  </si>
  <si>
    <t>September 2022</t>
  </si>
  <si>
    <t xml:space="preserve">October 2022 </t>
  </si>
  <si>
    <t>November 2022</t>
  </si>
  <si>
    <t>Quarter 3 2022</t>
  </si>
  <si>
    <t>December 2022</t>
  </si>
  <si>
    <t xml:space="preserve">January - February 2022 </t>
  </si>
  <si>
    <t xml:space="preserve">January - March 2022 </t>
  </si>
  <si>
    <t xml:space="preserve">January - April 2022 </t>
  </si>
  <si>
    <t xml:space="preserve">January - May 2022 </t>
  </si>
  <si>
    <t xml:space="preserve">January - June 2022 </t>
  </si>
  <si>
    <t xml:space="preserve">January - July 2022 </t>
  </si>
  <si>
    <t xml:space="preserve">January - August 2022 </t>
  </si>
  <si>
    <t xml:space="preserve">January - September 2022 </t>
  </si>
  <si>
    <t xml:space="preserve">January - October 2022 </t>
  </si>
  <si>
    <t xml:space="preserve">January - November 2022 </t>
  </si>
  <si>
    <t xml:space="preserve">January - December 2022 </t>
  </si>
  <si>
    <t>January 2023</t>
  </si>
  <si>
    <t>February 2023</t>
  </si>
  <si>
    <t>Quarter 4 2022</t>
  </si>
  <si>
    <t>newsdesk@energysecurity.gov.uk</t>
  </si>
  <si>
    <t xml:space="preserve">March 2023 </t>
  </si>
  <si>
    <t>Primary electricity - nuclear [note 7]</t>
  </si>
  <si>
    <t>energy.stats@energysecurity.gov.uk</t>
  </si>
  <si>
    <t xml:space="preserve">April 2023 </t>
  </si>
  <si>
    <t>May 2023</t>
  </si>
  <si>
    <t>Quarter 1 2023</t>
  </si>
  <si>
    <t>June 2023</t>
  </si>
  <si>
    <t>July 2023</t>
  </si>
  <si>
    <t xml:space="preserve">Following international convention, the energy input for nuclear electricity generation is the heat content of the steam leaving the reactor and its value is calculated from the electricity generated using the average thermal efficiency of nuclear stations in the United Kingdom as published in DUKES table 5.10.C. For hydro, wind, solar and tidal, electricity generation is equal to the gross electricity generated. See the International Energy Agency statistical manual for further details: </t>
  </si>
  <si>
    <t>https://www.iea.org/reports/energy-statistics-manual-2</t>
  </si>
  <si>
    <t>August 2023</t>
  </si>
  <si>
    <t>Quarter 2 2023</t>
  </si>
  <si>
    <t xml:space="preserve">This spreadsheet forms part of the National Statistics publication Energy Trends produced by the Department for Energy Security &amp; Net Zero (DESNZ).
The data presented is on UK indigenous production of primary fuels; monthly data are published two months in arrears in million tonnes of oil equivalent (Mtoe). </t>
  </si>
  <si>
    <t xml:space="preserve">September 2023 </t>
  </si>
  <si>
    <t>October 2023</t>
  </si>
  <si>
    <t>November 2023</t>
  </si>
  <si>
    <t xml:space="preserve">Quarter 3 2023 </t>
  </si>
  <si>
    <t>December 2023</t>
  </si>
  <si>
    <t>January 2024 [provisional]</t>
  </si>
  <si>
    <t>January - February 2024 [provisional]</t>
  </si>
  <si>
    <t>January - March 2024 [provisional]</t>
  </si>
  <si>
    <t>January - April 2024 [provisional]</t>
  </si>
  <si>
    <t>January - May 2024 [provisional]</t>
  </si>
  <si>
    <t>January - June 2024 [provisional]</t>
  </si>
  <si>
    <t>January - July 2024 [provisional]</t>
  </si>
  <si>
    <t>January - August 2024 [provisional]</t>
  </si>
  <si>
    <t>January - September 2024 [provisional]</t>
  </si>
  <si>
    <t>January - October 2024 [provisional]</t>
  </si>
  <si>
    <t>January - November 2024 [provisional]</t>
  </si>
  <si>
    <t>January - December 2024 [provisional]</t>
  </si>
  <si>
    <t>January 2024</t>
  </si>
  <si>
    <t xml:space="preserve">January - February 2023 </t>
  </si>
  <si>
    <t xml:space="preserve">January - March 2023 </t>
  </si>
  <si>
    <t xml:space="preserve">January - April 2023 </t>
  </si>
  <si>
    <t xml:space="preserve">January - May 2023 </t>
  </si>
  <si>
    <t xml:space="preserve">January - June 2023 </t>
  </si>
  <si>
    <t xml:space="preserve">January - July 2023 </t>
  </si>
  <si>
    <t xml:space="preserve">January - August 2023 </t>
  </si>
  <si>
    <t xml:space="preserve">January - September 2023 </t>
  </si>
  <si>
    <t xml:space="preserve">January - October 2023 </t>
  </si>
  <si>
    <t xml:space="preserve">January - November 2023 </t>
  </si>
  <si>
    <t xml:space="preserve">January - December 2023 </t>
  </si>
  <si>
    <t>February 2024</t>
  </si>
  <si>
    <t>Quarter 4 2023</t>
  </si>
  <si>
    <t>March 2024</t>
  </si>
  <si>
    <t>Production of coal in the UK is now de minimis due to the last large surface mine Ffos-y-Fran closing at the end of November 2023.</t>
  </si>
  <si>
    <t xml:space="preserve">April 2024 </t>
  </si>
  <si>
    <t>The 2024 figures are estimated based on predicted growth rates - the 2024 figures will be finalised in June 2025</t>
  </si>
  <si>
    <t>May 2024</t>
  </si>
  <si>
    <t xml:space="preserve">Quarter 1 2024 </t>
  </si>
  <si>
    <t xml:space="preserve">June 2024 </t>
  </si>
  <si>
    <t>July 2024</t>
  </si>
  <si>
    <t>In the latest three months (detail):</t>
  </si>
  <si>
    <t>August 2024</t>
  </si>
  <si>
    <t>Quarter 2 2024</t>
  </si>
  <si>
    <t>Quarter 3 2024 [provisional]</t>
  </si>
  <si>
    <t>Production down on the same period last year and down on pre-pandemic levels</t>
  </si>
  <si>
    <t>September 2024</t>
  </si>
  <si>
    <t>October 2024</t>
  </si>
  <si>
    <t>November 2024 [provisional]</t>
  </si>
  <si>
    <r>
      <t xml:space="preserve">These data were published on </t>
    </r>
    <r>
      <rPr>
        <b/>
        <sz val="12"/>
        <color theme="1"/>
        <rFont val="Calibri"/>
        <family val="2"/>
        <scheme val="minor"/>
      </rPr>
      <t>Thursday 30th January 2025</t>
    </r>
    <r>
      <rPr>
        <sz val="12"/>
        <color theme="1"/>
        <rFont val="Calibri"/>
        <family val="2"/>
        <scheme val="minor"/>
      </rPr>
      <t xml:space="preserve">
The next publication date is </t>
    </r>
    <r>
      <rPr>
        <b/>
        <sz val="12"/>
        <color theme="1"/>
        <rFont val="Calibri"/>
        <family val="2"/>
        <scheme val="minor"/>
      </rPr>
      <t>Thursday 27th February 2025</t>
    </r>
  </si>
  <si>
    <r>
      <t xml:space="preserve">This spreadsheet contains monthly and quarterly data including </t>
    </r>
    <r>
      <rPr>
        <b/>
        <sz val="12"/>
        <rFont val="Calibri"/>
        <family val="2"/>
        <scheme val="minor"/>
      </rPr>
      <t>new data for November 2024.</t>
    </r>
  </si>
  <si>
    <t>The revisions period is October 2024.
Revisions are due to updates from data suppliers or the receipt of data replacing estimates unless otherwise stated.</t>
  </si>
  <si>
    <t>Total production of indigenous primary fuels in the three months to November 2024 stood at 23.4 million tonnes of oil equivalent, 3.9 per cent lower than the corresponding period a year earlier, with falls in production of all fuels except bioenergy &amp; waste and solar. Total production levels remain below pre-pandemic levels, down 28 per cent on the three months to November 2019 reflecting reduced oil, gas and nuclear output.</t>
  </si>
  <si>
    <t>Production of petroleum fell by 3.8 per cent due to maintenance and closures; production levels increased following the extensive planned maintenance schedule in early summer 2021, but have since declined and remain down by 42 per cent on pre-pandemic levels.</t>
  </si>
  <si>
    <t>Production of natural gas fell by 5.4 per cent due to maintenance; production has generally increased since the planned maintenance schedule in early summer 2021 when capacity was reduced at several major terminals, but remains down by 24 per cent on pre-pandemic levels.</t>
  </si>
  <si>
    <t>Production of bioenergy and waste rose by 4.5 per cent, due to fewer outages than in the same period of 2023.</t>
  </si>
  <si>
    <t>Electricity produced from wind, solar and hydro fell by 9.5 per cent, with a rise in solar due to increased capacity offset by falls in wind and hydro due to less favourable weather conditions.</t>
  </si>
  <si>
    <t>Electricity produced from nuclear sources fell by 2.7 per 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</si>
</sst>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3" formatCode="_-* #,##0.00_-;\-* #,##0.00_-;_-* &quot;-&quot;??_-;_-@_-"/>
    <numFmt numFmtId="164" formatCode="#,##0.000\ "/>
    <numFmt numFmtId="165" formatCode="#,##0.0\ "/>
    <numFmt numFmtId="166" formatCode="#,##0.00\ "/>
    <numFmt numFmtId="167" formatCode="#,##0\ \ "/>
    <numFmt numFmtId="168" formatCode="0.0%"/>
    <numFmt numFmtId="169" formatCode="0;;;@"/>
    <numFmt numFmtId="170" formatCode="#,##0.0"/>
    <numFmt numFmtId="171" formatCode="0.0"/>
    <numFmt numFmtId="172" formatCode="#,##0.0\r"/>
    <numFmt numFmtId="173" formatCode="0.000%"/>
    <numFmt numFmtId="174" formatCode="0.0000%"/>
    <numFmt numFmtId="175" formatCode="0.000000%"/>
    <numFmt numFmtId="176" formatCode="#,##0.0000\ "/>
    <numFmt numFmtId="177" formatCode="#,##0\ "/>
    <numFmt numFmtId="178" formatCode="#,##0.0\r;\-#,##0.0\r;&quot;-&quot;\ "/>
    <numFmt numFmtId="179" formatCode="#,##0.0\ ;\-#,##0.0\ ;&quot;-&quot;\ "/>
    <numFmt numFmtId="180" formatCode="#,##0.000\ ;\-#,##0.000\ ;&quot;-&quot;\ "/>
    <numFmt numFmtId="181" formatCode="#,##0.00\ ;\-#,##0.00\ ;&quot;-&quot;\ "/>
    <numFmt numFmtId="182" formatCode="0\ \p;;;@&quot;* p&quot;"/>
    <numFmt numFmtId="183" formatCode="@\ \ "/>
    <numFmt numFmtId="184" formatCode="0.000"/>
    <numFmt numFmtId="185" formatCode="0.00000%"/>
  </numFmts>
  <fonts count="39" x14ac:knownFonts="1">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0"/>
      <name val="MS Sans Serif"/>
    </font>
    <font>
      <b/>
      <sz val="10"/>
      <name val="MS Sans Serif"/>
    </font>
    <font>
      <sz val="10"/>
      <name val="MS Sans Serif"/>
      <family val="2"/>
    </font>
    <font>
      <sz val="8.5"/>
      <name val="MS Sans Serif"/>
      <family val="2"/>
    </font>
    <font>
      <b/>
      <sz val="9"/>
      <name val="Arial"/>
      <family val="2"/>
    </font>
    <font>
      <sz val="9"/>
      <name val="Arial"/>
      <family val="2"/>
    </font>
    <font>
      <i/>
      <sz val="8.5"/>
      <name val="MS Sans Serif"/>
      <family val="2"/>
    </font>
    <font>
      <sz val="8"/>
      <name val="Arial"/>
      <family val="2"/>
    </font>
    <font>
      <b/>
      <i/>
      <sz val="8.5"/>
      <name val="MS Sans Serif"/>
      <family val="2"/>
    </font>
    <font>
      <sz val="8"/>
      <name val="MS Sans Serif"/>
      <family val="2"/>
    </font>
    <font>
      <b/>
      <sz val="10"/>
      <name val="MS Sans Serif"/>
      <family val="2"/>
    </font>
    <font>
      <u/>
      <sz val="10"/>
      <color indexed="12"/>
      <name val="MS Sans Serif"/>
      <family val="2"/>
    </font>
    <font>
      <u/>
      <sz val="8"/>
      <color indexed="12"/>
      <name val="Arial"/>
      <family val="2"/>
    </font>
    <font>
      <b/>
      <sz val="8"/>
      <name val="Arial"/>
      <family val="2"/>
    </font>
    <font>
      <u/>
      <sz val="10"/>
      <color indexed="12"/>
      <name val="Arial"/>
      <family val="2"/>
    </font>
    <font>
      <b/>
      <sz val="8"/>
      <name val="MS Sans Serif"/>
      <family val="2"/>
    </font>
    <font>
      <sz val="9"/>
      <name val="MS Sans Serif"/>
      <family val="2"/>
    </font>
    <font>
      <b/>
      <sz val="9"/>
      <color rgb="FFFF0000"/>
      <name val="Arial"/>
      <family val="2"/>
    </font>
    <font>
      <sz val="9"/>
      <color rgb="FFFF0000"/>
      <name val="Arial"/>
      <family val="2"/>
    </font>
    <font>
      <b/>
      <sz val="8.5"/>
      <name val="MS Sans Serif"/>
      <family val="2"/>
    </font>
    <font>
      <sz val="12"/>
      <color rgb="FFFF0000"/>
      <name val="Calibri"/>
      <family val="2"/>
      <scheme val="minor"/>
    </font>
    <font>
      <sz val="12"/>
      <name val="Calibri"/>
      <family val="2"/>
      <scheme val="minor"/>
    </font>
    <font>
      <b/>
      <sz val="12"/>
      <name val="Calibri"/>
      <family val="2"/>
      <scheme val="minor"/>
    </font>
    <font>
      <b/>
      <sz val="10"/>
      <color rgb="FFFF0000"/>
      <name val="MS Sans Serif"/>
      <family val="2"/>
    </font>
    <font>
      <sz val="8"/>
      <name val="Calibri"/>
      <family val="2"/>
      <scheme val="minor"/>
    </font>
    <font>
      <sz val="12"/>
      <color indexed="8"/>
      <name val="Calibri"/>
      <family val="2"/>
      <scheme val="minor"/>
    </font>
    <font>
      <sz val="9"/>
      <color theme="0"/>
      <name val="Arial"/>
      <family val="2"/>
    </font>
    <font>
      <sz val="12"/>
      <color theme="0"/>
      <name val="Calibri"/>
      <family val="2"/>
      <scheme val="minor"/>
    </font>
    <font>
      <sz val="11"/>
      <color theme="1"/>
      <name val="Calibri"/>
      <family val="2"/>
      <scheme val="minor"/>
    </font>
    <font>
      <u/>
      <sz val="12"/>
      <color rgb="FF0000FF"/>
      <name val="Calibri"/>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FFFFFF"/>
        <bgColor rgb="FFFFFFFF"/>
      </patternFill>
    </fill>
  </fills>
  <borders count="20">
    <border>
      <left/>
      <right/>
      <top/>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3">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0" fontId="9" fillId="0" borderId="0"/>
    <xf numFmtId="9" fontId="11" fillId="0" borderId="0" applyFont="0" applyFill="0" applyBorder="0" applyAlignment="0" applyProtection="0"/>
    <xf numFmtId="0" fontId="20" fillId="0" borderId="0" applyNumberFormat="0" applyFill="0" applyBorder="0" applyAlignment="0" applyProtection="0">
      <alignment vertical="top"/>
      <protection locked="0"/>
    </xf>
    <xf numFmtId="0" fontId="11" fillId="0" borderId="0"/>
    <xf numFmtId="9" fontId="37" fillId="0" borderId="0" applyFont="0" applyFill="0" applyBorder="0" applyAlignment="0" applyProtection="0"/>
    <xf numFmtId="0" fontId="38" fillId="0" borderId="0" applyNumberFormat="0" applyFill="0" applyBorder="0" applyAlignment="0" applyProtection="0"/>
  </cellStyleXfs>
  <cellXfs count="191">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1" fillId="0" borderId="0" xfId="1">
      <alignment vertical="center"/>
    </xf>
    <xf numFmtId="0" fontId="8" fillId="0" borderId="0" xfId="6"/>
    <xf numFmtId="0" fontId="3" fillId="0" borderId="0" xfId="2" applyFill="1"/>
    <xf numFmtId="164" fontId="9" fillId="2" borderId="0" xfId="7" applyNumberFormat="1" applyFill="1"/>
    <xf numFmtId="0" fontId="9" fillId="2" borderId="0" xfId="7" applyFill="1"/>
    <xf numFmtId="0" fontId="12" fillId="2" borderId="0" xfId="7" applyFont="1" applyFill="1"/>
    <xf numFmtId="0" fontId="10" fillId="2" borderId="0" xfId="7" applyFont="1" applyFill="1"/>
    <xf numFmtId="165" fontId="9" fillId="2" borderId="0" xfId="7" applyNumberFormat="1" applyFill="1"/>
    <xf numFmtId="166" fontId="9" fillId="2" borderId="0" xfId="7" applyNumberFormat="1" applyFill="1"/>
    <xf numFmtId="168" fontId="0" fillId="2" borderId="0" xfId="8" applyNumberFormat="1" applyFont="1" applyFill="1"/>
    <xf numFmtId="167" fontId="15" fillId="2" borderId="0" xfId="7" applyNumberFormat="1" applyFont="1" applyFill="1" applyAlignment="1">
      <alignment horizontal="right" vertical="center"/>
    </xf>
    <xf numFmtId="170" fontId="10" fillId="2" borderId="0" xfId="7" applyNumberFormat="1" applyFont="1" applyFill="1"/>
    <xf numFmtId="165" fontId="10" fillId="2" borderId="0" xfId="7" applyNumberFormat="1" applyFont="1" applyFill="1"/>
    <xf numFmtId="166" fontId="10" fillId="2" borderId="0" xfId="7" applyNumberFormat="1" applyFont="1" applyFill="1"/>
    <xf numFmtId="164" fontId="10" fillId="2" borderId="0" xfId="7" applyNumberFormat="1" applyFont="1" applyFill="1"/>
    <xf numFmtId="168" fontId="9" fillId="2" borderId="0" xfId="7" applyNumberFormat="1" applyFill="1"/>
    <xf numFmtId="171" fontId="9" fillId="2" borderId="0" xfId="7" applyNumberFormat="1" applyFill="1"/>
    <xf numFmtId="168" fontId="10" fillId="2" borderId="0" xfId="7" applyNumberFormat="1" applyFont="1" applyFill="1"/>
    <xf numFmtId="170" fontId="9" fillId="2" borderId="0" xfId="7" applyNumberFormat="1" applyFill="1"/>
    <xf numFmtId="173" fontId="0" fillId="2" borderId="0" xfId="8" applyNumberFormat="1" applyFont="1" applyFill="1"/>
    <xf numFmtId="2" fontId="9" fillId="2" borderId="0" xfId="7" applyNumberFormat="1" applyFill="1"/>
    <xf numFmtId="174" fontId="0" fillId="2" borderId="0" xfId="8" applyNumberFormat="1" applyFont="1" applyFill="1"/>
    <xf numFmtId="0" fontId="16" fillId="2" borderId="0" xfId="7" applyFont="1" applyFill="1"/>
    <xf numFmtId="0" fontId="12" fillId="2" borderId="0" xfId="7" applyFont="1" applyFill="1" applyAlignment="1">
      <alignment vertical="center"/>
    </xf>
    <xf numFmtId="172" fontId="17" fillId="2" borderId="0" xfId="7" applyNumberFormat="1" applyFont="1" applyFill="1" applyAlignment="1">
      <alignment horizontal="right"/>
    </xf>
    <xf numFmtId="174" fontId="15" fillId="2" borderId="0" xfId="8" applyNumberFormat="1" applyFont="1" applyFill="1" applyAlignment="1">
      <alignment horizontal="right"/>
    </xf>
    <xf numFmtId="173" fontId="15" fillId="2" borderId="0" xfId="8" applyNumberFormat="1" applyFont="1" applyFill="1" applyAlignment="1">
      <alignment horizontal="right"/>
    </xf>
    <xf numFmtId="165" fontId="15" fillId="2" borderId="0" xfId="7" applyNumberFormat="1" applyFont="1" applyFill="1" applyAlignment="1">
      <alignment horizontal="right"/>
    </xf>
    <xf numFmtId="166" fontId="15" fillId="2" borderId="0" xfId="7" applyNumberFormat="1" applyFont="1" applyFill="1" applyAlignment="1">
      <alignment horizontal="right"/>
    </xf>
    <xf numFmtId="0" fontId="18" fillId="2" borderId="0" xfId="7" applyFont="1" applyFill="1"/>
    <xf numFmtId="0" fontId="11" fillId="2" borderId="0" xfId="7" applyFont="1" applyFill="1"/>
    <xf numFmtId="165" fontId="19" fillId="2" borderId="0" xfId="7" applyNumberFormat="1" applyFont="1" applyFill="1"/>
    <xf numFmtId="165" fontId="11" fillId="2" borderId="0" xfId="7" applyNumberFormat="1" applyFont="1" applyFill="1"/>
    <xf numFmtId="175" fontId="11" fillId="2" borderId="0" xfId="8" applyNumberFormat="1" applyFont="1" applyFill="1"/>
    <xf numFmtId="166" fontId="11" fillId="2" borderId="0" xfId="7" applyNumberFormat="1" applyFont="1" applyFill="1"/>
    <xf numFmtId="164" fontId="18" fillId="2" borderId="0" xfId="7" applyNumberFormat="1" applyFont="1" applyFill="1"/>
    <xf numFmtId="0" fontId="16" fillId="2" borderId="0" xfId="7" applyFont="1" applyFill="1" applyAlignment="1">
      <alignment horizontal="left"/>
    </xf>
    <xf numFmtId="0" fontId="21" fillId="2" borderId="0" xfId="9" applyFont="1" applyFill="1" applyAlignment="1" applyProtection="1">
      <alignment horizontal="left"/>
    </xf>
    <xf numFmtId="0" fontId="22" fillId="2" borderId="0" xfId="7" applyFont="1" applyFill="1"/>
    <xf numFmtId="0" fontId="23" fillId="4" borderId="0" xfId="9" applyFont="1" applyFill="1" applyAlignment="1" applyProtection="1"/>
    <xf numFmtId="166" fontId="24" fillId="2" borderId="0" xfId="7" applyNumberFormat="1" applyFont="1" applyFill="1"/>
    <xf numFmtId="10" fontId="18" fillId="2" borderId="0" xfId="8" applyNumberFormat="1" applyFont="1" applyFill="1"/>
    <xf numFmtId="2" fontId="18" fillId="2" borderId="0" xfId="8" applyNumberFormat="1" applyFont="1" applyFill="1"/>
    <xf numFmtId="164" fontId="24" fillId="2" borderId="0" xfId="7" applyNumberFormat="1" applyFont="1" applyFill="1"/>
    <xf numFmtId="168" fontId="18" fillId="2" borderId="0" xfId="8" applyNumberFormat="1" applyFont="1" applyFill="1"/>
    <xf numFmtId="9" fontId="18" fillId="2" borderId="0" xfId="8" applyFont="1" applyFill="1"/>
    <xf numFmtId="166" fontId="18" fillId="2" borderId="0" xfId="7" applyNumberFormat="1" applyFont="1" applyFill="1"/>
    <xf numFmtId="165" fontId="24" fillId="2" borderId="0" xfId="7" applyNumberFormat="1" applyFont="1" applyFill="1"/>
    <xf numFmtId="165" fontId="18" fillId="2" borderId="0" xfId="7" applyNumberFormat="1" applyFont="1" applyFill="1"/>
    <xf numFmtId="177" fontId="9" fillId="2" borderId="0" xfId="7" applyNumberFormat="1" applyFill="1"/>
    <xf numFmtId="0" fontId="9" fillId="0" borderId="0" xfId="7"/>
    <xf numFmtId="0" fontId="10" fillId="0" borderId="0" xfId="7" applyFont="1"/>
    <xf numFmtId="178" fontId="14" fillId="2" borderId="0" xfId="7" applyNumberFormat="1" applyFont="1" applyFill="1" applyAlignment="1">
      <alignment vertical="center"/>
    </xf>
    <xf numFmtId="171" fontId="9" fillId="0" borderId="0" xfId="7" applyNumberFormat="1"/>
    <xf numFmtId="164" fontId="26" fillId="2" borderId="0" xfId="7" applyNumberFormat="1" applyFont="1" applyFill="1" applyAlignment="1">
      <alignment vertical="center"/>
    </xf>
    <xf numFmtId="164" fontId="27" fillId="2" borderId="0" xfId="7" applyNumberFormat="1" applyFont="1" applyFill="1" applyAlignment="1">
      <alignment vertical="center"/>
    </xf>
    <xf numFmtId="164" fontId="13" fillId="2" borderId="0" xfId="7" applyNumberFormat="1" applyFont="1" applyFill="1" applyAlignment="1">
      <alignment vertical="center"/>
    </xf>
    <xf numFmtId="164" fontId="14" fillId="2" borderId="0" xfId="7" applyNumberFormat="1" applyFont="1" applyFill="1" applyAlignment="1">
      <alignment vertical="center"/>
    </xf>
    <xf numFmtId="166" fontId="14" fillId="2" borderId="0" xfId="7" applyNumberFormat="1" applyFont="1" applyFill="1" applyAlignment="1">
      <alignment vertical="center"/>
    </xf>
    <xf numFmtId="166" fontId="13" fillId="2" borderId="0" xfId="7" applyNumberFormat="1" applyFont="1" applyFill="1" applyAlignment="1">
      <alignment vertical="center"/>
    </xf>
    <xf numFmtId="180" fontId="12" fillId="2" borderId="0" xfId="7" applyNumberFormat="1" applyFont="1" applyFill="1" applyAlignment="1">
      <alignment vertical="center"/>
    </xf>
    <xf numFmtId="0" fontId="12" fillId="2" borderId="0" xfId="7" applyFont="1" applyFill="1" applyAlignment="1">
      <alignment horizontal="left" vertical="center"/>
    </xf>
    <xf numFmtId="179" fontId="12" fillId="2" borderId="0" xfId="7" applyNumberFormat="1" applyFont="1" applyFill="1" applyAlignment="1">
      <alignment vertical="center"/>
    </xf>
    <xf numFmtId="179" fontId="28" fillId="2" borderId="0" xfId="7" applyNumberFormat="1" applyFont="1" applyFill="1" applyAlignment="1">
      <alignment vertical="center"/>
    </xf>
    <xf numFmtId="179" fontId="12" fillId="2" borderId="0" xfId="7" applyNumberFormat="1" applyFont="1" applyFill="1" applyAlignment="1">
      <alignment horizontal="right" vertical="center"/>
    </xf>
    <xf numFmtId="181" fontId="12" fillId="2" borderId="0" xfId="7" applyNumberFormat="1" applyFont="1" applyFill="1" applyAlignment="1">
      <alignment vertical="center"/>
    </xf>
    <xf numFmtId="182" fontId="12" fillId="2" borderId="0" xfId="7" applyNumberFormat="1" applyFont="1" applyFill="1" applyAlignment="1">
      <alignment vertical="center"/>
    </xf>
    <xf numFmtId="179" fontId="12" fillId="2" borderId="0" xfId="7" applyNumberFormat="1" applyFont="1" applyFill="1"/>
    <xf numFmtId="165" fontId="17" fillId="2" borderId="0" xfId="7" applyNumberFormat="1" applyFont="1" applyFill="1" applyAlignment="1">
      <alignment horizontal="right"/>
    </xf>
    <xf numFmtId="18" fontId="9" fillId="2" borderId="0" xfId="7" applyNumberFormat="1" applyFill="1"/>
    <xf numFmtId="179" fontId="28" fillId="2" borderId="0" xfId="7" applyNumberFormat="1" applyFont="1" applyFill="1"/>
    <xf numFmtId="181" fontId="12" fillId="2" borderId="0" xfId="7" applyNumberFormat="1" applyFont="1" applyFill="1"/>
    <xf numFmtId="179" fontId="12" fillId="2" borderId="0" xfId="7" applyNumberFormat="1" applyFont="1" applyFill="1" applyAlignment="1">
      <alignment horizontal="right"/>
    </xf>
    <xf numFmtId="183" fontId="12" fillId="2" borderId="0" xfId="7" applyNumberFormat="1" applyFont="1" applyFill="1" applyAlignment="1">
      <alignment vertical="center"/>
    </xf>
    <xf numFmtId="169" fontId="12" fillId="2" borderId="0" xfId="7" applyNumberFormat="1" applyFont="1" applyFill="1" applyAlignment="1">
      <alignment vertical="center"/>
    </xf>
    <xf numFmtId="0" fontId="9" fillId="0" borderId="0" xfId="7" applyAlignment="1">
      <alignment horizontal="left"/>
    </xf>
    <xf numFmtId="2" fontId="9" fillId="0" borderId="0" xfId="7" applyNumberFormat="1"/>
    <xf numFmtId="3" fontId="9" fillId="0" borderId="0" xfId="7" applyNumberFormat="1" applyAlignment="1">
      <alignment horizontal="left"/>
    </xf>
    <xf numFmtId="1" fontId="9" fillId="0" borderId="0" xfId="7" applyNumberFormat="1"/>
    <xf numFmtId="0" fontId="10" fillId="0" borderId="5" xfId="7" applyFont="1" applyBorder="1"/>
    <xf numFmtId="0" fontId="10" fillId="0" borderId="7" xfId="7" applyFont="1" applyBorder="1"/>
    <xf numFmtId="0" fontId="10" fillId="0" borderId="9" xfId="7" applyFont="1" applyBorder="1"/>
    <xf numFmtId="0" fontId="19" fillId="5" borderId="0" xfId="7" applyFont="1" applyFill="1"/>
    <xf numFmtId="0" fontId="9" fillId="0" borderId="11" xfId="7" applyBorder="1"/>
    <xf numFmtId="1" fontId="9" fillId="0" borderId="0" xfId="7" applyNumberFormat="1" applyAlignment="1">
      <alignment horizontal="left"/>
    </xf>
    <xf numFmtId="1" fontId="9" fillId="0" borderId="0" xfId="7" applyNumberFormat="1" applyAlignment="1">
      <alignment horizontal="right"/>
    </xf>
    <xf numFmtId="0" fontId="11" fillId="0" borderId="0" xfId="7" applyFont="1"/>
    <xf numFmtId="1" fontId="9" fillId="0" borderId="1" xfId="7" applyNumberFormat="1" applyBorder="1" applyAlignment="1">
      <alignment horizontal="left"/>
    </xf>
    <xf numFmtId="0" fontId="9" fillId="0" borderId="1" xfId="7" applyBorder="1"/>
    <xf numFmtId="171" fontId="9" fillId="0" borderId="1" xfId="7" applyNumberFormat="1" applyBorder="1"/>
    <xf numFmtId="1" fontId="9" fillId="0" borderId="1" xfId="7" applyNumberFormat="1" applyBorder="1" applyAlignment="1">
      <alignment horizontal="right"/>
    </xf>
    <xf numFmtId="2" fontId="9" fillId="0" borderId="1" xfId="7" applyNumberFormat="1" applyBorder="1"/>
    <xf numFmtId="0" fontId="9" fillId="0" borderId="1" xfId="7" applyBorder="1" applyAlignment="1">
      <alignment horizontal="left"/>
    </xf>
    <xf numFmtId="171" fontId="11" fillId="0" borderId="1" xfId="7" applyNumberFormat="1" applyFont="1" applyBorder="1"/>
    <xf numFmtId="169" fontId="11" fillId="0" borderId="0" xfId="10" applyNumberFormat="1"/>
    <xf numFmtId="169" fontId="11" fillId="0" borderId="1" xfId="10" applyNumberFormat="1" applyBorder="1"/>
    <xf numFmtId="0" fontId="29" fillId="0" borderId="0" xfId="5" applyFont="1">
      <alignment vertical="center" wrapText="1"/>
    </xf>
    <xf numFmtId="0" fontId="30" fillId="0" borderId="0" xfId="5" applyFont="1">
      <alignment vertical="center" wrapText="1"/>
    </xf>
    <xf numFmtId="0" fontId="32" fillId="0" borderId="6" xfId="7" applyFont="1" applyBorder="1"/>
    <xf numFmtId="0" fontId="32" fillId="0" borderId="8" xfId="7" applyFont="1" applyBorder="1"/>
    <xf numFmtId="0" fontId="32" fillId="0" borderId="10" xfId="7" applyFont="1" applyBorder="1"/>
    <xf numFmtId="2" fontId="25" fillId="0" borderId="0" xfId="7" applyNumberFormat="1" applyFont="1" applyAlignment="1">
      <alignment horizontal="right"/>
    </xf>
    <xf numFmtId="0" fontId="30" fillId="0" borderId="0" xfId="7" applyFont="1" applyAlignment="1">
      <alignment horizontal="centerContinuous"/>
    </xf>
    <xf numFmtId="0" fontId="30" fillId="0" borderId="0" xfId="7" applyFont="1"/>
    <xf numFmtId="184" fontId="9" fillId="0" borderId="0" xfId="7" applyNumberFormat="1"/>
    <xf numFmtId="164" fontId="9" fillId="0" borderId="0" xfId="7" applyNumberFormat="1"/>
    <xf numFmtId="165" fontId="9" fillId="0" borderId="0" xfId="7" applyNumberFormat="1"/>
    <xf numFmtId="0" fontId="1" fillId="0" borderId="0" xfId="1" applyAlignment="1">
      <alignment horizontal="left" vertical="center"/>
    </xf>
    <xf numFmtId="0" fontId="2" fillId="0" borderId="4" xfId="5" applyBorder="1" applyAlignment="1">
      <alignment horizontal="right" wrapText="1"/>
    </xf>
    <xf numFmtId="0" fontId="2" fillId="0" borderId="4" xfId="5" applyBorder="1" applyAlignment="1">
      <alignment horizontal="right" vertical="center" wrapText="1"/>
    </xf>
    <xf numFmtId="49" fontId="2" fillId="0" borderId="4" xfId="5" applyNumberFormat="1" applyBorder="1" applyAlignment="1">
      <alignment horizontal="right" vertical="center" wrapText="1"/>
    </xf>
    <xf numFmtId="49" fontId="2" fillId="0" borderId="4" xfId="5" applyNumberFormat="1" applyBorder="1" applyAlignment="1">
      <alignment horizontal="right"/>
    </xf>
    <xf numFmtId="0" fontId="2" fillId="0" borderId="4" xfId="5" applyBorder="1" applyAlignment="1">
      <alignment horizontal="left" vertical="center" wrapText="1"/>
    </xf>
    <xf numFmtId="1" fontId="2" fillId="0" borderId="12" xfId="5" applyNumberFormat="1" applyBorder="1">
      <alignment vertical="center" wrapText="1"/>
    </xf>
    <xf numFmtId="0" fontId="2" fillId="0" borderId="0" xfId="5" applyAlignment="1">
      <alignment horizontal="left" vertical="center"/>
    </xf>
    <xf numFmtId="0" fontId="35" fillId="2" borderId="15" xfId="7" applyFont="1" applyFill="1" applyBorder="1" applyAlignment="1">
      <alignment wrapText="1"/>
    </xf>
    <xf numFmtId="164" fontId="30" fillId="0" borderId="3" xfId="7" applyNumberFormat="1" applyFont="1" applyBorder="1" applyAlignment="1">
      <alignment horizontal="center" vertical="center" wrapText="1"/>
    </xf>
    <xf numFmtId="165" fontId="30" fillId="0" borderId="3" xfId="7" applyNumberFormat="1" applyFont="1" applyBorder="1" applyAlignment="1">
      <alignment horizontal="center" vertical="center" wrapText="1"/>
    </xf>
    <xf numFmtId="164" fontId="30" fillId="0" borderId="18" xfId="7" applyNumberFormat="1" applyFont="1" applyBorder="1" applyAlignment="1">
      <alignment horizontal="center" vertical="center" wrapText="1"/>
    </xf>
    <xf numFmtId="164" fontId="30" fillId="0" borderId="15" xfId="7" applyNumberFormat="1" applyFont="1" applyBorder="1" applyAlignment="1">
      <alignment horizontal="center" vertical="center" wrapText="1"/>
    </xf>
    <xf numFmtId="0" fontId="30" fillId="2" borderId="17" xfId="7" applyFont="1" applyFill="1" applyBorder="1" applyAlignment="1">
      <alignment horizontal="left" vertical="center"/>
    </xf>
    <xf numFmtId="169" fontId="30" fillId="0" borderId="16" xfId="7" applyNumberFormat="1" applyFont="1" applyBorder="1"/>
    <xf numFmtId="169" fontId="30" fillId="0" borderId="17" xfId="7" applyNumberFormat="1" applyFont="1" applyBorder="1"/>
    <xf numFmtId="0" fontId="30" fillId="3" borderId="15" xfId="7" applyFont="1" applyFill="1" applyBorder="1" applyAlignment="1">
      <alignment horizontal="left" vertical="center"/>
    </xf>
    <xf numFmtId="165" fontId="30" fillId="3" borderId="3" xfId="7" applyNumberFormat="1" applyFont="1" applyFill="1" applyBorder="1" applyAlignment="1">
      <alignment horizontal="right" vertical="center"/>
    </xf>
    <xf numFmtId="165" fontId="30" fillId="3" borderId="18" xfId="7" applyNumberFormat="1" applyFont="1" applyFill="1" applyBorder="1" applyAlignment="1">
      <alignment horizontal="right" vertical="center"/>
    </xf>
    <xf numFmtId="168" fontId="30" fillId="3" borderId="3" xfId="7" applyNumberFormat="1" applyFont="1" applyFill="1" applyBorder="1" applyAlignment="1">
      <alignment horizontal="right"/>
    </xf>
    <xf numFmtId="165" fontId="30" fillId="3" borderId="3" xfId="7" applyNumberFormat="1" applyFont="1" applyFill="1" applyBorder="1" applyAlignment="1">
      <alignment horizontal="right"/>
    </xf>
    <xf numFmtId="172" fontId="30" fillId="3" borderId="3" xfId="7" applyNumberFormat="1" applyFont="1" applyFill="1" applyBorder="1" applyAlignment="1">
      <alignment horizontal="right"/>
    </xf>
    <xf numFmtId="172" fontId="30" fillId="3" borderId="18" xfId="7" applyNumberFormat="1" applyFont="1" applyFill="1" applyBorder="1" applyAlignment="1">
      <alignment horizontal="right"/>
    </xf>
    <xf numFmtId="0" fontId="36" fillId="2" borderId="15" xfId="7" applyFont="1" applyFill="1" applyBorder="1" applyAlignment="1">
      <alignment wrapText="1"/>
    </xf>
    <xf numFmtId="0" fontId="30" fillId="2" borderId="16" xfId="7" applyFont="1" applyFill="1" applyBorder="1" applyAlignment="1">
      <alignment horizontal="left" vertical="center"/>
    </xf>
    <xf numFmtId="0" fontId="30" fillId="3" borderId="2" xfId="7" applyFont="1" applyFill="1" applyBorder="1" applyAlignment="1">
      <alignment horizontal="left" vertical="center"/>
    </xf>
    <xf numFmtId="165" fontId="30" fillId="3" borderId="1" xfId="7" applyNumberFormat="1" applyFont="1" applyFill="1" applyBorder="1" applyAlignment="1">
      <alignment horizontal="right"/>
    </xf>
    <xf numFmtId="165" fontId="30" fillId="3" borderId="19" xfId="7" applyNumberFormat="1" applyFont="1" applyFill="1" applyBorder="1" applyAlignment="1">
      <alignment horizontal="right"/>
    </xf>
    <xf numFmtId="0" fontId="31" fillId="2" borderId="2" xfId="7" applyFont="1" applyFill="1" applyBorder="1" applyAlignment="1">
      <alignment horizontal="left" vertical="center"/>
    </xf>
    <xf numFmtId="0" fontId="31" fillId="2" borderId="17" xfId="7" applyFont="1" applyFill="1" applyBorder="1" applyAlignment="1">
      <alignment horizontal="left"/>
    </xf>
    <xf numFmtId="166" fontId="30" fillId="3" borderId="3" xfId="7" applyNumberFormat="1" applyFont="1" applyFill="1" applyBorder="1" applyAlignment="1">
      <alignment horizontal="right"/>
    </xf>
    <xf numFmtId="0" fontId="30" fillId="2" borderId="2" xfId="7" applyFont="1" applyFill="1" applyBorder="1" applyAlignment="1">
      <alignment horizontal="right" vertical="center"/>
    </xf>
    <xf numFmtId="0" fontId="30" fillId="2" borderId="17" xfId="7" applyFont="1" applyFill="1" applyBorder="1" applyAlignment="1">
      <alignment horizontal="right" vertical="center"/>
    </xf>
    <xf numFmtId="165" fontId="30" fillId="2" borderId="0" xfId="7" applyNumberFormat="1" applyFont="1" applyFill="1" applyAlignment="1">
      <alignment horizontal="right" vertical="center"/>
    </xf>
    <xf numFmtId="165" fontId="30" fillId="2" borderId="4" xfId="7" applyNumberFormat="1" applyFont="1" applyFill="1" applyBorder="1" applyAlignment="1">
      <alignment horizontal="right" vertical="center"/>
    </xf>
    <xf numFmtId="165" fontId="30" fillId="2" borderId="14" xfId="7" applyNumberFormat="1" applyFont="1" applyFill="1" applyBorder="1" applyAlignment="1">
      <alignment horizontal="right" vertical="center"/>
    </xf>
    <xf numFmtId="165" fontId="30" fillId="2" borderId="13" xfId="7" applyNumberFormat="1" applyFont="1" applyFill="1" applyBorder="1" applyAlignment="1">
      <alignment horizontal="right" vertical="center"/>
    </xf>
    <xf numFmtId="165" fontId="30" fillId="2" borderId="1" xfId="7" applyNumberFormat="1" applyFont="1" applyFill="1" applyBorder="1" applyAlignment="1">
      <alignment horizontal="right" vertical="center"/>
    </xf>
    <xf numFmtId="165" fontId="30" fillId="2" borderId="19" xfId="7" applyNumberFormat="1" applyFont="1" applyFill="1" applyBorder="1" applyAlignment="1">
      <alignment horizontal="right" vertical="center"/>
    </xf>
    <xf numFmtId="165" fontId="31" fillId="2" borderId="1" xfId="7" applyNumberFormat="1" applyFont="1" applyFill="1" applyBorder="1" applyAlignment="1">
      <alignment horizontal="right" vertical="center"/>
    </xf>
    <xf numFmtId="165" fontId="31" fillId="2" borderId="19" xfId="7" applyNumberFormat="1" applyFont="1" applyFill="1" applyBorder="1" applyAlignment="1">
      <alignment horizontal="right" vertical="center"/>
    </xf>
    <xf numFmtId="165" fontId="30" fillId="0" borderId="0" xfId="7" applyNumberFormat="1" applyFont="1"/>
    <xf numFmtId="165" fontId="30" fillId="0" borderId="0" xfId="7" applyNumberFormat="1" applyFont="1" applyAlignment="1">
      <alignment horizontal="right"/>
    </xf>
    <xf numFmtId="165" fontId="34" fillId="0" borderId="0" xfId="7" applyNumberFormat="1" applyFont="1"/>
    <xf numFmtId="185" fontId="13" fillId="2" borderId="0" xfId="11" applyNumberFormat="1" applyFont="1" applyFill="1" applyAlignment="1">
      <alignment vertical="center"/>
    </xf>
    <xf numFmtId="9" fontId="9" fillId="0" borderId="0" xfId="11" applyFont="1" applyBorder="1"/>
    <xf numFmtId="169" fontId="11" fillId="0" borderId="0" xfId="10" quotePrefix="1" applyNumberFormat="1"/>
    <xf numFmtId="9" fontId="9" fillId="0" borderId="0" xfId="11" applyFont="1" applyBorder="1" applyAlignment="1"/>
    <xf numFmtId="0" fontId="29" fillId="0" borderId="0" xfId="5" applyFont="1" applyAlignment="1">
      <alignment vertical="center"/>
    </xf>
    <xf numFmtId="0" fontId="7" fillId="0" borderId="0" xfId="2" applyFont="1"/>
    <xf numFmtId="176" fontId="30" fillId="3" borderId="18" xfId="7" applyNumberFormat="1" applyFont="1" applyFill="1" applyBorder="1" applyAlignment="1">
      <alignment horizontal="right"/>
    </xf>
    <xf numFmtId="10" fontId="11" fillId="2" borderId="0" xfId="11" applyNumberFormat="1" applyFont="1" applyFill="1"/>
    <xf numFmtId="168" fontId="9" fillId="0" borderId="0" xfId="11" applyNumberFormat="1" applyFont="1"/>
    <xf numFmtId="168" fontId="14" fillId="2" borderId="0" xfId="11" applyNumberFormat="1" applyFont="1" applyFill="1"/>
    <xf numFmtId="9" fontId="9" fillId="0" borderId="0" xfId="11" applyFont="1"/>
    <xf numFmtId="0" fontId="38" fillId="6" borderId="0" xfId="12" applyFill="1" applyAlignment="1">
      <alignment vertical="center" wrapText="1"/>
    </xf>
    <xf numFmtId="9" fontId="11" fillId="2" borderId="0" xfId="11" applyFont="1" applyFill="1"/>
    <xf numFmtId="9" fontId="11" fillId="2" borderId="0" xfId="8" applyFont="1" applyFill="1"/>
    <xf numFmtId="178" fontId="9" fillId="0" borderId="0" xfId="7" applyNumberFormat="1"/>
    <xf numFmtId="10" fontId="14" fillId="2" borderId="0" xfId="11" applyNumberFormat="1" applyFont="1" applyFill="1" applyAlignment="1">
      <alignment vertical="center"/>
    </xf>
    <xf numFmtId="0" fontId="6" fillId="0" borderId="0" xfId="4" applyFill="1" applyAlignment="1" applyProtection="1">
      <alignment vertical="center" wrapText="1"/>
    </xf>
    <xf numFmtId="165" fontId="30" fillId="0" borderId="17" xfId="7" applyNumberFormat="1" applyFont="1" applyBorder="1"/>
    <xf numFmtId="0" fontId="2" fillId="0" borderId="0" xfId="5" applyAlignment="1">
      <alignment vertical="top" wrapText="1"/>
    </xf>
    <xf numFmtId="175" fontId="11" fillId="2" borderId="0" xfId="11" applyNumberFormat="1" applyFont="1" applyFill="1"/>
    <xf numFmtId="9" fontId="9" fillId="2" borderId="0" xfId="11" applyFont="1" applyFill="1"/>
    <xf numFmtId="10" fontId="9" fillId="0" borderId="0" xfId="11" applyNumberFormat="1" applyFont="1" applyBorder="1" applyAlignment="1"/>
    <xf numFmtId="43" fontId="9" fillId="0" borderId="0" xfId="11" applyNumberFormat="1" applyFont="1"/>
    <xf numFmtId="170" fontId="9" fillId="0" borderId="0" xfId="7" applyNumberFormat="1"/>
    <xf numFmtId="2" fontId="9" fillId="0" borderId="0" xfId="11" applyNumberFormat="1" applyFont="1"/>
    <xf numFmtId="43" fontId="9" fillId="0" borderId="0" xfId="7" applyNumberFormat="1"/>
    <xf numFmtId="0" fontId="7" fillId="0" borderId="0" xfId="3" applyAlignment="1">
      <alignment wrapText="1"/>
    </xf>
    <xf numFmtId="0" fontId="30" fillId="0" borderId="0" xfId="0" applyFont="1" applyAlignment="1">
      <alignment vertical="center" wrapText="1"/>
    </xf>
    <xf numFmtId="0" fontId="9" fillId="0" borderId="0" xfId="7" applyAlignment="1">
      <alignment horizontal="center"/>
    </xf>
  </cellXfs>
  <cellStyles count="13">
    <cellStyle name="Heading 1" xfId="1" builtinId="16"/>
    <cellStyle name="Heading 2" xfId="2" builtinId="17"/>
    <cellStyle name="Heading 3" xfId="3" builtinId="18"/>
    <cellStyle name="Hyperlink" xfId="4" builtinId="8"/>
    <cellStyle name="Hyperlink 2" xfId="9" xr:uid="{8DEA009B-ECC9-4E89-B4BD-8CB6A2A991CF}"/>
    <cellStyle name="Hyperlink 2 3" xfId="12" xr:uid="{ED0D151C-BDF6-4DB8-B2A9-2EB79EB3FCF0}"/>
    <cellStyle name="Normal" xfId="0" builtinId="0"/>
    <cellStyle name="Normal 2" xfId="7" xr:uid="{09FC263C-D746-4F48-BDDC-DFA276F5B45E}"/>
    <cellStyle name="Normal 2 2" xfId="6" xr:uid="{4FF81565-FFFD-4815-A0AF-DB77A1DF6839}"/>
    <cellStyle name="Normal 3" xfId="10" xr:uid="{DE87C3EC-57A0-486B-B6BE-913F798F33A8}"/>
    <cellStyle name="Normal 4" xfId="5" xr:uid="{65E9F626-8E6A-4D39-910D-057D52A7AA53}"/>
    <cellStyle name="Percent" xfId="11" builtinId="5"/>
    <cellStyle name="Percent 2" xfId="8" xr:uid="{1F03BD1D-150F-48E4-898B-E51C6D075233}"/>
  </cellStyles>
  <dxfs count="88">
    <dxf>
      <font>
        <b/>
        <i val="0"/>
        <color rgb="FFFF0000"/>
      </font>
    </dxf>
    <dxf>
      <font>
        <b val="0"/>
        <i val="0"/>
        <strike val="0"/>
        <condense val="0"/>
        <extend val="0"/>
        <outline val="0"/>
        <shadow val="0"/>
        <u val="none"/>
        <vertAlign val="baseline"/>
        <sz val="12"/>
        <color auto="1"/>
        <name val="Calibri"/>
        <family val="2"/>
        <scheme val="minor"/>
      </font>
      <numFmt numFmtId="171" formatCode="0.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right" vertical="center" textRotation="0" wrapText="1" indent="0" justifyLastLine="0" shrinkToFit="0" readingOrder="0"/>
      <border diagonalUp="0" diagonalDown="0" outline="0">
        <left/>
        <right style="thin">
          <color indexed="64"/>
        </right>
        <top/>
        <bottom/>
      </border>
      <protection locked="1" hidden="0"/>
    </dxf>
    <dxf>
      <font>
        <b val="0"/>
        <i val="0"/>
        <strike val="0"/>
        <condense val="0"/>
        <extend val="0"/>
        <outline val="0"/>
        <shadow val="0"/>
        <u val="none"/>
        <vertAlign val="baseline"/>
        <sz val="12"/>
        <color theme="1"/>
        <name val="Calibri"/>
        <family val="2"/>
        <scheme val="minor"/>
      </font>
      <numFmt numFmtId="30" formatCode="@"/>
      <alignment horizontal="right" vertical="center" textRotation="0" wrapText="1" indent="0" justifyLastLine="0" shrinkToFit="0" readingOrder="0"/>
    </dxf>
    <dxf>
      <border outline="0">
        <right style="thin">
          <color indexed="64"/>
        </right>
        <top style="thin">
          <color indexed="64"/>
        </top>
      </border>
    </dxf>
    <dxf>
      <font>
        <b val="0"/>
        <i val="0"/>
        <strike val="0"/>
        <condense val="0"/>
        <extend val="0"/>
        <outline val="0"/>
        <shadow val="0"/>
        <u val="none"/>
        <vertAlign val="baseline"/>
        <sz val="12"/>
        <color auto="1"/>
        <name val="Calibri"/>
        <family val="2"/>
        <scheme val="minor"/>
      </font>
      <alignment horizontal="general"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Calibri"/>
        <family val="2"/>
        <scheme val="minor"/>
      </font>
      <numFmt numFmtId="164" formatCode="#,##0.000\ "/>
      <alignment horizontal="center" vertical="center"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auto="1"/>
        <name val="Calibri"/>
        <family val="2"/>
        <scheme val="minor"/>
      </font>
      <numFmt numFmtId="171" formatCode="0.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border outline="0">
        <left style="thin">
          <color indexed="64"/>
        </left>
        <right/>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right" vertical="center" textRotation="0" wrapText="1" indent="0" justifyLastLine="0" shrinkToFit="0" readingOrder="0"/>
      <border diagonalUp="0" diagonalDown="0" outline="0">
        <left/>
        <right style="thin">
          <color indexed="64"/>
        </right>
        <top/>
        <bottom/>
      </border>
      <protection locked="1" hidden="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border outline="0">
        <right style="thin">
          <color rgb="FF000000"/>
        </right>
        <top style="thin">
          <color rgb="FF000000"/>
        </top>
      </border>
    </dxf>
    <dxf>
      <font>
        <b val="0"/>
        <i val="0"/>
        <strike val="0"/>
        <condense val="0"/>
        <extend val="0"/>
        <outline val="0"/>
        <shadow val="0"/>
        <u val="none"/>
        <vertAlign val="baseline"/>
        <sz val="12"/>
        <color auto="1"/>
        <name val="Calibri"/>
        <family val="2"/>
        <scheme val="none"/>
      </font>
      <alignment horizontal="general"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Calibri"/>
        <family val="2"/>
        <scheme val="minor"/>
      </font>
      <numFmt numFmtId="164" formatCode="#,##0.000\ "/>
      <alignment horizontal="center" vertical="center"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auto="1"/>
        <name val="Calibri"/>
        <family val="2"/>
        <scheme val="minor"/>
      </font>
      <numFmt numFmtId="171" formatCode="0.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5" formatCode="#,##0.0\ "/>
      <alignment horizontal="general" vertical="bottom" textRotation="0" wrapText="0" indent="0" justifyLastLine="0" shrinkToFit="0" readingOrder="0"/>
      <border outline="0">
        <left style="thin">
          <color indexed="64"/>
        </left>
        <right/>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right" vertical="center" textRotation="0" wrapText="1" indent="0" justifyLastLine="0" shrinkToFit="0" readingOrder="0"/>
      <border diagonalUp="0" diagonalDown="0" outline="0">
        <left/>
        <right style="thin">
          <color indexed="64"/>
        </right>
        <top/>
        <bottom/>
      </border>
      <protection locked="1" hidden="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border outline="0">
        <right style="thin">
          <color rgb="FF000000"/>
        </right>
        <top style="thin">
          <color rgb="FF000000"/>
        </top>
      </border>
    </dxf>
    <dxf>
      <font>
        <b val="0"/>
        <i val="0"/>
        <strike val="0"/>
        <condense val="0"/>
        <extend val="0"/>
        <outline val="0"/>
        <shadow val="0"/>
        <u val="none"/>
        <vertAlign val="baseline"/>
        <sz val="12"/>
        <color auto="1"/>
        <name val="Calibri"/>
        <family val="2"/>
        <scheme val="none"/>
      </font>
      <alignment horizontal="general"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Calibri"/>
        <family val="2"/>
        <scheme val="minor"/>
      </font>
      <numFmt numFmtId="164" formatCode="#,##0.000\ "/>
      <alignment horizontal="center" vertical="center"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indexed="9"/>
        </patternFill>
      </fill>
      <alignment horizontal="right" vertical="center" textRotation="0" wrapText="0" indent="0" justifyLastLine="0" shrinkToFit="0" readingOrder="0"/>
    </dxf>
    <dxf>
      <border>
        <bottom style="thin">
          <color indexed="64"/>
        </bottom>
      </border>
    </dxf>
    <dxf>
      <font>
        <b val="0"/>
        <i val="0"/>
        <strike val="0"/>
        <condense val="0"/>
        <extend val="0"/>
        <outline val="0"/>
        <shadow val="0"/>
        <u val="none"/>
        <vertAlign val="baseline"/>
        <sz val="9"/>
        <color auto="1"/>
        <name val="Arial"/>
        <family val="2"/>
        <scheme val="none"/>
      </font>
      <numFmt numFmtId="165" formatCode="#,##0.0\ "/>
      <fill>
        <patternFill patternType="solid">
          <fgColor indexed="64"/>
          <bgColor indexed="9"/>
        </patternFill>
      </fill>
      <alignment horizontal="right" vertical="bottom" textRotation="0" wrapText="0" indent="0" justifyLastLine="0" shrinkToFit="0" readingOrder="0"/>
      <border diagonalUp="0" diagonalDown="0">
        <left/>
        <right/>
        <top/>
        <bottom/>
        <vertical/>
        <horizontal/>
      </border>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border diagonalUp="0" diagonalDown="0">
        <left/>
        <right style="thin">
          <color indexed="64"/>
        </right>
        <top/>
        <bottom style="thin">
          <color indexed="64"/>
        </bottom>
        <vertical/>
      </border>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border diagonalUp="0" diagonalDown="0">
        <left/>
        <right/>
        <top/>
        <bottom style="thin">
          <color indexed="64"/>
        </bottom>
        <vertical/>
      </border>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border diagonalUp="0" diagonalDown="0">
        <left/>
        <right/>
        <top/>
        <bottom style="thin">
          <color indexed="64"/>
        </bottom>
        <vertical/>
      </border>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border diagonalUp="0" diagonalDown="0">
        <left/>
        <right/>
        <top/>
        <bottom style="thin">
          <color indexed="64"/>
        </bottom>
        <vertical/>
      </border>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border diagonalUp="0" diagonalDown="0">
        <left/>
        <right/>
        <top/>
        <bottom style="thin">
          <color indexed="64"/>
        </bottom>
        <vertical/>
      </border>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border diagonalUp="0" diagonalDown="0">
        <left/>
        <right/>
        <top/>
        <bottom style="thin">
          <color indexed="64"/>
        </bottom>
        <vertical/>
      </border>
    </dxf>
    <dxf>
      <font>
        <b val="0"/>
        <i val="0"/>
        <strike val="0"/>
        <condense val="0"/>
        <extend val="0"/>
        <outline val="0"/>
        <shadow val="0"/>
        <u val="none"/>
        <vertAlign val="baseline"/>
        <sz val="12"/>
        <color auto="1"/>
        <name val="Calibri"/>
        <family val="2"/>
        <scheme val="minor"/>
      </font>
      <numFmt numFmtId="165" formatCode="#,##0.0\ "/>
      <fill>
        <patternFill patternType="solid">
          <fgColor indexed="64"/>
          <bgColor indexed="9"/>
        </patternFill>
      </fill>
      <alignment horizontal="right" vertical="center" textRotation="0" wrapText="0" indent="0" justifyLastLine="0" shrinkToFit="0" readingOrder="0"/>
      <border diagonalUp="0" diagonalDown="0">
        <left/>
        <right/>
        <top/>
        <bottom style="thin">
          <color indexed="64"/>
        </bottom>
        <vertical/>
      </border>
    </dxf>
    <dxf>
      <font>
        <b val="0"/>
        <i val="0"/>
        <strike val="0"/>
        <condense val="0"/>
        <extend val="0"/>
        <outline val="0"/>
        <shadow val="0"/>
        <u val="none"/>
        <vertAlign val="baseline"/>
        <sz val="12"/>
        <color auto="1"/>
        <name val="Calibri"/>
        <family val="2"/>
        <scheme val="minor"/>
      </font>
      <fill>
        <patternFill patternType="solid">
          <fgColor indexed="64"/>
          <bgColor indexed="9"/>
        </patternFill>
      </fill>
      <alignment horizontal="right" vertical="center" textRotation="0" wrapText="0" indent="0" justifyLastLine="0" shrinkToFit="0" readingOrder="0"/>
      <border diagonalUp="0" diagonalDown="0">
        <left style="thin">
          <color indexed="64"/>
        </left>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000\ "/>
      <fill>
        <patternFill patternType="solid">
          <fgColor indexed="64"/>
          <bgColor indexed="9"/>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164" formatCode="#,##0.000\ "/>
      <alignment horizontal="center" vertical="center" textRotation="0" wrapText="1" indent="0" justifyLastLine="0" shrinkToFit="0" readingOrder="0"/>
    </dxf>
    <dxf>
      <font>
        <strike val="0"/>
        <outline val="0"/>
        <shadow val="0"/>
        <u val="none"/>
        <vertAlign val="baseline"/>
        <sz val="12"/>
        <color rgb="FFFF0000"/>
        <name val="Calibri"/>
        <family val="2"/>
        <scheme val="minor"/>
      </font>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0</xdr:col>
      <xdr:colOff>0</xdr:colOff>
      <xdr:row>21</xdr:row>
      <xdr:rowOff>152266</xdr:rowOff>
    </xdr:to>
    <xdr:sp macro="" textlink="">
      <xdr:nvSpPr>
        <xdr:cNvPr id="2" name="Text Box 13">
          <a:extLst>
            <a:ext uri="{FF2B5EF4-FFF2-40B4-BE49-F238E27FC236}">
              <a16:creationId xmlns:a16="http://schemas.microsoft.com/office/drawing/2014/main" id="{F695524F-DCFC-4FF1-9370-8975C51ECB6F}"/>
            </a:ext>
          </a:extLst>
        </xdr:cNvPr>
        <xdr:cNvSpPr txBox="1">
          <a:spLocks noChangeArrowheads="1"/>
        </xdr:cNvSpPr>
      </xdr:nvSpPr>
      <xdr:spPr bwMode="auto">
        <a:xfrm flipV="1">
          <a:off x="0" y="5203916"/>
          <a:ext cx="0" cy="1215800"/>
        </a:xfrm>
        <a:prstGeom prst="rect">
          <a:avLst/>
        </a:prstGeom>
        <a:solidFill>
          <a:srgbClr val="FFFFFF"/>
        </a:solidFill>
        <a:ln w="9525">
          <a:noFill/>
          <a:miter lim="800000"/>
          <a:headEnd/>
          <a:tailEnd/>
        </a:ln>
      </xdr:spPr>
      <xdr:txBody>
        <a:bodyPr vertOverflow="clip" vert="vert" wrap="square" lIns="27432" tIns="18288" rIns="0" bIns="18288" anchor="b" upright="1"/>
        <a:lstStyle/>
        <a:p>
          <a:pPr algn="ctr" rtl="0">
            <a:defRPr sz="1000"/>
          </a:pPr>
          <a:r>
            <a:rPr lang="en-GB" sz="1000" b="0" i="0" strike="noStrike">
              <a:solidFill>
                <a:srgbClr val="000000"/>
              </a:solidFill>
              <a:latin typeface="Arial"/>
              <a:cs typeface="Arial"/>
            </a:rPr>
            <a:t>September 2014</a:t>
          </a:r>
        </a:p>
      </xdr:txBody>
    </xdr:sp>
    <xdr:clientData/>
  </xdr:twoCellAnchor>
  <xdr:twoCellAnchor>
    <xdr:from>
      <xdr:col>0</xdr:col>
      <xdr:colOff>0</xdr:colOff>
      <xdr:row>16</xdr:row>
      <xdr:rowOff>0</xdr:rowOff>
    </xdr:from>
    <xdr:to>
      <xdr:col>0</xdr:col>
      <xdr:colOff>0</xdr:colOff>
      <xdr:row>22</xdr:row>
      <xdr:rowOff>499</xdr:rowOff>
    </xdr:to>
    <xdr:sp macro="" textlink="">
      <xdr:nvSpPr>
        <xdr:cNvPr id="3" name="TextBox 2">
          <a:extLst>
            <a:ext uri="{FF2B5EF4-FFF2-40B4-BE49-F238E27FC236}">
              <a16:creationId xmlns:a16="http://schemas.microsoft.com/office/drawing/2014/main" id="{6088080A-C0E9-4C8E-AA9C-D71D6A5B9DD8}"/>
            </a:ext>
          </a:extLst>
        </xdr:cNvPr>
        <xdr:cNvSpPr txBox="1"/>
      </xdr:nvSpPr>
      <xdr:spPr>
        <a:xfrm>
          <a:off x="0" y="5116136"/>
          <a:ext cx="0" cy="1316913"/>
        </a:xfrm>
        <a:prstGeom prst="rect">
          <a:avLst/>
        </a:prstGeom>
        <a:solidFill>
          <a:schemeClr val="bg1"/>
        </a:solidFill>
        <a:ln w="0" cmpd="sng">
          <a:noFill/>
        </a:ln>
      </xdr:spPr>
      <xdr:style>
        <a:lnRef idx="0">
          <a:scrgbClr r="0" g="0" b="0"/>
        </a:lnRef>
        <a:fillRef idx="0">
          <a:scrgbClr r="0" g="0" b="0"/>
        </a:fillRef>
        <a:effectRef idx="0">
          <a:scrgbClr r="0" g="0" b="0"/>
        </a:effectRef>
        <a:fontRef idx="minor">
          <a:schemeClr val="dk1"/>
        </a:fontRef>
      </xdr:style>
      <xdr:txBody>
        <a:bodyPr vert="vert" wrap="square"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n-GB" sz="1100" b="0" i="0">
              <a:solidFill>
                <a:schemeClr val="dk1"/>
              </a:solidFill>
              <a:latin typeface="Arial" pitchFamily="34" charset="0"/>
              <a:ea typeface="+mn-ea"/>
              <a:cs typeface="Arial" pitchFamily="34" charset="0"/>
            </a:rPr>
            <a:t> </a:t>
          </a:r>
          <a:r>
            <a:rPr lang="en-GB" sz="1000" b="0" i="0">
              <a:solidFill>
                <a:schemeClr val="dk1"/>
              </a:solidFill>
              <a:latin typeface="Arial" pitchFamily="34" charset="0"/>
              <a:ea typeface="+mn-ea"/>
              <a:cs typeface="Arial" pitchFamily="34" charset="0"/>
            </a:rPr>
            <a:t>December 2014</a:t>
          </a:r>
          <a:endParaRPr lang="en-GB" sz="1000">
            <a:latin typeface="Arial" pitchFamily="34" charset="0"/>
            <a:cs typeface="Arial" pitchFamily="34" charset="0"/>
          </a:endParaRPr>
        </a:p>
        <a:p>
          <a:pPr algn="l"/>
          <a:endParaRPr lang="en-GB" sz="1000" baseline="0">
            <a:latin typeface="Arial" pitchFamily="34" charset="0"/>
            <a:cs typeface="Arial" pitchFamily="34" charset="0"/>
          </a:endParaRPr>
        </a:p>
      </xdr:txBody>
    </xdr:sp>
    <xdr:clientData/>
  </xdr:twoCellAnchor>
  <xdr:twoCellAnchor>
    <xdr:from>
      <xdr:col>0</xdr:col>
      <xdr:colOff>0</xdr:colOff>
      <xdr:row>0</xdr:row>
      <xdr:rowOff>0</xdr:rowOff>
    </xdr:from>
    <xdr:to>
      <xdr:col>0</xdr:col>
      <xdr:colOff>0</xdr:colOff>
      <xdr:row>2</xdr:row>
      <xdr:rowOff>0</xdr:rowOff>
    </xdr:to>
    <xdr:sp macro="" textlink="">
      <xdr:nvSpPr>
        <xdr:cNvPr id="4" name="TextBox 3">
          <a:extLst>
            <a:ext uri="{FF2B5EF4-FFF2-40B4-BE49-F238E27FC236}">
              <a16:creationId xmlns:a16="http://schemas.microsoft.com/office/drawing/2014/main" id="{CE598687-FB19-4111-9FAF-B8101B5F7081}"/>
            </a:ext>
          </a:extLst>
        </xdr:cNvPr>
        <xdr:cNvSpPr txBox="1"/>
      </xdr:nvSpPr>
      <xdr:spPr>
        <a:xfrm>
          <a:off x="0" y="0"/>
          <a:ext cx="0" cy="756139"/>
        </a:xfrm>
        <a:prstGeom prst="rect">
          <a:avLst/>
        </a:prstGeom>
        <a:solidFill>
          <a:schemeClr val="bg1"/>
        </a:solidFill>
        <a:ln w="0" cmpd="sng">
          <a:noFill/>
        </a:ln>
      </xdr:spPr>
      <xdr:style>
        <a:lnRef idx="0">
          <a:scrgbClr r="0" g="0" b="0"/>
        </a:lnRef>
        <a:fillRef idx="0">
          <a:scrgbClr r="0" g="0" b="0"/>
        </a:fillRef>
        <a:effectRef idx="0">
          <a:scrgbClr r="0" g="0" b="0"/>
        </a:effectRef>
        <a:fontRef idx="minor">
          <a:schemeClr val="dk1"/>
        </a:fontRef>
      </xdr:style>
      <xdr:txBody>
        <a:bodyPr vert="vert" wrap="square"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n-GB" sz="1100" b="0" i="0">
              <a:solidFill>
                <a:schemeClr val="dk1"/>
              </a:solidFill>
              <a:latin typeface="Arial" pitchFamily="34" charset="0"/>
              <a:ea typeface="+mn-ea"/>
              <a:cs typeface="Arial" pitchFamily="34" charset="0"/>
            </a:rPr>
            <a:t> </a:t>
          </a:r>
          <a:r>
            <a:rPr lang="en-GB" sz="1000" b="0" i="0">
              <a:solidFill>
                <a:schemeClr val="dk1"/>
              </a:solidFill>
              <a:latin typeface="Arial" pitchFamily="34" charset="0"/>
              <a:ea typeface="+mn-ea"/>
              <a:cs typeface="Arial" pitchFamily="34" charset="0"/>
            </a:rPr>
            <a:t>March</a:t>
          </a:r>
          <a:r>
            <a:rPr lang="en-GB" sz="1000" b="0" i="0" baseline="0">
              <a:solidFill>
                <a:schemeClr val="dk1"/>
              </a:solidFill>
              <a:latin typeface="Arial" pitchFamily="34" charset="0"/>
              <a:ea typeface="+mn-ea"/>
              <a:cs typeface="Arial" pitchFamily="34" charset="0"/>
            </a:rPr>
            <a:t> 2016</a:t>
          </a:r>
          <a:endParaRPr lang="en-GB" sz="1000">
            <a:latin typeface="Arial" pitchFamily="34" charset="0"/>
            <a:cs typeface="Arial" pitchFamily="34" charset="0"/>
          </a:endParaRPr>
        </a:p>
        <a:p>
          <a:pPr algn="l"/>
          <a:endParaRPr lang="en-GB" sz="1000" baseline="0">
            <a:latin typeface="Arial" pitchFamily="34" charset="0"/>
            <a:cs typeface="Arial" pitchFamily="34" charset="0"/>
          </a:endParaRPr>
        </a:p>
      </xdr:txBody>
    </xdr:sp>
    <xdr:clientData/>
  </xdr:twoCellAnchor>
  <xdr:twoCellAnchor>
    <xdr:from>
      <xdr:col>0</xdr:col>
      <xdr:colOff>0</xdr:colOff>
      <xdr:row>16</xdr:row>
      <xdr:rowOff>0</xdr:rowOff>
    </xdr:from>
    <xdr:to>
      <xdr:col>0</xdr:col>
      <xdr:colOff>0</xdr:colOff>
      <xdr:row>16</xdr:row>
      <xdr:rowOff>0</xdr:rowOff>
    </xdr:to>
    <xdr:sp macro="" textlink="">
      <xdr:nvSpPr>
        <xdr:cNvPr id="5" name="TextBox 4">
          <a:extLst>
            <a:ext uri="{FF2B5EF4-FFF2-40B4-BE49-F238E27FC236}">
              <a16:creationId xmlns:a16="http://schemas.microsoft.com/office/drawing/2014/main" id="{6AEEC8A0-3237-491A-A5EF-161B933A56B1}"/>
            </a:ext>
          </a:extLst>
        </xdr:cNvPr>
        <xdr:cNvSpPr txBox="1"/>
      </xdr:nvSpPr>
      <xdr:spPr>
        <a:xfrm>
          <a:off x="0" y="3847558"/>
          <a:ext cx="0" cy="1378460"/>
        </a:xfrm>
        <a:prstGeom prst="rect">
          <a:avLst/>
        </a:prstGeom>
        <a:solidFill>
          <a:schemeClr val="bg1"/>
        </a:solidFill>
        <a:ln w="0" cmpd="sng">
          <a:noFill/>
        </a:ln>
      </xdr:spPr>
      <xdr:style>
        <a:lnRef idx="0">
          <a:scrgbClr r="0" g="0" b="0"/>
        </a:lnRef>
        <a:fillRef idx="0">
          <a:scrgbClr r="0" g="0" b="0"/>
        </a:fillRef>
        <a:effectRef idx="0">
          <a:scrgbClr r="0" g="0" b="0"/>
        </a:effectRef>
        <a:fontRef idx="minor">
          <a:schemeClr val="dk1"/>
        </a:fontRef>
      </xdr:style>
      <xdr:txBody>
        <a:bodyPr vert="vert" wrap="square"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n-GB" sz="1000" b="0" i="0">
              <a:solidFill>
                <a:schemeClr val="dk1"/>
              </a:solidFill>
              <a:latin typeface="Arial" pitchFamily="34" charset="0"/>
              <a:ea typeface="+mn-ea"/>
              <a:cs typeface="Arial" pitchFamily="34" charset="0"/>
            </a:rPr>
            <a:t> September 2016</a:t>
          </a:r>
          <a:endParaRPr lang="en-GB" sz="1000" baseline="0">
            <a:latin typeface="Arial" pitchFamily="34" charset="0"/>
            <a:cs typeface="Arial"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F55B30-F7A8-4529-A7AC-B09794AE7861}" name="Contents" displayName="Contents" ref="A4:B13" totalsRowShown="0" dataDxfId="87" headerRowCellStyle="Heading 2" dataCellStyle="Hyperlink">
  <tableColumns count="2">
    <tableColumn id="1" xr3:uid="{49253B62-BDC5-4E71-9F3E-2AD7AE280534}" name="Worksheet description" dataDxfId="86" dataCellStyle="Normal 4"/>
    <tableColumn id="2" xr3:uid="{5D1D252B-E756-45C5-952C-266BE9645F20}" name="Link" dataDxfId="85"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20E710-BDBA-436C-99D9-7DE7BA68FA93}" name="Notes" displayName="Notes" ref="A4:B14" totalsRowShown="0" headerRowCellStyle="Heading 2">
  <tableColumns count="2">
    <tableColumn id="1" xr3:uid="{99F764EF-C668-4F86-B042-C60AEA209695}" name="Note " dataCellStyle="Normal 4"/>
    <tableColumn id="2" xr3:uid="{766B0401-39F9-4366-8292-5EACD172A814}" name="Description" dataDxfId="84"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F1D48FF-DC85-479C-BFC1-BA7E6DE009DE}" name="Table1.1_Indigenous_production_of_primary_fuels_monthly_table_million_tonnes_of_oil_equivalent" displayName="Table1.1_Indigenous_production_of_primary_fuels_monthly_table_million_tonnes_of_oil_equivalent" ref="A4:H22" totalsRowShown="0" headerRowDxfId="83" dataDxfId="81" headerRowBorderDxfId="82" tableBorderDxfId="80" headerRowCellStyle="Normal 2" dataCellStyle="Normal 2">
  <autoFilter ref="A4:H22" xr:uid="{AF1D48FF-DC85-479C-BFC1-BA7E6DE009D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D148F6A-667A-4ADD-8F92-798B361745A3}" name="Column1" dataDxfId="79" dataCellStyle="Normal 2"/>
    <tableColumn id="2" xr3:uid="{4BE21872-C28E-45D4-BDF3-C2052820BD58}" name="Total" dataDxfId="78" dataCellStyle="Normal 2"/>
    <tableColumn id="3" xr3:uid="{D36A0594-FEB0-477F-8E3C-519249A3D5E1}" name="Coal [note 1]" dataDxfId="77" dataCellStyle="Normal 2"/>
    <tableColumn id="4" xr3:uid="{86F136DA-3766-420B-B67D-15F5CBC881D3}" name="Petroleum [note 2]" dataDxfId="76" dataCellStyle="Normal 2"/>
    <tableColumn id="5" xr3:uid="{2490E3ED-41EC-4FD6-BF0D-1AAD4502C754}" name="Natural gas [note 3]" dataDxfId="75" dataCellStyle="Normal 2"/>
    <tableColumn id="6" xr3:uid="{8B2E6C65-5334-4CA5-868E-BD01A28B1F06}" name="Bioenergy &amp; waste [note 4] [note 5] [note 6]" dataDxfId="74" dataCellStyle="Normal 2"/>
    <tableColumn id="7" xr3:uid="{6D7F2576-A86E-4B8F-BFFC-DD751A232430}" name="Primary electricity - nuclear [note 7]" dataDxfId="73" dataCellStyle="Normal 2"/>
    <tableColumn id="8" xr3:uid="{E4703F31-E526-42E5-BBD9-9E1CBDAE7387}" name="Primary electricity - wind, solar and hydro [note 7]" dataDxfId="72" dataCellStyle="Normal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AD2633-5851-4B36-8336-D49C708018A6}" name="Table1.1_Indigenous_production_of_primary_fuels_quarterly_table_million_tonnes_of_oil_equivalent" displayName="Table1.1_Indigenous_production_of_primary_fuels_quarterly_table_million_tonnes_of_oil_equivalent" ref="A4:H16" totalsRowShown="0" headerRowDxfId="71" dataDxfId="69" headerRowBorderDxfId="70" tableBorderDxfId="68" headerRowCellStyle="Normal 2" dataCellStyle="Normal 2">
  <autoFilter ref="A4:H16" xr:uid="{BDAD2633-5851-4B36-8336-D49C708018A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668CB33-043E-468C-BFB3-90A0BA153CD6}" name="Column1" dataDxfId="67" dataCellStyle="Normal 2"/>
    <tableColumn id="2" xr3:uid="{BE58F891-673E-4EE6-A84E-7B89AF71B9FA}" name="Total" dataDxfId="66" dataCellStyle="Normal 2"/>
    <tableColumn id="3" xr3:uid="{3D4A9CBA-5F8B-41C2-94A5-B8E277C5C522}" name="Coal [note 1]" dataDxfId="65" dataCellStyle="Normal 2"/>
    <tableColumn id="4" xr3:uid="{E2EE49AE-3035-410D-B684-21EFB870BCD0}" name="Petroleum [note 2]" dataDxfId="64" dataCellStyle="Normal 2"/>
    <tableColumn id="5" xr3:uid="{0D1270C7-31A3-46D4-BDDB-EE28609866E8}" name="Natural gas [note 3]" dataDxfId="63" dataCellStyle="Normal 2"/>
    <tableColumn id="6" xr3:uid="{C1A3BD5F-347D-44C6-BC69-C8ADB35005D1}" name="Bioenergy &amp; waste [note 4] [note 5] [note 6]" dataDxfId="62" dataCellStyle="Normal 2"/>
    <tableColumn id="7" xr3:uid="{0D4F9F4E-846E-4532-A3E6-E8DDCD91D7A4}" name="Primary electricity - nuclear [note 7]" dataDxfId="61" dataCellStyle="Normal 2"/>
    <tableColumn id="8" xr3:uid="{133947C9-FF50-47D3-8232-82BB0565D774}" name="Primary electricity - wind, solar and hydro [note 7]" dataDxfId="60" dataCellStyle="Normal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1677B7-0599-43B4-9DE1-EE56078CAA14}" name="Table1.1_Indigenous_production_of_primary_fuels_annual_data_million_tonnes_of_oil_equivalent" displayName="Table1.1_Indigenous_production_of_primary_fuels_annual_data_million_tonnes_of_oil_equivalent" ref="A5:H34" headerRowDxfId="59" dataDxfId="57" headerRowBorderDxfId="58" tableBorderDxfId="56" headerRowCellStyle="Normal 2" dataCellStyle="Normal 2">
  <autoFilter ref="A5:H34" xr:uid="{E5B38EC0-70DA-4ECE-84A9-5E2AB45DEEB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136115C-AA7D-46D0-BB4B-63764965BF9F}" name="Year" totalsRowLabel="Total" dataDxfId="55" totalsRowDxfId="54" dataCellStyle="Normal 4"/>
    <tableColumn id="2" xr3:uid="{433705EB-3862-4813-BDAB-AA14F48FB2F9}" name="Total" dataDxfId="53" dataCellStyle="Normal 2"/>
    <tableColumn id="3" xr3:uid="{465E4A0A-8DC9-454F-909C-5B7F0C5AD14D}" name="Coal [note 1]" dataDxfId="52" totalsRowDxfId="51" dataCellStyle="Normal 2"/>
    <tableColumn id="4" xr3:uid="{0DAC811E-186F-414A-8FBA-06C44A6AFF4A}" name="Petroleum [note 2]" dataDxfId="50" totalsRowDxfId="49" dataCellStyle="Normal 2"/>
    <tableColumn id="5" xr3:uid="{1DDE5463-8F02-4AB0-8E2B-3ED97834F419}" name="Natural gas [note 3]" dataDxfId="48" totalsRowDxfId="47" dataCellStyle="Normal 2"/>
    <tableColumn id="6" xr3:uid="{03CF9F12-756C-4350-AB78-65BE08C77C59}" name="Bioenergy &amp; waste [note 4] [note 5] [note 6]" dataDxfId="46" totalsRowDxfId="45" dataCellStyle="Normal 2"/>
    <tableColumn id="7" xr3:uid="{F4968335-B2CE-496B-808F-D9C0EBE40F83}" name="Primary electricity - nuclear [note 7]" dataDxfId="44" totalsRowDxfId="43" dataCellStyle="Normal 2"/>
    <tableColumn id="8" xr3:uid="{A2176401-308A-4607-912F-F96182A6D990}" name="Primary electricity - wind, solar and hydro [note 7]" totalsRowFunction="sum" dataDxfId="42" totalsRowDxfId="41" dataCellStyle="Normal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866035-9C93-4183-91C9-13B49078D865}" name="Table1.1_Indigenous_production_of_primary_fuels_quarterly_data_million_tonnes_of_oil_equivalent" displayName="Table1.1_Indigenous_production_of_primary_fuels_quarterly_data_million_tonnes_of_oil_equivalent" ref="A6:H125" headerRowDxfId="40" dataDxfId="38" headerRowBorderDxfId="39" tableBorderDxfId="37" headerRowCellStyle="Normal 2" dataCellStyle="Normal 2">
  <autoFilter ref="A6:H125" xr:uid="{E5B38EC0-70DA-4ECE-84A9-5E2AB45DEEB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CB6109B-32EB-4526-8F08-79A5C47FDD43}" name="Quarter" totalsRowLabel="Total" dataDxfId="36" totalsRowDxfId="35" dataCellStyle="Normal 4"/>
    <tableColumn id="2" xr3:uid="{49752CEB-549E-47C4-8E69-FC00A77B2926}" name="Total" dataDxfId="34" totalsRowDxfId="33" dataCellStyle="Normal 2">
      <calculatedColumnFormula>SUM(Month!B7:B9)</calculatedColumnFormula>
    </tableColumn>
    <tableColumn id="3" xr3:uid="{1B6031D3-A841-4704-874C-2CA77BDE70AC}" name="Coal [note 1]" dataDxfId="32" totalsRowDxfId="31" dataCellStyle="Normal 2"/>
    <tableColumn id="4" xr3:uid="{10243D54-A161-4B0F-AF00-E6EAE941220E}" name="Petroleum [note 2]" dataDxfId="30" totalsRowDxfId="29" dataCellStyle="Normal 2"/>
    <tableColumn id="5" xr3:uid="{940DE6BA-E023-44AC-B50E-2D976EA0AF26}" name="Natural gas [note 3]" dataDxfId="28" totalsRowDxfId="27" dataCellStyle="Normal 2"/>
    <tableColumn id="6" xr3:uid="{E817839B-66B0-44F1-B73D-A3F01E674566}" name="Bioenergy &amp; waste [note 4] [note 5] [note 6]" dataDxfId="26" totalsRowDxfId="25" dataCellStyle="Normal 2"/>
    <tableColumn id="7" xr3:uid="{C4CC3B09-2DC9-42F7-AA3F-0274F616F87C}" name="Primary electricity - nuclear [note 7]" dataDxfId="24" totalsRowDxfId="23" dataCellStyle="Normal 2"/>
    <tableColumn id="8" xr3:uid="{E048D337-D548-472B-97DD-FE37C41BD03E}" name="Primary electricity - wind, solar and hydro [note 7]" totalsRowFunction="sum" dataDxfId="22" totalsRowDxfId="21" dataCellStyle="Normal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B38EC0-70DA-4ECE-84A9-5E2AB45DEEBD}" name="Table1.1_Indigenous_production_of_primary_fuels_monthly_data_million_tonnes_of_oil_equivalent" displayName="Table1.1_Indigenous_production_of_primary_fuels_monthly_data_million_tonnes_of_oil_equivalent" ref="A6:H365" headerRowDxfId="20" dataDxfId="18" headerRowBorderDxfId="19" tableBorderDxfId="17" headerRowCellStyle="Normal 2" dataCellStyle="Normal 2">
  <autoFilter ref="A6:H365" xr:uid="{E5B38EC0-70DA-4ECE-84A9-5E2AB45DEEB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367480A-EC36-4A78-8490-BD0BF2129B72}" name="Month" totalsRowLabel="Total" dataDxfId="16" totalsRowDxfId="15" dataCellStyle="Normal 4"/>
    <tableColumn id="2" xr3:uid="{EA05D4AA-65E0-4D6F-B536-868D8F9F48B6}" name="Total" dataDxfId="14" totalsRowDxfId="13" dataCellStyle="Normal 2">
      <calculatedColumnFormula>SUM(C7:H7)</calculatedColumnFormula>
    </tableColumn>
    <tableColumn id="3" xr3:uid="{A4281691-9534-4C5F-B6A7-F19C0C61F167}" name="Coal [note 1]" dataDxfId="12" totalsRowDxfId="11" dataCellStyle="Normal 2"/>
    <tableColumn id="4" xr3:uid="{B058ED1E-08CD-4A24-A720-3965DD15E35E}" name="Petroleum [note 2]" dataDxfId="10" totalsRowDxfId="9" dataCellStyle="Normal 2"/>
    <tableColumn id="5" xr3:uid="{64A59D64-A77D-44B4-8D2D-66E51095D6A0}" name="Natural gas [note 3]" dataDxfId="8" totalsRowDxfId="7" dataCellStyle="Normal 2"/>
    <tableColumn id="6" xr3:uid="{7A685D0A-01AF-4F3D-8BD3-8824BA4C0FE1}" name="Bioenergy &amp; waste [note 4] [note 5] [note 6]" dataDxfId="6" totalsRowDxfId="5" dataCellStyle="Normal 2"/>
    <tableColumn id="7" xr3:uid="{ABC21426-A167-4D96-B14F-CB4B7FA55074}" name="Primary electricity - nuclear [note 7]" dataDxfId="4" totalsRowDxfId="3" dataCellStyle="Normal 2"/>
    <tableColumn id="8" xr3:uid="{F1E7858F-6CAA-48AD-AF67-9533A836388D}" name="Primary electricity - wind, solar and hydro [note 7]" totalsRowFunction="sum" dataDxfId="2" totalsRowDxfId="1" dataCellStyle="Normal 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energy-balance-methodology-note" TargetMode="External"/><Relationship Id="rId7" Type="http://schemas.openxmlformats.org/officeDocument/2006/relationships/hyperlink" Target="mailto:energy.stats@energysecurity.gov.uk"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energysecurity.gov.uk" TargetMode="External"/><Relationship Id="rId6" Type="http://schemas.openxmlformats.org/officeDocument/2006/relationships/hyperlink" Target="mailto:energy.stats@energysecurity.gov.uk" TargetMode="External"/><Relationship Id="rId5" Type="http://schemas.openxmlformats.org/officeDocument/2006/relationships/hyperlink" Target="https://www.gov.uk/government/statistics/digest-of-uk-energy-statistics-dukes-2024" TargetMode="External"/><Relationship Id="rId4" Type="http://schemas.openxmlformats.org/officeDocument/2006/relationships/hyperlink" Target="https://www.gov.uk/government/publications/desnz-standards-for-official-statistics/statistical-revisions-polic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iea.org/reports/energy-statistics-manual-2" TargetMode="External"/><Relationship Id="rId1" Type="http://schemas.openxmlformats.org/officeDocument/2006/relationships/hyperlink" Target="https://webarchive.nationalarchives.gov.uk/ukgwa/20180717011425/https:/www.gov.uk/government/statistics/energy-trends-march-2014-special-feature-articles"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D053-1D6E-409C-9310-02B9DE8E8E30}">
  <dimension ref="A1:IW33"/>
  <sheetViews>
    <sheetView showGridLines="0" tabSelected="1" zoomScaleNormal="100" zoomScaleSheetLayoutView="100" workbookViewId="0"/>
  </sheetViews>
  <sheetFormatPr defaultColWidth="8.81640625" defaultRowHeight="15.5" x14ac:dyDescent="0.35"/>
  <cols>
    <col min="1" max="1" width="157.453125" style="10" customWidth="1"/>
    <col min="2" max="256" width="9.1796875" style="2" customWidth="1"/>
    <col min="257" max="16384" width="8.81640625" style="2"/>
  </cols>
  <sheetData>
    <row r="1" spans="1:257" s="3" customFormat="1" ht="45" customHeight="1" x14ac:dyDescent="0.35">
      <c r="A1" s="1" t="s">
        <v>87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45" customHeight="1" x14ac:dyDescent="0.35">
      <c r="A2" s="2" t="s">
        <v>617</v>
      </c>
    </row>
    <row r="3" spans="1:257" s="5" customFormat="1" ht="30" customHeight="1" x14ac:dyDescent="0.55000000000000004">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x14ac:dyDescent="0.35">
      <c r="A4" s="2" t="s">
        <v>665</v>
      </c>
    </row>
    <row r="5" spans="1:257" s="5" customFormat="1" ht="30" customHeight="1" x14ac:dyDescent="0.55000000000000004">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25" customHeight="1" x14ac:dyDescent="0.35">
      <c r="A6" s="108" t="s">
        <v>666</v>
      </c>
    </row>
    <row r="7" spans="1:257" s="3" customFormat="1" ht="30" customHeight="1" x14ac:dyDescent="0.55000000000000004">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31" x14ac:dyDescent="0.35">
      <c r="A8" s="108" t="s">
        <v>667</v>
      </c>
    </row>
    <row r="9" spans="1:257" s="3" customFormat="1" ht="30" customHeight="1" x14ac:dyDescent="0.55000000000000004">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x14ac:dyDescent="0.35">
      <c r="A10" s="2" t="s">
        <v>4</v>
      </c>
    </row>
    <row r="11" spans="1:257" s="3" customFormat="1" ht="20.25" customHeight="1" x14ac:dyDescent="0.35">
      <c r="A11" s="173" t="s">
        <v>607</v>
      </c>
    </row>
    <row r="12" spans="1:257" s="3" customFormat="1" ht="45" customHeight="1" x14ac:dyDescent="0.35">
      <c r="A12" s="2" t="s">
        <v>5</v>
      </c>
    </row>
    <row r="13" spans="1:257" s="3" customFormat="1" ht="45" customHeight="1" x14ac:dyDescent="0.35">
      <c r="A13" s="2" t="s">
        <v>6</v>
      </c>
    </row>
    <row r="14" spans="1:257" s="3" customFormat="1" ht="20.25" customHeight="1" x14ac:dyDescent="0.35">
      <c r="A14" s="2" t="s">
        <v>7</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row>
    <row r="15" spans="1:257" s="3" customFormat="1" ht="20.25" customHeight="1" x14ac:dyDescent="0.35">
      <c r="A15" s="7" t="s">
        <v>8</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3" customFormat="1" ht="20.25" customHeight="1" x14ac:dyDescent="0.35">
      <c r="A16" s="7" t="s">
        <v>88</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row>
    <row r="17" spans="1:257" s="3" customFormat="1" ht="20.25" customHeight="1" x14ac:dyDescent="0.35">
      <c r="A17" s="7" t="s">
        <v>9</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25" customHeight="1" x14ac:dyDescent="0.35">
      <c r="A18" s="7" t="s">
        <v>580</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5" customFormat="1" ht="30" customHeight="1" x14ac:dyDescent="0.55000000000000004">
      <c r="A19" s="6" t="s">
        <v>10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3" customFormat="1" ht="20.25" customHeight="1" x14ac:dyDescent="0.45">
      <c r="A20" s="8" t="s">
        <v>11</v>
      </c>
    </row>
    <row r="21" spans="1:257" s="3" customFormat="1" ht="20.25" customHeight="1" x14ac:dyDescent="0.35">
      <c r="A21" s="2" t="s">
        <v>89</v>
      </c>
    </row>
    <row r="22" spans="1:257" s="3" customFormat="1" ht="20.25" customHeight="1" x14ac:dyDescent="0.35">
      <c r="A22" s="173" t="s">
        <v>607</v>
      </c>
    </row>
    <row r="23" spans="1:257" s="3" customFormat="1" ht="20.25" customHeight="1" x14ac:dyDescent="0.35">
      <c r="A23" s="2" t="s">
        <v>566</v>
      </c>
    </row>
    <row r="24" spans="1:257" s="3" customFormat="1" ht="20.25" customHeight="1" x14ac:dyDescent="0.45">
      <c r="A24" s="8" t="s">
        <v>12</v>
      </c>
    </row>
    <row r="25" spans="1:257" s="3" customFormat="1" ht="20.25" customHeight="1" x14ac:dyDescent="0.35">
      <c r="A25" s="9" t="s">
        <v>604</v>
      </c>
    </row>
    <row r="26" spans="1:257" s="3" customFormat="1" ht="20.25" customHeight="1" x14ac:dyDescent="0.35">
      <c r="A26" s="3" t="s">
        <v>13</v>
      </c>
    </row>
    <row r="33" spans="1:1" ht="28.5" x14ac:dyDescent="0.35">
      <c r="A33" s="1"/>
    </row>
  </sheetData>
  <hyperlinks>
    <hyperlink ref="A25" r:id="rId1" xr:uid="{38FCE614-D8A9-478C-954E-781D35AF0B63}"/>
    <hyperlink ref="A15" r:id="rId2" display="Energy trends publication (opens in a new window) " xr:uid="{B5060C5D-B15A-4904-91DD-9C0A0E5DF5B5}"/>
    <hyperlink ref="A16" r:id="rId3" xr:uid="{B4DD06C7-9B30-4658-ABCF-2DE553C89D76}"/>
    <hyperlink ref="A17" r:id="rId4" xr:uid="{427D6F7C-CD62-4FBF-AE68-977884DCCB2A}"/>
    <hyperlink ref="A18" r:id="rId5" xr:uid="{855DBD98-8637-4A0D-A60A-CDCF15DF52F7}"/>
    <hyperlink ref="A11" r:id="rId6" xr:uid="{B23340BF-39F1-4DAC-B0E3-CE87DE7E09AA}"/>
    <hyperlink ref="A22" r:id="rId7" xr:uid="{8AEAA1A0-E1B0-4B4D-9754-0D2B91A63813}"/>
  </hyperlinks>
  <pageMargins left="0.7" right="0.7" top="0.75" bottom="0.75" header="0.3" footer="0.3"/>
  <pageSetup paperSize="9" scale="46" orientation="portrait" verticalDpi="4"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A400E-077D-42ED-A596-89160986BCAA}">
  <sheetPr>
    <pageSetUpPr fitToPage="1"/>
  </sheetPr>
  <dimension ref="A1:V363"/>
  <sheetViews>
    <sheetView topLeftCell="A348" zoomScale="80" zoomScaleNormal="80" workbookViewId="0">
      <selection activeCell="L360" sqref="L360"/>
    </sheetView>
  </sheetViews>
  <sheetFormatPr defaultRowHeight="13" x14ac:dyDescent="0.3"/>
  <cols>
    <col min="1" max="1" width="5.1796875" style="88" bestFit="1" customWidth="1"/>
    <col min="2" max="2" width="32.453125" style="61" bestFit="1" customWidth="1"/>
    <col min="3" max="3" width="5.54296875" style="61" bestFit="1" customWidth="1"/>
    <col min="4" max="4" width="4.54296875" style="61" bestFit="1" customWidth="1"/>
    <col min="5" max="5" width="8.1796875" style="61" bestFit="1" customWidth="1"/>
    <col min="6" max="6" width="9.81640625" style="61" bestFit="1" customWidth="1"/>
    <col min="7" max="7" width="16.1796875" style="61" bestFit="1" customWidth="1"/>
    <col min="8" max="8" width="6.81640625" style="61" bestFit="1" customWidth="1"/>
    <col min="9" max="9" width="18.1796875" style="61" bestFit="1" customWidth="1"/>
    <col min="10" max="10" width="8.81640625" style="61"/>
    <col min="11" max="11" width="7.54296875" style="61" bestFit="1" customWidth="1"/>
    <col min="12" max="12" width="7.54296875" style="61" customWidth="1"/>
    <col min="13" max="13" width="8.81640625" style="61"/>
    <col min="14" max="14" width="14.54296875" style="61" bestFit="1" customWidth="1"/>
    <col min="15" max="15" width="18.54296875" style="61" bestFit="1" customWidth="1"/>
    <col min="16" max="17" width="18.81640625" style="61" bestFit="1" customWidth="1"/>
    <col min="18" max="18" width="18.1796875" style="61" bestFit="1" customWidth="1"/>
    <col min="19" max="20" width="18.81640625" style="61" bestFit="1" customWidth="1"/>
    <col min="21" max="21" width="18.1796875" style="61" bestFit="1" customWidth="1"/>
    <col min="22" max="23" width="18.54296875" style="61" bestFit="1" customWidth="1"/>
    <col min="24" max="256" width="8.81640625" style="61"/>
    <col min="257" max="257" width="4.81640625" style="61" bestFit="1" customWidth="1"/>
    <col min="258" max="258" width="32.453125" style="61" bestFit="1" customWidth="1"/>
    <col min="259" max="259" width="5.1796875" style="61" bestFit="1" customWidth="1"/>
    <col min="260" max="260" width="4.54296875" style="61" bestFit="1" customWidth="1"/>
    <col min="261" max="261" width="8.81640625" style="61" bestFit="1" customWidth="1"/>
    <col min="262" max="262" width="9.81640625" style="61" bestFit="1" customWidth="1"/>
    <col min="263" max="263" width="16.1796875" style="61" bestFit="1" customWidth="1"/>
    <col min="264" max="264" width="6.81640625" style="61" bestFit="1" customWidth="1"/>
    <col min="265" max="265" width="18.1796875" style="61" bestFit="1" customWidth="1"/>
    <col min="266" max="266" width="8.81640625" style="61"/>
    <col min="267" max="267" width="7.54296875" style="61" bestFit="1" customWidth="1"/>
    <col min="268" max="268" width="7.54296875" style="61" customWidth="1"/>
    <col min="269" max="269" width="8.81640625" style="61"/>
    <col min="270" max="270" width="14.54296875" style="61" bestFit="1" customWidth="1"/>
    <col min="271" max="271" width="18.54296875" style="61" bestFit="1" customWidth="1"/>
    <col min="272" max="273" width="18.81640625" style="61" bestFit="1" customWidth="1"/>
    <col min="274" max="274" width="18.1796875" style="61" bestFit="1" customWidth="1"/>
    <col min="275" max="276" width="18.81640625" style="61" bestFit="1" customWidth="1"/>
    <col min="277" max="277" width="18.1796875" style="61" bestFit="1" customWidth="1"/>
    <col min="278" max="279" width="18.54296875" style="61" bestFit="1" customWidth="1"/>
    <col min="280" max="512" width="8.81640625" style="61"/>
    <col min="513" max="513" width="4.81640625" style="61" bestFit="1" customWidth="1"/>
    <col min="514" max="514" width="32.453125" style="61" bestFit="1" customWidth="1"/>
    <col min="515" max="515" width="5.1796875" style="61" bestFit="1" customWidth="1"/>
    <col min="516" max="516" width="4.54296875" style="61" bestFit="1" customWidth="1"/>
    <col min="517" max="517" width="8.81640625" style="61" bestFit="1" customWidth="1"/>
    <col min="518" max="518" width="9.81640625" style="61" bestFit="1" customWidth="1"/>
    <col min="519" max="519" width="16.1796875" style="61" bestFit="1" customWidth="1"/>
    <col min="520" max="520" width="6.81640625" style="61" bestFit="1" customWidth="1"/>
    <col min="521" max="521" width="18.1796875" style="61" bestFit="1" customWidth="1"/>
    <col min="522" max="522" width="8.81640625" style="61"/>
    <col min="523" max="523" width="7.54296875" style="61" bestFit="1" customWidth="1"/>
    <col min="524" max="524" width="7.54296875" style="61" customWidth="1"/>
    <col min="525" max="525" width="8.81640625" style="61"/>
    <col min="526" max="526" width="14.54296875" style="61" bestFit="1" customWidth="1"/>
    <col min="527" max="527" width="18.54296875" style="61" bestFit="1" customWidth="1"/>
    <col min="528" max="529" width="18.81640625" style="61" bestFit="1" customWidth="1"/>
    <col min="530" max="530" width="18.1796875" style="61" bestFit="1" customWidth="1"/>
    <col min="531" max="532" width="18.81640625" style="61" bestFit="1" customWidth="1"/>
    <col min="533" max="533" width="18.1796875" style="61" bestFit="1" customWidth="1"/>
    <col min="534" max="535" width="18.54296875" style="61" bestFit="1" customWidth="1"/>
    <col min="536" max="768" width="8.81640625" style="61"/>
    <col min="769" max="769" width="4.81640625" style="61" bestFit="1" customWidth="1"/>
    <col min="770" max="770" width="32.453125" style="61" bestFit="1" customWidth="1"/>
    <col min="771" max="771" width="5.1796875" style="61" bestFit="1" customWidth="1"/>
    <col min="772" max="772" width="4.54296875" style="61" bestFit="1" customWidth="1"/>
    <col min="773" max="773" width="8.81640625" style="61" bestFit="1" customWidth="1"/>
    <col min="774" max="774" width="9.81640625" style="61" bestFit="1" customWidth="1"/>
    <col min="775" max="775" width="16.1796875" style="61" bestFit="1" customWidth="1"/>
    <col min="776" max="776" width="6.81640625" style="61" bestFit="1" customWidth="1"/>
    <col min="777" max="777" width="18.1796875" style="61" bestFit="1" customWidth="1"/>
    <col min="778" max="778" width="8.81640625" style="61"/>
    <col min="779" max="779" width="7.54296875" style="61" bestFit="1" customWidth="1"/>
    <col min="780" max="780" width="7.54296875" style="61" customWidth="1"/>
    <col min="781" max="781" width="8.81640625" style="61"/>
    <col min="782" max="782" width="14.54296875" style="61" bestFit="1" customWidth="1"/>
    <col min="783" max="783" width="18.54296875" style="61" bestFit="1" customWidth="1"/>
    <col min="784" max="785" width="18.81640625" style="61" bestFit="1" customWidth="1"/>
    <col min="786" max="786" width="18.1796875" style="61" bestFit="1" customWidth="1"/>
    <col min="787" max="788" width="18.81640625" style="61" bestFit="1" customWidth="1"/>
    <col min="789" max="789" width="18.1796875" style="61" bestFit="1" customWidth="1"/>
    <col min="790" max="791" width="18.54296875" style="61" bestFit="1" customWidth="1"/>
    <col min="792" max="1024" width="8.81640625" style="61"/>
    <col min="1025" max="1025" width="4.81640625" style="61" bestFit="1" customWidth="1"/>
    <col min="1026" max="1026" width="32.453125" style="61" bestFit="1" customWidth="1"/>
    <col min="1027" max="1027" width="5.1796875" style="61" bestFit="1" customWidth="1"/>
    <col min="1028" max="1028" width="4.54296875" style="61" bestFit="1" customWidth="1"/>
    <col min="1029" max="1029" width="8.81640625" style="61" bestFit="1" customWidth="1"/>
    <col min="1030" max="1030" width="9.81640625" style="61" bestFit="1" customWidth="1"/>
    <col min="1031" max="1031" width="16.1796875" style="61" bestFit="1" customWidth="1"/>
    <col min="1032" max="1032" width="6.81640625" style="61" bestFit="1" customWidth="1"/>
    <col min="1033" max="1033" width="18.1796875" style="61" bestFit="1" customWidth="1"/>
    <col min="1034" max="1034" width="8.81640625" style="61"/>
    <col min="1035" max="1035" width="7.54296875" style="61" bestFit="1" customWidth="1"/>
    <col min="1036" max="1036" width="7.54296875" style="61" customWidth="1"/>
    <col min="1037" max="1037" width="8.81640625" style="61"/>
    <col min="1038" max="1038" width="14.54296875" style="61" bestFit="1" customWidth="1"/>
    <col min="1039" max="1039" width="18.54296875" style="61" bestFit="1" customWidth="1"/>
    <col min="1040" max="1041" width="18.81640625" style="61" bestFit="1" customWidth="1"/>
    <col min="1042" max="1042" width="18.1796875" style="61" bestFit="1" customWidth="1"/>
    <col min="1043" max="1044" width="18.81640625" style="61" bestFit="1" customWidth="1"/>
    <col min="1045" max="1045" width="18.1796875" style="61" bestFit="1" customWidth="1"/>
    <col min="1046" max="1047" width="18.54296875" style="61" bestFit="1" customWidth="1"/>
    <col min="1048" max="1280" width="8.81640625" style="61"/>
    <col min="1281" max="1281" width="4.81640625" style="61" bestFit="1" customWidth="1"/>
    <col min="1282" max="1282" width="32.453125" style="61" bestFit="1" customWidth="1"/>
    <col min="1283" max="1283" width="5.1796875" style="61" bestFit="1" customWidth="1"/>
    <col min="1284" max="1284" width="4.54296875" style="61" bestFit="1" customWidth="1"/>
    <col min="1285" max="1285" width="8.81640625" style="61" bestFit="1" customWidth="1"/>
    <col min="1286" max="1286" width="9.81640625" style="61" bestFit="1" customWidth="1"/>
    <col min="1287" max="1287" width="16.1796875" style="61" bestFit="1" customWidth="1"/>
    <col min="1288" max="1288" width="6.81640625" style="61" bestFit="1" customWidth="1"/>
    <col min="1289" max="1289" width="18.1796875" style="61" bestFit="1" customWidth="1"/>
    <col min="1290" max="1290" width="8.81640625" style="61"/>
    <col min="1291" max="1291" width="7.54296875" style="61" bestFit="1" customWidth="1"/>
    <col min="1292" max="1292" width="7.54296875" style="61" customWidth="1"/>
    <col min="1293" max="1293" width="8.81640625" style="61"/>
    <col min="1294" max="1294" width="14.54296875" style="61" bestFit="1" customWidth="1"/>
    <col min="1295" max="1295" width="18.54296875" style="61" bestFit="1" customWidth="1"/>
    <col min="1296" max="1297" width="18.81640625" style="61" bestFit="1" customWidth="1"/>
    <col min="1298" max="1298" width="18.1796875" style="61" bestFit="1" customWidth="1"/>
    <col min="1299" max="1300" width="18.81640625" style="61" bestFit="1" customWidth="1"/>
    <col min="1301" max="1301" width="18.1796875" style="61" bestFit="1" customWidth="1"/>
    <col min="1302" max="1303" width="18.54296875" style="61" bestFit="1" customWidth="1"/>
    <col min="1304" max="1536" width="8.81640625" style="61"/>
    <col min="1537" max="1537" width="4.81640625" style="61" bestFit="1" customWidth="1"/>
    <col min="1538" max="1538" width="32.453125" style="61" bestFit="1" customWidth="1"/>
    <col min="1539" max="1539" width="5.1796875" style="61" bestFit="1" customWidth="1"/>
    <col min="1540" max="1540" width="4.54296875" style="61" bestFit="1" customWidth="1"/>
    <col min="1541" max="1541" width="8.81640625" style="61" bestFit="1" customWidth="1"/>
    <col min="1542" max="1542" width="9.81640625" style="61" bestFit="1" customWidth="1"/>
    <col min="1543" max="1543" width="16.1796875" style="61" bestFit="1" customWidth="1"/>
    <col min="1544" max="1544" width="6.81640625" style="61" bestFit="1" customWidth="1"/>
    <col min="1545" max="1545" width="18.1796875" style="61" bestFit="1" customWidth="1"/>
    <col min="1546" max="1546" width="8.81640625" style="61"/>
    <col min="1547" max="1547" width="7.54296875" style="61" bestFit="1" customWidth="1"/>
    <col min="1548" max="1548" width="7.54296875" style="61" customWidth="1"/>
    <col min="1549" max="1549" width="8.81640625" style="61"/>
    <col min="1550" max="1550" width="14.54296875" style="61" bestFit="1" customWidth="1"/>
    <col min="1551" max="1551" width="18.54296875" style="61" bestFit="1" customWidth="1"/>
    <col min="1552" max="1553" width="18.81640625" style="61" bestFit="1" customWidth="1"/>
    <col min="1554" max="1554" width="18.1796875" style="61" bestFit="1" customWidth="1"/>
    <col min="1555" max="1556" width="18.81640625" style="61" bestFit="1" customWidth="1"/>
    <col min="1557" max="1557" width="18.1796875" style="61" bestFit="1" customWidth="1"/>
    <col min="1558" max="1559" width="18.54296875" style="61" bestFit="1" customWidth="1"/>
    <col min="1560" max="1792" width="8.81640625" style="61"/>
    <col min="1793" max="1793" width="4.81640625" style="61" bestFit="1" customWidth="1"/>
    <col min="1794" max="1794" width="32.453125" style="61" bestFit="1" customWidth="1"/>
    <col min="1795" max="1795" width="5.1796875" style="61" bestFit="1" customWidth="1"/>
    <col min="1796" max="1796" width="4.54296875" style="61" bestFit="1" customWidth="1"/>
    <col min="1797" max="1797" width="8.81640625" style="61" bestFit="1" customWidth="1"/>
    <col min="1798" max="1798" width="9.81640625" style="61" bestFit="1" customWidth="1"/>
    <col min="1799" max="1799" width="16.1796875" style="61" bestFit="1" customWidth="1"/>
    <col min="1800" max="1800" width="6.81640625" style="61" bestFit="1" customWidth="1"/>
    <col min="1801" max="1801" width="18.1796875" style="61" bestFit="1" customWidth="1"/>
    <col min="1802" max="1802" width="8.81640625" style="61"/>
    <col min="1803" max="1803" width="7.54296875" style="61" bestFit="1" customWidth="1"/>
    <col min="1804" max="1804" width="7.54296875" style="61" customWidth="1"/>
    <col min="1805" max="1805" width="8.81640625" style="61"/>
    <col min="1806" max="1806" width="14.54296875" style="61" bestFit="1" customWidth="1"/>
    <col min="1807" max="1807" width="18.54296875" style="61" bestFit="1" customWidth="1"/>
    <col min="1808" max="1809" width="18.81640625" style="61" bestFit="1" customWidth="1"/>
    <col min="1810" max="1810" width="18.1796875" style="61" bestFit="1" customWidth="1"/>
    <col min="1811" max="1812" width="18.81640625" style="61" bestFit="1" customWidth="1"/>
    <col min="1813" max="1813" width="18.1796875" style="61" bestFit="1" customWidth="1"/>
    <col min="1814" max="1815" width="18.54296875" style="61" bestFit="1" customWidth="1"/>
    <col min="1816" max="2048" width="8.81640625" style="61"/>
    <col min="2049" max="2049" width="4.81640625" style="61" bestFit="1" customWidth="1"/>
    <col min="2050" max="2050" width="32.453125" style="61" bestFit="1" customWidth="1"/>
    <col min="2051" max="2051" width="5.1796875" style="61" bestFit="1" customWidth="1"/>
    <col min="2052" max="2052" width="4.54296875" style="61" bestFit="1" customWidth="1"/>
    <col min="2053" max="2053" width="8.81640625" style="61" bestFit="1" customWidth="1"/>
    <col min="2054" max="2054" width="9.81640625" style="61" bestFit="1" customWidth="1"/>
    <col min="2055" max="2055" width="16.1796875" style="61" bestFit="1" customWidth="1"/>
    <col min="2056" max="2056" width="6.81640625" style="61" bestFit="1" customWidth="1"/>
    <col min="2057" max="2057" width="18.1796875" style="61" bestFit="1" customWidth="1"/>
    <col min="2058" max="2058" width="8.81640625" style="61"/>
    <col min="2059" max="2059" width="7.54296875" style="61" bestFit="1" customWidth="1"/>
    <col min="2060" max="2060" width="7.54296875" style="61" customWidth="1"/>
    <col min="2061" max="2061" width="8.81640625" style="61"/>
    <col min="2062" max="2062" width="14.54296875" style="61" bestFit="1" customWidth="1"/>
    <col min="2063" max="2063" width="18.54296875" style="61" bestFit="1" customWidth="1"/>
    <col min="2064" max="2065" width="18.81640625" style="61" bestFit="1" customWidth="1"/>
    <col min="2066" max="2066" width="18.1796875" style="61" bestFit="1" customWidth="1"/>
    <col min="2067" max="2068" width="18.81640625" style="61" bestFit="1" customWidth="1"/>
    <col min="2069" max="2069" width="18.1796875" style="61" bestFit="1" customWidth="1"/>
    <col min="2070" max="2071" width="18.54296875" style="61" bestFit="1" customWidth="1"/>
    <col min="2072" max="2304" width="8.81640625" style="61"/>
    <col min="2305" max="2305" width="4.81640625" style="61" bestFit="1" customWidth="1"/>
    <col min="2306" max="2306" width="32.453125" style="61" bestFit="1" customWidth="1"/>
    <col min="2307" max="2307" width="5.1796875" style="61" bestFit="1" customWidth="1"/>
    <col min="2308" max="2308" width="4.54296875" style="61" bestFit="1" customWidth="1"/>
    <col min="2309" max="2309" width="8.81640625" style="61" bestFit="1" customWidth="1"/>
    <col min="2310" max="2310" width="9.81640625" style="61" bestFit="1" customWidth="1"/>
    <col min="2311" max="2311" width="16.1796875" style="61" bestFit="1" customWidth="1"/>
    <col min="2312" max="2312" width="6.81640625" style="61" bestFit="1" customWidth="1"/>
    <col min="2313" max="2313" width="18.1796875" style="61" bestFit="1" customWidth="1"/>
    <col min="2314" max="2314" width="8.81640625" style="61"/>
    <col min="2315" max="2315" width="7.54296875" style="61" bestFit="1" customWidth="1"/>
    <col min="2316" max="2316" width="7.54296875" style="61" customWidth="1"/>
    <col min="2317" max="2317" width="8.81640625" style="61"/>
    <col min="2318" max="2318" width="14.54296875" style="61" bestFit="1" customWidth="1"/>
    <col min="2319" max="2319" width="18.54296875" style="61" bestFit="1" customWidth="1"/>
    <col min="2320" max="2321" width="18.81640625" style="61" bestFit="1" customWidth="1"/>
    <col min="2322" max="2322" width="18.1796875" style="61" bestFit="1" customWidth="1"/>
    <col min="2323" max="2324" width="18.81640625" style="61" bestFit="1" customWidth="1"/>
    <col min="2325" max="2325" width="18.1796875" style="61" bestFit="1" customWidth="1"/>
    <col min="2326" max="2327" width="18.54296875" style="61" bestFit="1" customWidth="1"/>
    <col min="2328" max="2560" width="8.81640625" style="61"/>
    <col min="2561" max="2561" width="4.81640625" style="61" bestFit="1" customWidth="1"/>
    <col min="2562" max="2562" width="32.453125" style="61" bestFit="1" customWidth="1"/>
    <col min="2563" max="2563" width="5.1796875" style="61" bestFit="1" customWidth="1"/>
    <col min="2564" max="2564" width="4.54296875" style="61" bestFit="1" customWidth="1"/>
    <col min="2565" max="2565" width="8.81640625" style="61" bestFit="1" customWidth="1"/>
    <col min="2566" max="2566" width="9.81640625" style="61" bestFit="1" customWidth="1"/>
    <col min="2567" max="2567" width="16.1796875" style="61" bestFit="1" customWidth="1"/>
    <col min="2568" max="2568" width="6.81640625" style="61" bestFit="1" customWidth="1"/>
    <col min="2569" max="2569" width="18.1796875" style="61" bestFit="1" customWidth="1"/>
    <col min="2570" max="2570" width="8.81640625" style="61"/>
    <col min="2571" max="2571" width="7.54296875" style="61" bestFit="1" customWidth="1"/>
    <col min="2572" max="2572" width="7.54296875" style="61" customWidth="1"/>
    <col min="2573" max="2573" width="8.81640625" style="61"/>
    <col min="2574" max="2574" width="14.54296875" style="61" bestFit="1" customWidth="1"/>
    <col min="2575" max="2575" width="18.54296875" style="61" bestFit="1" customWidth="1"/>
    <col min="2576" max="2577" width="18.81640625" style="61" bestFit="1" customWidth="1"/>
    <col min="2578" max="2578" width="18.1796875" style="61" bestFit="1" customWidth="1"/>
    <col min="2579" max="2580" width="18.81640625" style="61" bestFit="1" customWidth="1"/>
    <col min="2581" max="2581" width="18.1796875" style="61" bestFit="1" customWidth="1"/>
    <col min="2582" max="2583" width="18.54296875" style="61" bestFit="1" customWidth="1"/>
    <col min="2584" max="2816" width="8.81640625" style="61"/>
    <col min="2817" max="2817" width="4.81640625" style="61" bestFit="1" customWidth="1"/>
    <col min="2818" max="2818" width="32.453125" style="61" bestFit="1" customWidth="1"/>
    <col min="2819" max="2819" width="5.1796875" style="61" bestFit="1" customWidth="1"/>
    <col min="2820" max="2820" width="4.54296875" style="61" bestFit="1" customWidth="1"/>
    <col min="2821" max="2821" width="8.81640625" style="61" bestFit="1" customWidth="1"/>
    <col min="2822" max="2822" width="9.81640625" style="61" bestFit="1" customWidth="1"/>
    <col min="2823" max="2823" width="16.1796875" style="61" bestFit="1" customWidth="1"/>
    <col min="2824" max="2824" width="6.81640625" style="61" bestFit="1" customWidth="1"/>
    <col min="2825" max="2825" width="18.1796875" style="61" bestFit="1" customWidth="1"/>
    <col min="2826" max="2826" width="8.81640625" style="61"/>
    <col min="2827" max="2827" width="7.54296875" style="61" bestFit="1" customWidth="1"/>
    <col min="2828" max="2828" width="7.54296875" style="61" customWidth="1"/>
    <col min="2829" max="2829" width="8.81640625" style="61"/>
    <col min="2830" max="2830" width="14.54296875" style="61" bestFit="1" customWidth="1"/>
    <col min="2831" max="2831" width="18.54296875" style="61" bestFit="1" customWidth="1"/>
    <col min="2832" max="2833" width="18.81640625" style="61" bestFit="1" customWidth="1"/>
    <col min="2834" max="2834" width="18.1796875" style="61" bestFit="1" customWidth="1"/>
    <col min="2835" max="2836" width="18.81640625" style="61" bestFit="1" customWidth="1"/>
    <col min="2837" max="2837" width="18.1796875" style="61" bestFit="1" customWidth="1"/>
    <col min="2838" max="2839" width="18.54296875" style="61" bestFit="1" customWidth="1"/>
    <col min="2840" max="3072" width="8.81640625" style="61"/>
    <col min="3073" max="3073" width="4.81640625" style="61" bestFit="1" customWidth="1"/>
    <col min="3074" max="3074" width="32.453125" style="61" bestFit="1" customWidth="1"/>
    <col min="3075" max="3075" width="5.1796875" style="61" bestFit="1" customWidth="1"/>
    <col min="3076" max="3076" width="4.54296875" style="61" bestFit="1" customWidth="1"/>
    <col min="3077" max="3077" width="8.81640625" style="61" bestFit="1" customWidth="1"/>
    <col min="3078" max="3078" width="9.81640625" style="61" bestFit="1" customWidth="1"/>
    <col min="3079" max="3079" width="16.1796875" style="61" bestFit="1" customWidth="1"/>
    <col min="3080" max="3080" width="6.81640625" style="61" bestFit="1" customWidth="1"/>
    <col min="3081" max="3081" width="18.1796875" style="61" bestFit="1" customWidth="1"/>
    <col min="3082" max="3082" width="8.81640625" style="61"/>
    <col min="3083" max="3083" width="7.54296875" style="61" bestFit="1" customWidth="1"/>
    <col min="3084" max="3084" width="7.54296875" style="61" customWidth="1"/>
    <col min="3085" max="3085" width="8.81640625" style="61"/>
    <col min="3086" max="3086" width="14.54296875" style="61" bestFit="1" customWidth="1"/>
    <col min="3087" max="3087" width="18.54296875" style="61" bestFit="1" customWidth="1"/>
    <col min="3088" max="3089" width="18.81640625" style="61" bestFit="1" customWidth="1"/>
    <col min="3090" max="3090" width="18.1796875" style="61" bestFit="1" customWidth="1"/>
    <col min="3091" max="3092" width="18.81640625" style="61" bestFit="1" customWidth="1"/>
    <col min="3093" max="3093" width="18.1796875" style="61" bestFit="1" customWidth="1"/>
    <col min="3094" max="3095" width="18.54296875" style="61" bestFit="1" customWidth="1"/>
    <col min="3096" max="3328" width="8.81640625" style="61"/>
    <col min="3329" max="3329" width="4.81640625" style="61" bestFit="1" customWidth="1"/>
    <col min="3330" max="3330" width="32.453125" style="61" bestFit="1" customWidth="1"/>
    <col min="3331" max="3331" width="5.1796875" style="61" bestFit="1" customWidth="1"/>
    <col min="3332" max="3332" width="4.54296875" style="61" bestFit="1" customWidth="1"/>
    <col min="3333" max="3333" width="8.81640625" style="61" bestFit="1" customWidth="1"/>
    <col min="3334" max="3334" width="9.81640625" style="61" bestFit="1" customWidth="1"/>
    <col min="3335" max="3335" width="16.1796875" style="61" bestFit="1" customWidth="1"/>
    <col min="3336" max="3336" width="6.81640625" style="61" bestFit="1" customWidth="1"/>
    <col min="3337" max="3337" width="18.1796875" style="61" bestFit="1" customWidth="1"/>
    <col min="3338" max="3338" width="8.81640625" style="61"/>
    <col min="3339" max="3339" width="7.54296875" style="61" bestFit="1" customWidth="1"/>
    <col min="3340" max="3340" width="7.54296875" style="61" customWidth="1"/>
    <col min="3341" max="3341" width="8.81640625" style="61"/>
    <col min="3342" max="3342" width="14.54296875" style="61" bestFit="1" customWidth="1"/>
    <col min="3343" max="3343" width="18.54296875" style="61" bestFit="1" customWidth="1"/>
    <col min="3344" max="3345" width="18.81640625" style="61" bestFit="1" customWidth="1"/>
    <col min="3346" max="3346" width="18.1796875" style="61" bestFit="1" customWidth="1"/>
    <col min="3347" max="3348" width="18.81640625" style="61" bestFit="1" customWidth="1"/>
    <col min="3349" max="3349" width="18.1796875" style="61" bestFit="1" customWidth="1"/>
    <col min="3350" max="3351" width="18.54296875" style="61" bestFit="1" customWidth="1"/>
    <col min="3352" max="3584" width="8.81640625" style="61"/>
    <col min="3585" max="3585" width="4.81640625" style="61" bestFit="1" customWidth="1"/>
    <col min="3586" max="3586" width="32.453125" style="61" bestFit="1" customWidth="1"/>
    <col min="3587" max="3587" width="5.1796875" style="61" bestFit="1" customWidth="1"/>
    <col min="3588" max="3588" width="4.54296875" style="61" bestFit="1" customWidth="1"/>
    <col min="3589" max="3589" width="8.81640625" style="61" bestFit="1" customWidth="1"/>
    <col min="3590" max="3590" width="9.81640625" style="61" bestFit="1" customWidth="1"/>
    <col min="3591" max="3591" width="16.1796875" style="61" bestFit="1" customWidth="1"/>
    <col min="3592" max="3592" width="6.81640625" style="61" bestFit="1" customWidth="1"/>
    <col min="3593" max="3593" width="18.1796875" style="61" bestFit="1" customWidth="1"/>
    <col min="3594" max="3594" width="8.81640625" style="61"/>
    <col min="3595" max="3595" width="7.54296875" style="61" bestFit="1" customWidth="1"/>
    <col min="3596" max="3596" width="7.54296875" style="61" customWidth="1"/>
    <col min="3597" max="3597" width="8.81640625" style="61"/>
    <col min="3598" max="3598" width="14.54296875" style="61" bestFit="1" customWidth="1"/>
    <col min="3599" max="3599" width="18.54296875" style="61" bestFit="1" customWidth="1"/>
    <col min="3600" max="3601" width="18.81640625" style="61" bestFit="1" customWidth="1"/>
    <col min="3602" max="3602" width="18.1796875" style="61" bestFit="1" customWidth="1"/>
    <col min="3603" max="3604" width="18.81640625" style="61" bestFit="1" customWidth="1"/>
    <col min="3605" max="3605" width="18.1796875" style="61" bestFit="1" customWidth="1"/>
    <col min="3606" max="3607" width="18.54296875" style="61" bestFit="1" customWidth="1"/>
    <col min="3608" max="3840" width="8.81640625" style="61"/>
    <col min="3841" max="3841" width="4.81640625" style="61" bestFit="1" customWidth="1"/>
    <col min="3842" max="3842" width="32.453125" style="61" bestFit="1" customWidth="1"/>
    <col min="3843" max="3843" width="5.1796875" style="61" bestFit="1" customWidth="1"/>
    <col min="3844" max="3844" width="4.54296875" style="61" bestFit="1" customWidth="1"/>
    <col min="3845" max="3845" width="8.81640625" style="61" bestFit="1" customWidth="1"/>
    <col min="3846" max="3846" width="9.81640625" style="61" bestFit="1" customWidth="1"/>
    <col min="3847" max="3847" width="16.1796875" style="61" bestFit="1" customWidth="1"/>
    <col min="3848" max="3848" width="6.81640625" style="61" bestFit="1" customWidth="1"/>
    <col min="3849" max="3849" width="18.1796875" style="61" bestFit="1" customWidth="1"/>
    <col min="3850" max="3850" width="8.81640625" style="61"/>
    <col min="3851" max="3851" width="7.54296875" style="61" bestFit="1" customWidth="1"/>
    <col min="3852" max="3852" width="7.54296875" style="61" customWidth="1"/>
    <col min="3853" max="3853" width="8.81640625" style="61"/>
    <col min="3854" max="3854" width="14.54296875" style="61" bestFit="1" customWidth="1"/>
    <col min="3855" max="3855" width="18.54296875" style="61" bestFit="1" customWidth="1"/>
    <col min="3856" max="3857" width="18.81640625" style="61" bestFit="1" customWidth="1"/>
    <col min="3858" max="3858" width="18.1796875" style="61" bestFit="1" customWidth="1"/>
    <col min="3859" max="3860" width="18.81640625" style="61" bestFit="1" customWidth="1"/>
    <col min="3861" max="3861" width="18.1796875" style="61" bestFit="1" customWidth="1"/>
    <col min="3862" max="3863" width="18.54296875" style="61" bestFit="1" customWidth="1"/>
    <col min="3864" max="4096" width="8.81640625" style="61"/>
    <col min="4097" max="4097" width="4.81640625" style="61" bestFit="1" customWidth="1"/>
    <col min="4098" max="4098" width="32.453125" style="61" bestFit="1" customWidth="1"/>
    <col min="4099" max="4099" width="5.1796875" style="61" bestFit="1" customWidth="1"/>
    <col min="4100" max="4100" width="4.54296875" style="61" bestFit="1" customWidth="1"/>
    <col min="4101" max="4101" width="8.81640625" style="61" bestFit="1" customWidth="1"/>
    <col min="4102" max="4102" width="9.81640625" style="61" bestFit="1" customWidth="1"/>
    <col min="4103" max="4103" width="16.1796875" style="61" bestFit="1" customWidth="1"/>
    <col min="4104" max="4104" width="6.81640625" style="61" bestFit="1" customWidth="1"/>
    <col min="4105" max="4105" width="18.1796875" style="61" bestFit="1" customWidth="1"/>
    <col min="4106" max="4106" width="8.81640625" style="61"/>
    <col min="4107" max="4107" width="7.54296875" style="61" bestFit="1" customWidth="1"/>
    <col min="4108" max="4108" width="7.54296875" style="61" customWidth="1"/>
    <col min="4109" max="4109" width="8.81640625" style="61"/>
    <col min="4110" max="4110" width="14.54296875" style="61" bestFit="1" customWidth="1"/>
    <col min="4111" max="4111" width="18.54296875" style="61" bestFit="1" customWidth="1"/>
    <col min="4112" max="4113" width="18.81640625" style="61" bestFit="1" customWidth="1"/>
    <col min="4114" max="4114" width="18.1796875" style="61" bestFit="1" customWidth="1"/>
    <col min="4115" max="4116" width="18.81640625" style="61" bestFit="1" customWidth="1"/>
    <col min="4117" max="4117" width="18.1796875" style="61" bestFit="1" customWidth="1"/>
    <col min="4118" max="4119" width="18.54296875" style="61" bestFit="1" customWidth="1"/>
    <col min="4120" max="4352" width="8.81640625" style="61"/>
    <col min="4353" max="4353" width="4.81640625" style="61" bestFit="1" customWidth="1"/>
    <col min="4354" max="4354" width="32.453125" style="61" bestFit="1" customWidth="1"/>
    <col min="4355" max="4355" width="5.1796875" style="61" bestFit="1" customWidth="1"/>
    <col min="4356" max="4356" width="4.54296875" style="61" bestFit="1" customWidth="1"/>
    <col min="4357" max="4357" width="8.81640625" style="61" bestFit="1" customWidth="1"/>
    <col min="4358" max="4358" width="9.81640625" style="61" bestFit="1" customWidth="1"/>
    <col min="4359" max="4359" width="16.1796875" style="61" bestFit="1" customWidth="1"/>
    <col min="4360" max="4360" width="6.81640625" style="61" bestFit="1" customWidth="1"/>
    <col min="4361" max="4361" width="18.1796875" style="61" bestFit="1" customWidth="1"/>
    <col min="4362" max="4362" width="8.81640625" style="61"/>
    <col min="4363" max="4363" width="7.54296875" style="61" bestFit="1" customWidth="1"/>
    <col min="4364" max="4364" width="7.54296875" style="61" customWidth="1"/>
    <col min="4365" max="4365" width="8.81640625" style="61"/>
    <col min="4366" max="4366" width="14.54296875" style="61" bestFit="1" customWidth="1"/>
    <col min="4367" max="4367" width="18.54296875" style="61" bestFit="1" customWidth="1"/>
    <col min="4368" max="4369" width="18.81640625" style="61" bestFit="1" customWidth="1"/>
    <col min="4370" max="4370" width="18.1796875" style="61" bestFit="1" customWidth="1"/>
    <col min="4371" max="4372" width="18.81640625" style="61" bestFit="1" customWidth="1"/>
    <col min="4373" max="4373" width="18.1796875" style="61" bestFit="1" customWidth="1"/>
    <col min="4374" max="4375" width="18.54296875" style="61" bestFit="1" customWidth="1"/>
    <col min="4376" max="4608" width="8.81640625" style="61"/>
    <col min="4609" max="4609" width="4.81640625" style="61" bestFit="1" customWidth="1"/>
    <col min="4610" max="4610" width="32.453125" style="61" bestFit="1" customWidth="1"/>
    <col min="4611" max="4611" width="5.1796875" style="61" bestFit="1" customWidth="1"/>
    <col min="4612" max="4612" width="4.54296875" style="61" bestFit="1" customWidth="1"/>
    <col min="4613" max="4613" width="8.81640625" style="61" bestFit="1" customWidth="1"/>
    <col min="4614" max="4614" width="9.81640625" style="61" bestFit="1" customWidth="1"/>
    <col min="4615" max="4615" width="16.1796875" style="61" bestFit="1" customWidth="1"/>
    <col min="4616" max="4616" width="6.81640625" style="61" bestFit="1" customWidth="1"/>
    <col min="4617" max="4617" width="18.1796875" style="61" bestFit="1" customWidth="1"/>
    <col min="4618" max="4618" width="8.81640625" style="61"/>
    <col min="4619" max="4619" width="7.54296875" style="61" bestFit="1" customWidth="1"/>
    <col min="4620" max="4620" width="7.54296875" style="61" customWidth="1"/>
    <col min="4621" max="4621" width="8.81640625" style="61"/>
    <col min="4622" max="4622" width="14.54296875" style="61" bestFit="1" customWidth="1"/>
    <col min="4623" max="4623" width="18.54296875" style="61" bestFit="1" customWidth="1"/>
    <col min="4624" max="4625" width="18.81640625" style="61" bestFit="1" customWidth="1"/>
    <col min="4626" max="4626" width="18.1796875" style="61" bestFit="1" customWidth="1"/>
    <col min="4627" max="4628" width="18.81640625" style="61" bestFit="1" customWidth="1"/>
    <col min="4629" max="4629" width="18.1796875" style="61" bestFit="1" customWidth="1"/>
    <col min="4630" max="4631" width="18.54296875" style="61" bestFit="1" customWidth="1"/>
    <col min="4632" max="4864" width="8.81640625" style="61"/>
    <col min="4865" max="4865" width="4.81640625" style="61" bestFit="1" customWidth="1"/>
    <col min="4866" max="4866" width="32.453125" style="61" bestFit="1" customWidth="1"/>
    <col min="4867" max="4867" width="5.1796875" style="61" bestFit="1" customWidth="1"/>
    <col min="4868" max="4868" width="4.54296875" style="61" bestFit="1" customWidth="1"/>
    <col min="4869" max="4869" width="8.81640625" style="61" bestFit="1" customWidth="1"/>
    <col min="4870" max="4870" width="9.81640625" style="61" bestFit="1" customWidth="1"/>
    <col min="4871" max="4871" width="16.1796875" style="61" bestFit="1" customWidth="1"/>
    <col min="4872" max="4872" width="6.81640625" style="61" bestFit="1" customWidth="1"/>
    <col min="4873" max="4873" width="18.1796875" style="61" bestFit="1" customWidth="1"/>
    <col min="4874" max="4874" width="8.81640625" style="61"/>
    <col min="4875" max="4875" width="7.54296875" style="61" bestFit="1" customWidth="1"/>
    <col min="4876" max="4876" width="7.54296875" style="61" customWidth="1"/>
    <col min="4877" max="4877" width="8.81640625" style="61"/>
    <col min="4878" max="4878" width="14.54296875" style="61" bestFit="1" customWidth="1"/>
    <col min="4879" max="4879" width="18.54296875" style="61" bestFit="1" customWidth="1"/>
    <col min="4880" max="4881" width="18.81640625" style="61" bestFit="1" customWidth="1"/>
    <col min="4882" max="4882" width="18.1796875" style="61" bestFit="1" customWidth="1"/>
    <col min="4883" max="4884" width="18.81640625" style="61" bestFit="1" customWidth="1"/>
    <col min="4885" max="4885" width="18.1796875" style="61" bestFit="1" customWidth="1"/>
    <col min="4886" max="4887" width="18.54296875" style="61" bestFit="1" customWidth="1"/>
    <col min="4888" max="5120" width="8.81640625" style="61"/>
    <col min="5121" max="5121" width="4.81640625" style="61" bestFit="1" customWidth="1"/>
    <col min="5122" max="5122" width="32.453125" style="61" bestFit="1" customWidth="1"/>
    <col min="5123" max="5123" width="5.1796875" style="61" bestFit="1" customWidth="1"/>
    <col min="5124" max="5124" width="4.54296875" style="61" bestFit="1" customWidth="1"/>
    <col min="5125" max="5125" width="8.81640625" style="61" bestFit="1" customWidth="1"/>
    <col min="5126" max="5126" width="9.81640625" style="61" bestFit="1" customWidth="1"/>
    <col min="5127" max="5127" width="16.1796875" style="61" bestFit="1" customWidth="1"/>
    <col min="5128" max="5128" width="6.81640625" style="61" bestFit="1" customWidth="1"/>
    <col min="5129" max="5129" width="18.1796875" style="61" bestFit="1" customWidth="1"/>
    <col min="5130" max="5130" width="8.81640625" style="61"/>
    <col min="5131" max="5131" width="7.54296875" style="61" bestFit="1" customWidth="1"/>
    <col min="5132" max="5132" width="7.54296875" style="61" customWidth="1"/>
    <col min="5133" max="5133" width="8.81640625" style="61"/>
    <col min="5134" max="5134" width="14.54296875" style="61" bestFit="1" customWidth="1"/>
    <col min="5135" max="5135" width="18.54296875" style="61" bestFit="1" customWidth="1"/>
    <col min="5136" max="5137" width="18.81640625" style="61" bestFit="1" customWidth="1"/>
    <col min="5138" max="5138" width="18.1796875" style="61" bestFit="1" customWidth="1"/>
    <col min="5139" max="5140" width="18.81640625" style="61" bestFit="1" customWidth="1"/>
    <col min="5141" max="5141" width="18.1796875" style="61" bestFit="1" customWidth="1"/>
    <col min="5142" max="5143" width="18.54296875" style="61" bestFit="1" customWidth="1"/>
    <col min="5144" max="5376" width="8.81640625" style="61"/>
    <col min="5377" max="5377" width="4.81640625" style="61" bestFit="1" customWidth="1"/>
    <col min="5378" max="5378" width="32.453125" style="61" bestFit="1" customWidth="1"/>
    <col min="5379" max="5379" width="5.1796875" style="61" bestFit="1" customWidth="1"/>
    <col min="5380" max="5380" width="4.54296875" style="61" bestFit="1" customWidth="1"/>
    <col min="5381" max="5381" width="8.81640625" style="61" bestFit="1" customWidth="1"/>
    <col min="5382" max="5382" width="9.81640625" style="61" bestFit="1" customWidth="1"/>
    <col min="5383" max="5383" width="16.1796875" style="61" bestFit="1" customWidth="1"/>
    <col min="5384" max="5384" width="6.81640625" style="61" bestFit="1" customWidth="1"/>
    <col min="5385" max="5385" width="18.1796875" style="61" bestFit="1" customWidth="1"/>
    <col min="5386" max="5386" width="8.81640625" style="61"/>
    <col min="5387" max="5387" width="7.54296875" style="61" bestFit="1" customWidth="1"/>
    <col min="5388" max="5388" width="7.54296875" style="61" customWidth="1"/>
    <col min="5389" max="5389" width="8.81640625" style="61"/>
    <col min="5390" max="5390" width="14.54296875" style="61" bestFit="1" customWidth="1"/>
    <col min="5391" max="5391" width="18.54296875" style="61" bestFit="1" customWidth="1"/>
    <col min="5392" max="5393" width="18.81640625" style="61" bestFit="1" customWidth="1"/>
    <col min="5394" max="5394" width="18.1796875" style="61" bestFit="1" customWidth="1"/>
    <col min="5395" max="5396" width="18.81640625" style="61" bestFit="1" customWidth="1"/>
    <col min="5397" max="5397" width="18.1796875" style="61" bestFit="1" customWidth="1"/>
    <col min="5398" max="5399" width="18.54296875" style="61" bestFit="1" customWidth="1"/>
    <col min="5400" max="5632" width="8.81640625" style="61"/>
    <col min="5633" max="5633" width="4.81640625" style="61" bestFit="1" customWidth="1"/>
    <col min="5634" max="5634" width="32.453125" style="61" bestFit="1" customWidth="1"/>
    <col min="5635" max="5635" width="5.1796875" style="61" bestFit="1" customWidth="1"/>
    <col min="5636" max="5636" width="4.54296875" style="61" bestFit="1" customWidth="1"/>
    <col min="5637" max="5637" width="8.81640625" style="61" bestFit="1" customWidth="1"/>
    <col min="5638" max="5638" width="9.81640625" style="61" bestFit="1" customWidth="1"/>
    <col min="5639" max="5639" width="16.1796875" style="61" bestFit="1" customWidth="1"/>
    <col min="5640" max="5640" width="6.81640625" style="61" bestFit="1" customWidth="1"/>
    <col min="5641" max="5641" width="18.1796875" style="61" bestFit="1" customWidth="1"/>
    <col min="5642" max="5642" width="8.81640625" style="61"/>
    <col min="5643" max="5643" width="7.54296875" style="61" bestFit="1" customWidth="1"/>
    <col min="5644" max="5644" width="7.54296875" style="61" customWidth="1"/>
    <col min="5645" max="5645" width="8.81640625" style="61"/>
    <col min="5646" max="5646" width="14.54296875" style="61" bestFit="1" customWidth="1"/>
    <col min="5647" max="5647" width="18.54296875" style="61" bestFit="1" customWidth="1"/>
    <col min="5648" max="5649" width="18.81640625" style="61" bestFit="1" customWidth="1"/>
    <col min="5650" max="5650" width="18.1796875" style="61" bestFit="1" customWidth="1"/>
    <col min="5651" max="5652" width="18.81640625" style="61" bestFit="1" customWidth="1"/>
    <col min="5653" max="5653" width="18.1796875" style="61" bestFit="1" customWidth="1"/>
    <col min="5654" max="5655" width="18.54296875" style="61" bestFit="1" customWidth="1"/>
    <col min="5656" max="5888" width="8.81640625" style="61"/>
    <col min="5889" max="5889" width="4.81640625" style="61" bestFit="1" customWidth="1"/>
    <col min="5890" max="5890" width="32.453125" style="61" bestFit="1" customWidth="1"/>
    <col min="5891" max="5891" width="5.1796875" style="61" bestFit="1" customWidth="1"/>
    <col min="5892" max="5892" width="4.54296875" style="61" bestFit="1" customWidth="1"/>
    <col min="5893" max="5893" width="8.81640625" style="61" bestFit="1" customWidth="1"/>
    <col min="5894" max="5894" width="9.81640625" style="61" bestFit="1" customWidth="1"/>
    <col min="5895" max="5895" width="16.1796875" style="61" bestFit="1" customWidth="1"/>
    <col min="5896" max="5896" width="6.81640625" style="61" bestFit="1" customWidth="1"/>
    <col min="5897" max="5897" width="18.1796875" style="61" bestFit="1" customWidth="1"/>
    <col min="5898" max="5898" width="8.81640625" style="61"/>
    <col min="5899" max="5899" width="7.54296875" style="61" bestFit="1" customWidth="1"/>
    <col min="5900" max="5900" width="7.54296875" style="61" customWidth="1"/>
    <col min="5901" max="5901" width="8.81640625" style="61"/>
    <col min="5902" max="5902" width="14.54296875" style="61" bestFit="1" customWidth="1"/>
    <col min="5903" max="5903" width="18.54296875" style="61" bestFit="1" customWidth="1"/>
    <col min="5904" max="5905" width="18.81640625" style="61" bestFit="1" customWidth="1"/>
    <col min="5906" max="5906" width="18.1796875" style="61" bestFit="1" customWidth="1"/>
    <col min="5907" max="5908" width="18.81640625" style="61" bestFit="1" customWidth="1"/>
    <col min="5909" max="5909" width="18.1796875" style="61" bestFit="1" customWidth="1"/>
    <col min="5910" max="5911" width="18.54296875" style="61" bestFit="1" customWidth="1"/>
    <col min="5912" max="6144" width="8.81640625" style="61"/>
    <col min="6145" max="6145" width="4.81640625" style="61" bestFit="1" customWidth="1"/>
    <col min="6146" max="6146" width="32.453125" style="61" bestFit="1" customWidth="1"/>
    <col min="6147" max="6147" width="5.1796875" style="61" bestFit="1" customWidth="1"/>
    <col min="6148" max="6148" width="4.54296875" style="61" bestFit="1" customWidth="1"/>
    <col min="6149" max="6149" width="8.81640625" style="61" bestFit="1" customWidth="1"/>
    <col min="6150" max="6150" width="9.81640625" style="61" bestFit="1" customWidth="1"/>
    <col min="6151" max="6151" width="16.1796875" style="61" bestFit="1" customWidth="1"/>
    <col min="6152" max="6152" width="6.81640625" style="61" bestFit="1" customWidth="1"/>
    <col min="6153" max="6153" width="18.1796875" style="61" bestFit="1" customWidth="1"/>
    <col min="6154" max="6154" width="8.81640625" style="61"/>
    <col min="6155" max="6155" width="7.54296875" style="61" bestFit="1" customWidth="1"/>
    <col min="6156" max="6156" width="7.54296875" style="61" customWidth="1"/>
    <col min="6157" max="6157" width="8.81640625" style="61"/>
    <col min="6158" max="6158" width="14.54296875" style="61" bestFit="1" customWidth="1"/>
    <col min="6159" max="6159" width="18.54296875" style="61" bestFit="1" customWidth="1"/>
    <col min="6160" max="6161" width="18.81640625" style="61" bestFit="1" customWidth="1"/>
    <col min="6162" max="6162" width="18.1796875" style="61" bestFit="1" customWidth="1"/>
    <col min="6163" max="6164" width="18.81640625" style="61" bestFit="1" customWidth="1"/>
    <col min="6165" max="6165" width="18.1796875" style="61" bestFit="1" customWidth="1"/>
    <col min="6166" max="6167" width="18.54296875" style="61" bestFit="1" customWidth="1"/>
    <col min="6168" max="6400" width="8.81640625" style="61"/>
    <col min="6401" max="6401" width="4.81640625" style="61" bestFit="1" customWidth="1"/>
    <col min="6402" max="6402" width="32.453125" style="61" bestFit="1" customWidth="1"/>
    <col min="6403" max="6403" width="5.1796875" style="61" bestFit="1" customWidth="1"/>
    <col min="6404" max="6404" width="4.54296875" style="61" bestFit="1" customWidth="1"/>
    <col min="6405" max="6405" width="8.81640625" style="61" bestFit="1" customWidth="1"/>
    <col min="6406" max="6406" width="9.81640625" style="61" bestFit="1" customWidth="1"/>
    <col min="6407" max="6407" width="16.1796875" style="61" bestFit="1" customWidth="1"/>
    <col min="6408" max="6408" width="6.81640625" style="61" bestFit="1" customWidth="1"/>
    <col min="6409" max="6409" width="18.1796875" style="61" bestFit="1" customWidth="1"/>
    <col min="6410" max="6410" width="8.81640625" style="61"/>
    <col min="6411" max="6411" width="7.54296875" style="61" bestFit="1" customWidth="1"/>
    <col min="6412" max="6412" width="7.54296875" style="61" customWidth="1"/>
    <col min="6413" max="6413" width="8.81640625" style="61"/>
    <col min="6414" max="6414" width="14.54296875" style="61" bestFit="1" customWidth="1"/>
    <col min="6415" max="6415" width="18.54296875" style="61" bestFit="1" customWidth="1"/>
    <col min="6416" max="6417" width="18.81640625" style="61" bestFit="1" customWidth="1"/>
    <col min="6418" max="6418" width="18.1796875" style="61" bestFit="1" customWidth="1"/>
    <col min="6419" max="6420" width="18.81640625" style="61" bestFit="1" customWidth="1"/>
    <col min="6421" max="6421" width="18.1796875" style="61" bestFit="1" customWidth="1"/>
    <col min="6422" max="6423" width="18.54296875" style="61" bestFit="1" customWidth="1"/>
    <col min="6424" max="6656" width="8.81640625" style="61"/>
    <col min="6657" max="6657" width="4.81640625" style="61" bestFit="1" customWidth="1"/>
    <col min="6658" max="6658" width="32.453125" style="61" bestFit="1" customWidth="1"/>
    <col min="6659" max="6659" width="5.1796875" style="61" bestFit="1" customWidth="1"/>
    <col min="6660" max="6660" width="4.54296875" style="61" bestFit="1" customWidth="1"/>
    <col min="6661" max="6661" width="8.81640625" style="61" bestFit="1" customWidth="1"/>
    <col min="6662" max="6662" width="9.81640625" style="61" bestFit="1" customWidth="1"/>
    <col min="6663" max="6663" width="16.1796875" style="61" bestFit="1" customWidth="1"/>
    <col min="6664" max="6664" width="6.81640625" style="61" bestFit="1" customWidth="1"/>
    <col min="6665" max="6665" width="18.1796875" style="61" bestFit="1" customWidth="1"/>
    <col min="6666" max="6666" width="8.81640625" style="61"/>
    <col min="6667" max="6667" width="7.54296875" style="61" bestFit="1" customWidth="1"/>
    <col min="6668" max="6668" width="7.54296875" style="61" customWidth="1"/>
    <col min="6669" max="6669" width="8.81640625" style="61"/>
    <col min="6670" max="6670" width="14.54296875" style="61" bestFit="1" customWidth="1"/>
    <col min="6671" max="6671" width="18.54296875" style="61" bestFit="1" customWidth="1"/>
    <col min="6672" max="6673" width="18.81640625" style="61" bestFit="1" customWidth="1"/>
    <col min="6674" max="6674" width="18.1796875" style="61" bestFit="1" customWidth="1"/>
    <col min="6675" max="6676" width="18.81640625" style="61" bestFit="1" customWidth="1"/>
    <col min="6677" max="6677" width="18.1796875" style="61" bestFit="1" customWidth="1"/>
    <col min="6678" max="6679" width="18.54296875" style="61" bestFit="1" customWidth="1"/>
    <col min="6680" max="6912" width="8.81640625" style="61"/>
    <col min="6913" max="6913" width="4.81640625" style="61" bestFit="1" customWidth="1"/>
    <col min="6914" max="6914" width="32.453125" style="61" bestFit="1" customWidth="1"/>
    <col min="6915" max="6915" width="5.1796875" style="61" bestFit="1" customWidth="1"/>
    <col min="6916" max="6916" width="4.54296875" style="61" bestFit="1" customWidth="1"/>
    <col min="6917" max="6917" width="8.81640625" style="61" bestFit="1" customWidth="1"/>
    <col min="6918" max="6918" width="9.81640625" style="61" bestFit="1" customWidth="1"/>
    <col min="6919" max="6919" width="16.1796875" style="61" bestFit="1" customWidth="1"/>
    <col min="6920" max="6920" width="6.81640625" style="61" bestFit="1" customWidth="1"/>
    <col min="6921" max="6921" width="18.1796875" style="61" bestFit="1" customWidth="1"/>
    <col min="6922" max="6922" width="8.81640625" style="61"/>
    <col min="6923" max="6923" width="7.54296875" style="61" bestFit="1" customWidth="1"/>
    <col min="6924" max="6924" width="7.54296875" style="61" customWidth="1"/>
    <col min="6925" max="6925" width="8.81640625" style="61"/>
    <col min="6926" max="6926" width="14.54296875" style="61" bestFit="1" customWidth="1"/>
    <col min="6927" max="6927" width="18.54296875" style="61" bestFit="1" customWidth="1"/>
    <col min="6928" max="6929" width="18.81640625" style="61" bestFit="1" customWidth="1"/>
    <col min="6930" max="6930" width="18.1796875" style="61" bestFit="1" customWidth="1"/>
    <col min="6931" max="6932" width="18.81640625" style="61" bestFit="1" customWidth="1"/>
    <col min="6933" max="6933" width="18.1796875" style="61" bestFit="1" customWidth="1"/>
    <col min="6934" max="6935" width="18.54296875" style="61" bestFit="1" customWidth="1"/>
    <col min="6936" max="7168" width="8.81640625" style="61"/>
    <col min="7169" max="7169" width="4.81640625" style="61" bestFit="1" customWidth="1"/>
    <col min="7170" max="7170" width="32.453125" style="61" bestFit="1" customWidth="1"/>
    <col min="7171" max="7171" width="5.1796875" style="61" bestFit="1" customWidth="1"/>
    <col min="7172" max="7172" width="4.54296875" style="61" bestFit="1" customWidth="1"/>
    <col min="7173" max="7173" width="8.81640625" style="61" bestFit="1" customWidth="1"/>
    <col min="7174" max="7174" width="9.81640625" style="61" bestFit="1" customWidth="1"/>
    <col min="7175" max="7175" width="16.1796875" style="61" bestFit="1" customWidth="1"/>
    <col min="7176" max="7176" width="6.81640625" style="61" bestFit="1" customWidth="1"/>
    <col min="7177" max="7177" width="18.1796875" style="61" bestFit="1" customWidth="1"/>
    <col min="7178" max="7178" width="8.81640625" style="61"/>
    <col min="7179" max="7179" width="7.54296875" style="61" bestFit="1" customWidth="1"/>
    <col min="7180" max="7180" width="7.54296875" style="61" customWidth="1"/>
    <col min="7181" max="7181" width="8.81640625" style="61"/>
    <col min="7182" max="7182" width="14.54296875" style="61" bestFit="1" customWidth="1"/>
    <col min="7183" max="7183" width="18.54296875" style="61" bestFit="1" customWidth="1"/>
    <col min="7184" max="7185" width="18.81640625" style="61" bestFit="1" customWidth="1"/>
    <col min="7186" max="7186" width="18.1796875" style="61" bestFit="1" customWidth="1"/>
    <col min="7187" max="7188" width="18.81640625" style="61" bestFit="1" customWidth="1"/>
    <col min="7189" max="7189" width="18.1796875" style="61" bestFit="1" customWidth="1"/>
    <col min="7190" max="7191" width="18.54296875" style="61" bestFit="1" customWidth="1"/>
    <col min="7192" max="7424" width="8.81640625" style="61"/>
    <col min="7425" max="7425" width="4.81640625" style="61" bestFit="1" customWidth="1"/>
    <col min="7426" max="7426" width="32.453125" style="61" bestFit="1" customWidth="1"/>
    <col min="7427" max="7427" width="5.1796875" style="61" bestFit="1" customWidth="1"/>
    <col min="7428" max="7428" width="4.54296875" style="61" bestFit="1" customWidth="1"/>
    <col min="7429" max="7429" width="8.81640625" style="61" bestFit="1" customWidth="1"/>
    <col min="7430" max="7430" width="9.81640625" style="61" bestFit="1" customWidth="1"/>
    <col min="7431" max="7431" width="16.1796875" style="61" bestFit="1" customWidth="1"/>
    <col min="7432" max="7432" width="6.81640625" style="61" bestFit="1" customWidth="1"/>
    <col min="7433" max="7433" width="18.1796875" style="61" bestFit="1" customWidth="1"/>
    <col min="7434" max="7434" width="8.81640625" style="61"/>
    <col min="7435" max="7435" width="7.54296875" style="61" bestFit="1" customWidth="1"/>
    <col min="7436" max="7436" width="7.54296875" style="61" customWidth="1"/>
    <col min="7437" max="7437" width="8.81640625" style="61"/>
    <col min="7438" max="7438" width="14.54296875" style="61" bestFit="1" customWidth="1"/>
    <col min="7439" max="7439" width="18.54296875" style="61" bestFit="1" customWidth="1"/>
    <col min="7440" max="7441" width="18.81640625" style="61" bestFit="1" customWidth="1"/>
    <col min="7442" max="7442" width="18.1796875" style="61" bestFit="1" customWidth="1"/>
    <col min="7443" max="7444" width="18.81640625" style="61" bestFit="1" customWidth="1"/>
    <col min="7445" max="7445" width="18.1796875" style="61" bestFit="1" customWidth="1"/>
    <col min="7446" max="7447" width="18.54296875" style="61" bestFit="1" customWidth="1"/>
    <col min="7448" max="7680" width="8.81640625" style="61"/>
    <col min="7681" max="7681" width="4.81640625" style="61" bestFit="1" customWidth="1"/>
    <col min="7682" max="7682" width="32.453125" style="61" bestFit="1" customWidth="1"/>
    <col min="7683" max="7683" width="5.1796875" style="61" bestFit="1" customWidth="1"/>
    <col min="7684" max="7684" width="4.54296875" style="61" bestFit="1" customWidth="1"/>
    <col min="7685" max="7685" width="8.81640625" style="61" bestFit="1" customWidth="1"/>
    <col min="7686" max="7686" width="9.81640625" style="61" bestFit="1" customWidth="1"/>
    <col min="7687" max="7687" width="16.1796875" style="61" bestFit="1" customWidth="1"/>
    <col min="7688" max="7688" width="6.81640625" style="61" bestFit="1" customWidth="1"/>
    <col min="7689" max="7689" width="18.1796875" style="61" bestFit="1" customWidth="1"/>
    <col min="7690" max="7690" width="8.81640625" style="61"/>
    <col min="7691" max="7691" width="7.54296875" style="61" bestFit="1" customWidth="1"/>
    <col min="7692" max="7692" width="7.54296875" style="61" customWidth="1"/>
    <col min="7693" max="7693" width="8.81640625" style="61"/>
    <col min="7694" max="7694" width="14.54296875" style="61" bestFit="1" customWidth="1"/>
    <col min="7695" max="7695" width="18.54296875" style="61" bestFit="1" customWidth="1"/>
    <col min="7696" max="7697" width="18.81640625" style="61" bestFit="1" customWidth="1"/>
    <col min="7698" max="7698" width="18.1796875" style="61" bestFit="1" customWidth="1"/>
    <col min="7699" max="7700" width="18.81640625" style="61" bestFit="1" customWidth="1"/>
    <col min="7701" max="7701" width="18.1796875" style="61" bestFit="1" customWidth="1"/>
    <col min="7702" max="7703" width="18.54296875" style="61" bestFit="1" customWidth="1"/>
    <col min="7704" max="7936" width="8.81640625" style="61"/>
    <col min="7937" max="7937" width="4.81640625" style="61" bestFit="1" customWidth="1"/>
    <col min="7938" max="7938" width="32.453125" style="61" bestFit="1" customWidth="1"/>
    <col min="7939" max="7939" width="5.1796875" style="61" bestFit="1" customWidth="1"/>
    <col min="7940" max="7940" width="4.54296875" style="61" bestFit="1" customWidth="1"/>
    <col min="7941" max="7941" width="8.81640625" style="61" bestFit="1" customWidth="1"/>
    <col min="7942" max="7942" width="9.81640625" style="61" bestFit="1" customWidth="1"/>
    <col min="7943" max="7943" width="16.1796875" style="61" bestFit="1" customWidth="1"/>
    <col min="7944" max="7944" width="6.81640625" style="61" bestFit="1" customWidth="1"/>
    <col min="7945" max="7945" width="18.1796875" style="61" bestFit="1" customWidth="1"/>
    <col min="7946" max="7946" width="8.81640625" style="61"/>
    <col min="7947" max="7947" width="7.54296875" style="61" bestFit="1" customWidth="1"/>
    <col min="7948" max="7948" width="7.54296875" style="61" customWidth="1"/>
    <col min="7949" max="7949" width="8.81640625" style="61"/>
    <col min="7950" max="7950" width="14.54296875" style="61" bestFit="1" customWidth="1"/>
    <col min="7951" max="7951" width="18.54296875" style="61" bestFit="1" customWidth="1"/>
    <col min="7952" max="7953" width="18.81640625" style="61" bestFit="1" customWidth="1"/>
    <col min="7954" max="7954" width="18.1796875" style="61" bestFit="1" customWidth="1"/>
    <col min="7955" max="7956" width="18.81640625" style="61" bestFit="1" customWidth="1"/>
    <col min="7957" max="7957" width="18.1796875" style="61" bestFit="1" customWidth="1"/>
    <col min="7958" max="7959" width="18.54296875" style="61" bestFit="1" customWidth="1"/>
    <col min="7960" max="8192" width="8.81640625" style="61"/>
    <col min="8193" max="8193" width="4.81640625" style="61" bestFit="1" customWidth="1"/>
    <col min="8194" max="8194" width="32.453125" style="61" bestFit="1" customWidth="1"/>
    <col min="8195" max="8195" width="5.1796875" style="61" bestFit="1" customWidth="1"/>
    <col min="8196" max="8196" width="4.54296875" style="61" bestFit="1" customWidth="1"/>
    <col min="8197" max="8197" width="8.81640625" style="61" bestFit="1" customWidth="1"/>
    <col min="8198" max="8198" width="9.81640625" style="61" bestFit="1" customWidth="1"/>
    <col min="8199" max="8199" width="16.1796875" style="61" bestFit="1" customWidth="1"/>
    <col min="8200" max="8200" width="6.81640625" style="61" bestFit="1" customWidth="1"/>
    <col min="8201" max="8201" width="18.1796875" style="61" bestFit="1" customWidth="1"/>
    <col min="8202" max="8202" width="8.81640625" style="61"/>
    <col min="8203" max="8203" width="7.54296875" style="61" bestFit="1" customWidth="1"/>
    <col min="8204" max="8204" width="7.54296875" style="61" customWidth="1"/>
    <col min="8205" max="8205" width="8.81640625" style="61"/>
    <col min="8206" max="8206" width="14.54296875" style="61" bestFit="1" customWidth="1"/>
    <col min="8207" max="8207" width="18.54296875" style="61" bestFit="1" customWidth="1"/>
    <col min="8208" max="8209" width="18.81640625" style="61" bestFit="1" customWidth="1"/>
    <col min="8210" max="8210" width="18.1796875" style="61" bestFit="1" customWidth="1"/>
    <col min="8211" max="8212" width="18.81640625" style="61" bestFit="1" customWidth="1"/>
    <col min="8213" max="8213" width="18.1796875" style="61" bestFit="1" customWidth="1"/>
    <col min="8214" max="8215" width="18.54296875" style="61" bestFit="1" customWidth="1"/>
    <col min="8216" max="8448" width="8.81640625" style="61"/>
    <col min="8449" max="8449" width="4.81640625" style="61" bestFit="1" customWidth="1"/>
    <col min="8450" max="8450" width="32.453125" style="61" bestFit="1" customWidth="1"/>
    <col min="8451" max="8451" width="5.1796875" style="61" bestFit="1" customWidth="1"/>
    <col min="8452" max="8452" width="4.54296875" style="61" bestFit="1" customWidth="1"/>
    <col min="8453" max="8453" width="8.81640625" style="61" bestFit="1" customWidth="1"/>
    <col min="8454" max="8454" width="9.81640625" style="61" bestFit="1" customWidth="1"/>
    <col min="8455" max="8455" width="16.1796875" style="61" bestFit="1" customWidth="1"/>
    <col min="8456" max="8456" width="6.81640625" style="61" bestFit="1" customWidth="1"/>
    <col min="8457" max="8457" width="18.1796875" style="61" bestFit="1" customWidth="1"/>
    <col min="8458" max="8458" width="8.81640625" style="61"/>
    <col min="8459" max="8459" width="7.54296875" style="61" bestFit="1" customWidth="1"/>
    <col min="8460" max="8460" width="7.54296875" style="61" customWidth="1"/>
    <col min="8461" max="8461" width="8.81640625" style="61"/>
    <col min="8462" max="8462" width="14.54296875" style="61" bestFit="1" customWidth="1"/>
    <col min="8463" max="8463" width="18.54296875" style="61" bestFit="1" customWidth="1"/>
    <col min="8464" max="8465" width="18.81640625" style="61" bestFit="1" customWidth="1"/>
    <col min="8466" max="8466" width="18.1796875" style="61" bestFit="1" customWidth="1"/>
    <col min="8467" max="8468" width="18.81640625" style="61" bestFit="1" customWidth="1"/>
    <col min="8469" max="8469" width="18.1796875" style="61" bestFit="1" customWidth="1"/>
    <col min="8470" max="8471" width="18.54296875" style="61" bestFit="1" customWidth="1"/>
    <col min="8472" max="8704" width="8.81640625" style="61"/>
    <col min="8705" max="8705" width="4.81640625" style="61" bestFit="1" customWidth="1"/>
    <col min="8706" max="8706" width="32.453125" style="61" bestFit="1" customWidth="1"/>
    <col min="8707" max="8707" width="5.1796875" style="61" bestFit="1" customWidth="1"/>
    <col min="8708" max="8708" width="4.54296875" style="61" bestFit="1" customWidth="1"/>
    <col min="8709" max="8709" width="8.81640625" style="61" bestFit="1" customWidth="1"/>
    <col min="8710" max="8710" width="9.81640625" style="61" bestFit="1" customWidth="1"/>
    <col min="8711" max="8711" width="16.1796875" style="61" bestFit="1" customWidth="1"/>
    <col min="8712" max="8712" width="6.81640625" style="61" bestFit="1" customWidth="1"/>
    <col min="8713" max="8713" width="18.1796875" style="61" bestFit="1" customWidth="1"/>
    <col min="8714" max="8714" width="8.81640625" style="61"/>
    <col min="8715" max="8715" width="7.54296875" style="61" bestFit="1" customWidth="1"/>
    <col min="8716" max="8716" width="7.54296875" style="61" customWidth="1"/>
    <col min="8717" max="8717" width="8.81640625" style="61"/>
    <col min="8718" max="8718" width="14.54296875" style="61" bestFit="1" customWidth="1"/>
    <col min="8719" max="8719" width="18.54296875" style="61" bestFit="1" customWidth="1"/>
    <col min="8720" max="8721" width="18.81640625" style="61" bestFit="1" customWidth="1"/>
    <col min="8722" max="8722" width="18.1796875" style="61" bestFit="1" customWidth="1"/>
    <col min="8723" max="8724" width="18.81640625" style="61" bestFit="1" customWidth="1"/>
    <col min="8725" max="8725" width="18.1796875" style="61" bestFit="1" customWidth="1"/>
    <col min="8726" max="8727" width="18.54296875" style="61" bestFit="1" customWidth="1"/>
    <col min="8728" max="8960" width="8.81640625" style="61"/>
    <col min="8961" max="8961" width="4.81640625" style="61" bestFit="1" customWidth="1"/>
    <col min="8962" max="8962" width="32.453125" style="61" bestFit="1" customWidth="1"/>
    <col min="8963" max="8963" width="5.1796875" style="61" bestFit="1" customWidth="1"/>
    <col min="8964" max="8964" width="4.54296875" style="61" bestFit="1" customWidth="1"/>
    <col min="8965" max="8965" width="8.81640625" style="61" bestFit="1" customWidth="1"/>
    <col min="8966" max="8966" width="9.81640625" style="61" bestFit="1" customWidth="1"/>
    <col min="8967" max="8967" width="16.1796875" style="61" bestFit="1" customWidth="1"/>
    <col min="8968" max="8968" width="6.81640625" style="61" bestFit="1" customWidth="1"/>
    <col min="8969" max="8969" width="18.1796875" style="61" bestFit="1" customWidth="1"/>
    <col min="8970" max="8970" width="8.81640625" style="61"/>
    <col min="8971" max="8971" width="7.54296875" style="61" bestFit="1" customWidth="1"/>
    <col min="8972" max="8972" width="7.54296875" style="61" customWidth="1"/>
    <col min="8973" max="8973" width="8.81640625" style="61"/>
    <col min="8974" max="8974" width="14.54296875" style="61" bestFit="1" customWidth="1"/>
    <col min="8975" max="8975" width="18.54296875" style="61" bestFit="1" customWidth="1"/>
    <col min="8976" max="8977" width="18.81640625" style="61" bestFit="1" customWidth="1"/>
    <col min="8978" max="8978" width="18.1796875" style="61" bestFit="1" customWidth="1"/>
    <col min="8979" max="8980" width="18.81640625" style="61" bestFit="1" customWidth="1"/>
    <col min="8981" max="8981" width="18.1796875" style="61" bestFit="1" customWidth="1"/>
    <col min="8982" max="8983" width="18.54296875" style="61" bestFit="1" customWidth="1"/>
    <col min="8984" max="9216" width="8.81640625" style="61"/>
    <col min="9217" max="9217" width="4.81640625" style="61" bestFit="1" customWidth="1"/>
    <col min="9218" max="9218" width="32.453125" style="61" bestFit="1" customWidth="1"/>
    <col min="9219" max="9219" width="5.1796875" style="61" bestFit="1" customWidth="1"/>
    <col min="9220" max="9220" width="4.54296875" style="61" bestFit="1" customWidth="1"/>
    <col min="9221" max="9221" width="8.81640625" style="61" bestFit="1" customWidth="1"/>
    <col min="9222" max="9222" width="9.81640625" style="61" bestFit="1" customWidth="1"/>
    <col min="9223" max="9223" width="16.1796875" style="61" bestFit="1" customWidth="1"/>
    <col min="9224" max="9224" width="6.81640625" style="61" bestFit="1" customWidth="1"/>
    <col min="9225" max="9225" width="18.1796875" style="61" bestFit="1" customWidth="1"/>
    <col min="9226" max="9226" width="8.81640625" style="61"/>
    <col min="9227" max="9227" width="7.54296875" style="61" bestFit="1" customWidth="1"/>
    <col min="9228" max="9228" width="7.54296875" style="61" customWidth="1"/>
    <col min="9229" max="9229" width="8.81640625" style="61"/>
    <col min="9230" max="9230" width="14.54296875" style="61" bestFit="1" customWidth="1"/>
    <col min="9231" max="9231" width="18.54296875" style="61" bestFit="1" customWidth="1"/>
    <col min="9232" max="9233" width="18.81640625" style="61" bestFit="1" customWidth="1"/>
    <col min="9234" max="9234" width="18.1796875" style="61" bestFit="1" customWidth="1"/>
    <col min="9235" max="9236" width="18.81640625" style="61" bestFit="1" customWidth="1"/>
    <col min="9237" max="9237" width="18.1796875" style="61" bestFit="1" customWidth="1"/>
    <col min="9238" max="9239" width="18.54296875" style="61" bestFit="1" customWidth="1"/>
    <col min="9240" max="9472" width="8.81640625" style="61"/>
    <col min="9473" max="9473" width="4.81640625" style="61" bestFit="1" customWidth="1"/>
    <col min="9474" max="9474" width="32.453125" style="61" bestFit="1" customWidth="1"/>
    <col min="9475" max="9475" width="5.1796875" style="61" bestFit="1" customWidth="1"/>
    <col min="9476" max="9476" width="4.54296875" style="61" bestFit="1" customWidth="1"/>
    <col min="9477" max="9477" width="8.81640625" style="61" bestFit="1" customWidth="1"/>
    <col min="9478" max="9478" width="9.81640625" style="61" bestFit="1" customWidth="1"/>
    <col min="9479" max="9479" width="16.1796875" style="61" bestFit="1" customWidth="1"/>
    <col min="9480" max="9480" width="6.81640625" style="61" bestFit="1" customWidth="1"/>
    <col min="9481" max="9481" width="18.1796875" style="61" bestFit="1" customWidth="1"/>
    <col min="9482" max="9482" width="8.81640625" style="61"/>
    <col min="9483" max="9483" width="7.54296875" style="61" bestFit="1" customWidth="1"/>
    <col min="9484" max="9484" width="7.54296875" style="61" customWidth="1"/>
    <col min="9485" max="9485" width="8.81640625" style="61"/>
    <col min="9486" max="9486" width="14.54296875" style="61" bestFit="1" customWidth="1"/>
    <col min="9487" max="9487" width="18.54296875" style="61" bestFit="1" customWidth="1"/>
    <col min="9488" max="9489" width="18.81640625" style="61" bestFit="1" customWidth="1"/>
    <col min="9490" max="9490" width="18.1796875" style="61" bestFit="1" customWidth="1"/>
    <col min="9491" max="9492" width="18.81640625" style="61" bestFit="1" customWidth="1"/>
    <col min="9493" max="9493" width="18.1796875" style="61" bestFit="1" customWidth="1"/>
    <col min="9494" max="9495" width="18.54296875" style="61" bestFit="1" customWidth="1"/>
    <col min="9496" max="9728" width="8.81640625" style="61"/>
    <col min="9729" max="9729" width="4.81640625" style="61" bestFit="1" customWidth="1"/>
    <col min="9730" max="9730" width="32.453125" style="61" bestFit="1" customWidth="1"/>
    <col min="9731" max="9731" width="5.1796875" style="61" bestFit="1" customWidth="1"/>
    <col min="9732" max="9732" width="4.54296875" style="61" bestFit="1" customWidth="1"/>
    <col min="9733" max="9733" width="8.81640625" style="61" bestFit="1" customWidth="1"/>
    <col min="9734" max="9734" width="9.81640625" style="61" bestFit="1" customWidth="1"/>
    <col min="9735" max="9735" width="16.1796875" style="61" bestFit="1" customWidth="1"/>
    <col min="9736" max="9736" width="6.81640625" style="61" bestFit="1" customWidth="1"/>
    <col min="9737" max="9737" width="18.1796875" style="61" bestFit="1" customWidth="1"/>
    <col min="9738" max="9738" width="8.81640625" style="61"/>
    <col min="9739" max="9739" width="7.54296875" style="61" bestFit="1" customWidth="1"/>
    <col min="9740" max="9740" width="7.54296875" style="61" customWidth="1"/>
    <col min="9741" max="9741" width="8.81640625" style="61"/>
    <col min="9742" max="9742" width="14.54296875" style="61" bestFit="1" customWidth="1"/>
    <col min="9743" max="9743" width="18.54296875" style="61" bestFit="1" customWidth="1"/>
    <col min="9744" max="9745" width="18.81640625" style="61" bestFit="1" customWidth="1"/>
    <col min="9746" max="9746" width="18.1796875" style="61" bestFit="1" customWidth="1"/>
    <col min="9747" max="9748" width="18.81640625" style="61" bestFit="1" customWidth="1"/>
    <col min="9749" max="9749" width="18.1796875" style="61" bestFit="1" customWidth="1"/>
    <col min="9750" max="9751" width="18.54296875" style="61" bestFit="1" customWidth="1"/>
    <col min="9752" max="9984" width="8.81640625" style="61"/>
    <col min="9985" max="9985" width="4.81640625" style="61" bestFit="1" customWidth="1"/>
    <col min="9986" max="9986" width="32.453125" style="61" bestFit="1" customWidth="1"/>
    <col min="9987" max="9987" width="5.1796875" style="61" bestFit="1" customWidth="1"/>
    <col min="9988" max="9988" width="4.54296875" style="61" bestFit="1" customWidth="1"/>
    <col min="9989" max="9989" width="8.81640625" style="61" bestFit="1" customWidth="1"/>
    <col min="9990" max="9990" width="9.81640625" style="61" bestFit="1" customWidth="1"/>
    <col min="9991" max="9991" width="16.1796875" style="61" bestFit="1" customWidth="1"/>
    <col min="9992" max="9992" width="6.81640625" style="61" bestFit="1" customWidth="1"/>
    <col min="9993" max="9993" width="18.1796875" style="61" bestFit="1" customWidth="1"/>
    <col min="9994" max="9994" width="8.81640625" style="61"/>
    <col min="9995" max="9995" width="7.54296875" style="61" bestFit="1" customWidth="1"/>
    <col min="9996" max="9996" width="7.54296875" style="61" customWidth="1"/>
    <col min="9997" max="9997" width="8.81640625" style="61"/>
    <col min="9998" max="9998" width="14.54296875" style="61" bestFit="1" customWidth="1"/>
    <col min="9999" max="9999" width="18.54296875" style="61" bestFit="1" customWidth="1"/>
    <col min="10000" max="10001" width="18.81640625" style="61" bestFit="1" customWidth="1"/>
    <col min="10002" max="10002" width="18.1796875" style="61" bestFit="1" customWidth="1"/>
    <col min="10003" max="10004" width="18.81640625" style="61" bestFit="1" customWidth="1"/>
    <col min="10005" max="10005" width="18.1796875" style="61" bestFit="1" customWidth="1"/>
    <col min="10006" max="10007" width="18.54296875" style="61" bestFit="1" customWidth="1"/>
    <col min="10008" max="10240" width="8.81640625" style="61"/>
    <col min="10241" max="10241" width="4.81640625" style="61" bestFit="1" customWidth="1"/>
    <col min="10242" max="10242" width="32.453125" style="61" bestFit="1" customWidth="1"/>
    <col min="10243" max="10243" width="5.1796875" style="61" bestFit="1" customWidth="1"/>
    <col min="10244" max="10244" width="4.54296875" style="61" bestFit="1" customWidth="1"/>
    <col min="10245" max="10245" width="8.81640625" style="61" bestFit="1" customWidth="1"/>
    <col min="10246" max="10246" width="9.81640625" style="61" bestFit="1" customWidth="1"/>
    <col min="10247" max="10247" width="16.1796875" style="61" bestFit="1" customWidth="1"/>
    <col min="10248" max="10248" width="6.81640625" style="61" bestFit="1" customWidth="1"/>
    <col min="10249" max="10249" width="18.1796875" style="61" bestFit="1" customWidth="1"/>
    <col min="10250" max="10250" width="8.81640625" style="61"/>
    <col min="10251" max="10251" width="7.54296875" style="61" bestFit="1" customWidth="1"/>
    <col min="10252" max="10252" width="7.54296875" style="61" customWidth="1"/>
    <col min="10253" max="10253" width="8.81640625" style="61"/>
    <col min="10254" max="10254" width="14.54296875" style="61" bestFit="1" customWidth="1"/>
    <col min="10255" max="10255" width="18.54296875" style="61" bestFit="1" customWidth="1"/>
    <col min="10256" max="10257" width="18.81640625" style="61" bestFit="1" customWidth="1"/>
    <col min="10258" max="10258" width="18.1796875" style="61" bestFit="1" customWidth="1"/>
    <col min="10259" max="10260" width="18.81640625" style="61" bestFit="1" customWidth="1"/>
    <col min="10261" max="10261" width="18.1796875" style="61" bestFit="1" customWidth="1"/>
    <col min="10262" max="10263" width="18.54296875" style="61" bestFit="1" customWidth="1"/>
    <col min="10264" max="10496" width="8.81640625" style="61"/>
    <col min="10497" max="10497" width="4.81640625" style="61" bestFit="1" customWidth="1"/>
    <col min="10498" max="10498" width="32.453125" style="61" bestFit="1" customWidth="1"/>
    <col min="10499" max="10499" width="5.1796875" style="61" bestFit="1" customWidth="1"/>
    <col min="10500" max="10500" width="4.54296875" style="61" bestFit="1" customWidth="1"/>
    <col min="10501" max="10501" width="8.81640625" style="61" bestFit="1" customWidth="1"/>
    <col min="10502" max="10502" width="9.81640625" style="61" bestFit="1" customWidth="1"/>
    <col min="10503" max="10503" width="16.1796875" style="61" bestFit="1" customWidth="1"/>
    <col min="10504" max="10504" width="6.81640625" style="61" bestFit="1" customWidth="1"/>
    <col min="10505" max="10505" width="18.1796875" style="61" bestFit="1" customWidth="1"/>
    <col min="10506" max="10506" width="8.81640625" style="61"/>
    <col min="10507" max="10507" width="7.54296875" style="61" bestFit="1" customWidth="1"/>
    <col min="10508" max="10508" width="7.54296875" style="61" customWidth="1"/>
    <col min="10509" max="10509" width="8.81640625" style="61"/>
    <col min="10510" max="10510" width="14.54296875" style="61" bestFit="1" customWidth="1"/>
    <col min="10511" max="10511" width="18.54296875" style="61" bestFit="1" customWidth="1"/>
    <col min="10512" max="10513" width="18.81640625" style="61" bestFit="1" customWidth="1"/>
    <col min="10514" max="10514" width="18.1796875" style="61" bestFit="1" customWidth="1"/>
    <col min="10515" max="10516" width="18.81640625" style="61" bestFit="1" customWidth="1"/>
    <col min="10517" max="10517" width="18.1796875" style="61" bestFit="1" customWidth="1"/>
    <col min="10518" max="10519" width="18.54296875" style="61" bestFit="1" customWidth="1"/>
    <col min="10520" max="10752" width="8.81640625" style="61"/>
    <col min="10753" max="10753" width="4.81640625" style="61" bestFit="1" customWidth="1"/>
    <col min="10754" max="10754" width="32.453125" style="61" bestFit="1" customWidth="1"/>
    <col min="10755" max="10755" width="5.1796875" style="61" bestFit="1" customWidth="1"/>
    <col min="10756" max="10756" width="4.54296875" style="61" bestFit="1" customWidth="1"/>
    <col min="10757" max="10757" width="8.81640625" style="61" bestFit="1" customWidth="1"/>
    <col min="10758" max="10758" width="9.81640625" style="61" bestFit="1" customWidth="1"/>
    <col min="10759" max="10759" width="16.1796875" style="61" bestFit="1" customWidth="1"/>
    <col min="10760" max="10760" width="6.81640625" style="61" bestFit="1" customWidth="1"/>
    <col min="10761" max="10761" width="18.1796875" style="61" bestFit="1" customWidth="1"/>
    <col min="10762" max="10762" width="8.81640625" style="61"/>
    <col min="10763" max="10763" width="7.54296875" style="61" bestFit="1" customWidth="1"/>
    <col min="10764" max="10764" width="7.54296875" style="61" customWidth="1"/>
    <col min="10765" max="10765" width="8.81640625" style="61"/>
    <col min="10766" max="10766" width="14.54296875" style="61" bestFit="1" customWidth="1"/>
    <col min="10767" max="10767" width="18.54296875" style="61" bestFit="1" customWidth="1"/>
    <col min="10768" max="10769" width="18.81640625" style="61" bestFit="1" customWidth="1"/>
    <col min="10770" max="10770" width="18.1796875" style="61" bestFit="1" customWidth="1"/>
    <col min="10771" max="10772" width="18.81640625" style="61" bestFit="1" customWidth="1"/>
    <col min="10773" max="10773" width="18.1796875" style="61" bestFit="1" customWidth="1"/>
    <col min="10774" max="10775" width="18.54296875" style="61" bestFit="1" customWidth="1"/>
    <col min="10776" max="11008" width="8.81640625" style="61"/>
    <col min="11009" max="11009" width="4.81640625" style="61" bestFit="1" customWidth="1"/>
    <col min="11010" max="11010" width="32.453125" style="61" bestFit="1" customWidth="1"/>
    <col min="11011" max="11011" width="5.1796875" style="61" bestFit="1" customWidth="1"/>
    <col min="11012" max="11012" width="4.54296875" style="61" bestFit="1" customWidth="1"/>
    <col min="11013" max="11013" width="8.81640625" style="61" bestFit="1" customWidth="1"/>
    <col min="11014" max="11014" width="9.81640625" style="61" bestFit="1" customWidth="1"/>
    <col min="11015" max="11015" width="16.1796875" style="61" bestFit="1" customWidth="1"/>
    <col min="11016" max="11016" width="6.81640625" style="61" bestFit="1" customWidth="1"/>
    <col min="11017" max="11017" width="18.1796875" style="61" bestFit="1" customWidth="1"/>
    <col min="11018" max="11018" width="8.81640625" style="61"/>
    <col min="11019" max="11019" width="7.54296875" style="61" bestFit="1" customWidth="1"/>
    <col min="11020" max="11020" width="7.54296875" style="61" customWidth="1"/>
    <col min="11021" max="11021" width="8.81640625" style="61"/>
    <col min="11022" max="11022" width="14.54296875" style="61" bestFit="1" customWidth="1"/>
    <col min="11023" max="11023" width="18.54296875" style="61" bestFit="1" customWidth="1"/>
    <col min="11024" max="11025" width="18.81640625" style="61" bestFit="1" customWidth="1"/>
    <col min="11026" max="11026" width="18.1796875" style="61" bestFit="1" customWidth="1"/>
    <col min="11027" max="11028" width="18.81640625" style="61" bestFit="1" customWidth="1"/>
    <col min="11029" max="11029" width="18.1796875" style="61" bestFit="1" customWidth="1"/>
    <col min="11030" max="11031" width="18.54296875" style="61" bestFit="1" customWidth="1"/>
    <col min="11032" max="11264" width="8.81640625" style="61"/>
    <col min="11265" max="11265" width="4.81640625" style="61" bestFit="1" customWidth="1"/>
    <col min="11266" max="11266" width="32.453125" style="61" bestFit="1" customWidth="1"/>
    <col min="11267" max="11267" width="5.1796875" style="61" bestFit="1" customWidth="1"/>
    <col min="11268" max="11268" width="4.54296875" style="61" bestFit="1" customWidth="1"/>
    <col min="11269" max="11269" width="8.81640625" style="61" bestFit="1" customWidth="1"/>
    <col min="11270" max="11270" width="9.81640625" style="61" bestFit="1" customWidth="1"/>
    <col min="11271" max="11271" width="16.1796875" style="61" bestFit="1" customWidth="1"/>
    <col min="11272" max="11272" width="6.81640625" style="61" bestFit="1" customWidth="1"/>
    <col min="11273" max="11273" width="18.1796875" style="61" bestFit="1" customWidth="1"/>
    <col min="11274" max="11274" width="8.81640625" style="61"/>
    <col min="11275" max="11275" width="7.54296875" style="61" bestFit="1" customWidth="1"/>
    <col min="11276" max="11276" width="7.54296875" style="61" customWidth="1"/>
    <col min="11277" max="11277" width="8.81640625" style="61"/>
    <col min="11278" max="11278" width="14.54296875" style="61" bestFit="1" customWidth="1"/>
    <col min="11279" max="11279" width="18.54296875" style="61" bestFit="1" customWidth="1"/>
    <col min="11280" max="11281" width="18.81640625" style="61" bestFit="1" customWidth="1"/>
    <col min="11282" max="11282" width="18.1796875" style="61" bestFit="1" customWidth="1"/>
    <col min="11283" max="11284" width="18.81640625" style="61" bestFit="1" customWidth="1"/>
    <col min="11285" max="11285" width="18.1796875" style="61" bestFit="1" customWidth="1"/>
    <col min="11286" max="11287" width="18.54296875" style="61" bestFit="1" customWidth="1"/>
    <col min="11288" max="11520" width="8.81640625" style="61"/>
    <col min="11521" max="11521" width="4.81640625" style="61" bestFit="1" customWidth="1"/>
    <col min="11522" max="11522" width="32.453125" style="61" bestFit="1" customWidth="1"/>
    <col min="11523" max="11523" width="5.1796875" style="61" bestFit="1" customWidth="1"/>
    <col min="11524" max="11524" width="4.54296875" style="61" bestFit="1" customWidth="1"/>
    <col min="11525" max="11525" width="8.81640625" style="61" bestFit="1" customWidth="1"/>
    <col min="11526" max="11526" width="9.81640625" style="61" bestFit="1" customWidth="1"/>
    <col min="11527" max="11527" width="16.1796875" style="61" bestFit="1" customWidth="1"/>
    <col min="11528" max="11528" width="6.81640625" style="61" bestFit="1" customWidth="1"/>
    <col min="11529" max="11529" width="18.1796875" style="61" bestFit="1" customWidth="1"/>
    <col min="11530" max="11530" width="8.81640625" style="61"/>
    <col min="11531" max="11531" width="7.54296875" style="61" bestFit="1" customWidth="1"/>
    <col min="11532" max="11532" width="7.54296875" style="61" customWidth="1"/>
    <col min="11533" max="11533" width="8.81640625" style="61"/>
    <col min="11534" max="11534" width="14.54296875" style="61" bestFit="1" customWidth="1"/>
    <col min="11535" max="11535" width="18.54296875" style="61" bestFit="1" customWidth="1"/>
    <col min="11536" max="11537" width="18.81640625" style="61" bestFit="1" customWidth="1"/>
    <col min="11538" max="11538" width="18.1796875" style="61" bestFit="1" customWidth="1"/>
    <col min="11539" max="11540" width="18.81640625" style="61" bestFit="1" customWidth="1"/>
    <col min="11541" max="11541" width="18.1796875" style="61" bestFit="1" customWidth="1"/>
    <col min="11542" max="11543" width="18.54296875" style="61" bestFit="1" customWidth="1"/>
    <col min="11544" max="11776" width="8.81640625" style="61"/>
    <col min="11777" max="11777" width="4.81640625" style="61" bestFit="1" customWidth="1"/>
    <col min="11778" max="11778" width="32.453125" style="61" bestFit="1" customWidth="1"/>
    <col min="11779" max="11779" width="5.1796875" style="61" bestFit="1" customWidth="1"/>
    <col min="11780" max="11780" width="4.54296875" style="61" bestFit="1" customWidth="1"/>
    <col min="11781" max="11781" width="8.81640625" style="61" bestFit="1" customWidth="1"/>
    <col min="11782" max="11782" width="9.81640625" style="61" bestFit="1" customWidth="1"/>
    <col min="11783" max="11783" width="16.1796875" style="61" bestFit="1" customWidth="1"/>
    <col min="11784" max="11784" width="6.81640625" style="61" bestFit="1" customWidth="1"/>
    <col min="11785" max="11785" width="18.1796875" style="61" bestFit="1" customWidth="1"/>
    <col min="11786" max="11786" width="8.81640625" style="61"/>
    <col min="11787" max="11787" width="7.54296875" style="61" bestFit="1" customWidth="1"/>
    <col min="11788" max="11788" width="7.54296875" style="61" customWidth="1"/>
    <col min="11789" max="11789" width="8.81640625" style="61"/>
    <col min="11790" max="11790" width="14.54296875" style="61" bestFit="1" customWidth="1"/>
    <col min="11791" max="11791" width="18.54296875" style="61" bestFit="1" customWidth="1"/>
    <col min="11792" max="11793" width="18.81640625" style="61" bestFit="1" customWidth="1"/>
    <col min="11794" max="11794" width="18.1796875" style="61" bestFit="1" customWidth="1"/>
    <col min="11795" max="11796" width="18.81640625" style="61" bestFit="1" customWidth="1"/>
    <col min="11797" max="11797" width="18.1796875" style="61" bestFit="1" customWidth="1"/>
    <col min="11798" max="11799" width="18.54296875" style="61" bestFit="1" customWidth="1"/>
    <col min="11800" max="12032" width="8.81640625" style="61"/>
    <col min="12033" max="12033" width="4.81640625" style="61" bestFit="1" customWidth="1"/>
    <col min="12034" max="12034" width="32.453125" style="61" bestFit="1" customWidth="1"/>
    <col min="12035" max="12035" width="5.1796875" style="61" bestFit="1" customWidth="1"/>
    <col min="12036" max="12036" width="4.54296875" style="61" bestFit="1" customWidth="1"/>
    <col min="12037" max="12037" width="8.81640625" style="61" bestFit="1" customWidth="1"/>
    <col min="12038" max="12038" width="9.81640625" style="61" bestFit="1" customWidth="1"/>
    <col min="12039" max="12039" width="16.1796875" style="61" bestFit="1" customWidth="1"/>
    <col min="12040" max="12040" width="6.81640625" style="61" bestFit="1" customWidth="1"/>
    <col min="12041" max="12041" width="18.1796875" style="61" bestFit="1" customWidth="1"/>
    <col min="12042" max="12042" width="8.81640625" style="61"/>
    <col min="12043" max="12043" width="7.54296875" style="61" bestFit="1" customWidth="1"/>
    <col min="12044" max="12044" width="7.54296875" style="61" customWidth="1"/>
    <col min="12045" max="12045" width="8.81640625" style="61"/>
    <col min="12046" max="12046" width="14.54296875" style="61" bestFit="1" customWidth="1"/>
    <col min="12047" max="12047" width="18.54296875" style="61" bestFit="1" customWidth="1"/>
    <col min="12048" max="12049" width="18.81640625" style="61" bestFit="1" customWidth="1"/>
    <col min="12050" max="12050" width="18.1796875" style="61" bestFit="1" customWidth="1"/>
    <col min="12051" max="12052" width="18.81640625" style="61" bestFit="1" customWidth="1"/>
    <col min="12053" max="12053" width="18.1796875" style="61" bestFit="1" customWidth="1"/>
    <col min="12054" max="12055" width="18.54296875" style="61" bestFit="1" customWidth="1"/>
    <col min="12056" max="12288" width="8.81640625" style="61"/>
    <col min="12289" max="12289" width="4.81640625" style="61" bestFit="1" customWidth="1"/>
    <col min="12290" max="12290" width="32.453125" style="61" bestFit="1" customWidth="1"/>
    <col min="12291" max="12291" width="5.1796875" style="61" bestFit="1" customWidth="1"/>
    <col min="12292" max="12292" width="4.54296875" style="61" bestFit="1" customWidth="1"/>
    <col min="12293" max="12293" width="8.81640625" style="61" bestFit="1" customWidth="1"/>
    <col min="12294" max="12294" width="9.81640625" style="61" bestFit="1" customWidth="1"/>
    <col min="12295" max="12295" width="16.1796875" style="61" bestFit="1" customWidth="1"/>
    <col min="12296" max="12296" width="6.81640625" style="61" bestFit="1" customWidth="1"/>
    <col min="12297" max="12297" width="18.1796875" style="61" bestFit="1" customWidth="1"/>
    <col min="12298" max="12298" width="8.81640625" style="61"/>
    <col min="12299" max="12299" width="7.54296875" style="61" bestFit="1" customWidth="1"/>
    <col min="12300" max="12300" width="7.54296875" style="61" customWidth="1"/>
    <col min="12301" max="12301" width="8.81640625" style="61"/>
    <col min="12302" max="12302" width="14.54296875" style="61" bestFit="1" customWidth="1"/>
    <col min="12303" max="12303" width="18.54296875" style="61" bestFit="1" customWidth="1"/>
    <col min="12304" max="12305" width="18.81640625" style="61" bestFit="1" customWidth="1"/>
    <col min="12306" max="12306" width="18.1796875" style="61" bestFit="1" customWidth="1"/>
    <col min="12307" max="12308" width="18.81640625" style="61" bestFit="1" customWidth="1"/>
    <col min="12309" max="12309" width="18.1796875" style="61" bestFit="1" customWidth="1"/>
    <col min="12310" max="12311" width="18.54296875" style="61" bestFit="1" customWidth="1"/>
    <col min="12312" max="12544" width="8.81640625" style="61"/>
    <col min="12545" max="12545" width="4.81640625" style="61" bestFit="1" customWidth="1"/>
    <col min="12546" max="12546" width="32.453125" style="61" bestFit="1" customWidth="1"/>
    <col min="12547" max="12547" width="5.1796875" style="61" bestFit="1" customWidth="1"/>
    <col min="12548" max="12548" width="4.54296875" style="61" bestFit="1" customWidth="1"/>
    <col min="12549" max="12549" width="8.81640625" style="61" bestFit="1" customWidth="1"/>
    <col min="12550" max="12550" width="9.81640625" style="61" bestFit="1" customWidth="1"/>
    <col min="12551" max="12551" width="16.1796875" style="61" bestFit="1" customWidth="1"/>
    <col min="12552" max="12552" width="6.81640625" style="61" bestFit="1" customWidth="1"/>
    <col min="12553" max="12553" width="18.1796875" style="61" bestFit="1" customWidth="1"/>
    <col min="12554" max="12554" width="8.81640625" style="61"/>
    <col min="12555" max="12555" width="7.54296875" style="61" bestFit="1" customWidth="1"/>
    <col min="12556" max="12556" width="7.54296875" style="61" customWidth="1"/>
    <col min="12557" max="12557" width="8.81640625" style="61"/>
    <col min="12558" max="12558" width="14.54296875" style="61" bestFit="1" customWidth="1"/>
    <col min="12559" max="12559" width="18.54296875" style="61" bestFit="1" customWidth="1"/>
    <col min="12560" max="12561" width="18.81640625" style="61" bestFit="1" customWidth="1"/>
    <col min="12562" max="12562" width="18.1796875" style="61" bestFit="1" customWidth="1"/>
    <col min="12563" max="12564" width="18.81640625" style="61" bestFit="1" customWidth="1"/>
    <col min="12565" max="12565" width="18.1796875" style="61" bestFit="1" customWidth="1"/>
    <col min="12566" max="12567" width="18.54296875" style="61" bestFit="1" customWidth="1"/>
    <col min="12568" max="12800" width="8.81640625" style="61"/>
    <col min="12801" max="12801" width="4.81640625" style="61" bestFit="1" customWidth="1"/>
    <col min="12802" max="12802" width="32.453125" style="61" bestFit="1" customWidth="1"/>
    <col min="12803" max="12803" width="5.1796875" style="61" bestFit="1" customWidth="1"/>
    <col min="12804" max="12804" width="4.54296875" style="61" bestFit="1" customWidth="1"/>
    <col min="12805" max="12805" width="8.81640625" style="61" bestFit="1" customWidth="1"/>
    <col min="12806" max="12806" width="9.81640625" style="61" bestFit="1" customWidth="1"/>
    <col min="12807" max="12807" width="16.1796875" style="61" bestFit="1" customWidth="1"/>
    <col min="12808" max="12808" width="6.81640625" style="61" bestFit="1" customWidth="1"/>
    <col min="12809" max="12809" width="18.1796875" style="61" bestFit="1" customWidth="1"/>
    <col min="12810" max="12810" width="8.81640625" style="61"/>
    <col min="12811" max="12811" width="7.54296875" style="61" bestFit="1" customWidth="1"/>
    <col min="12812" max="12812" width="7.54296875" style="61" customWidth="1"/>
    <col min="12813" max="12813" width="8.81640625" style="61"/>
    <col min="12814" max="12814" width="14.54296875" style="61" bestFit="1" customWidth="1"/>
    <col min="12815" max="12815" width="18.54296875" style="61" bestFit="1" customWidth="1"/>
    <col min="12816" max="12817" width="18.81640625" style="61" bestFit="1" customWidth="1"/>
    <col min="12818" max="12818" width="18.1796875" style="61" bestFit="1" customWidth="1"/>
    <col min="12819" max="12820" width="18.81640625" style="61" bestFit="1" customWidth="1"/>
    <col min="12821" max="12821" width="18.1796875" style="61" bestFit="1" customWidth="1"/>
    <col min="12822" max="12823" width="18.54296875" style="61" bestFit="1" customWidth="1"/>
    <col min="12824" max="13056" width="8.81640625" style="61"/>
    <col min="13057" max="13057" width="4.81640625" style="61" bestFit="1" customWidth="1"/>
    <col min="13058" max="13058" width="32.453125" style="61" bestFit="1" customWidth="1"/>
    <col min="13059" max="13059" width="5.1796875" style="61" bestFit="1" customWidth="1"/>
    <col min="13060" max="13060" width="4.54296875" style="61" bestFit="1" customWidth="1"/>
    <col min="13061" max="13061" width="8.81640625" style="61" bestFit="1" customWidth="1"/>
    <col min="13062" max="13062" width="9.81640625" style="61" bestFit="1" customWidth="1"/>
    <col min="13063" max="13063" width="16.1796875" style="61" bestFit="1" customWidth="1"/>
    <col min="13064" max="13064" width="6.81640625" style="61" bestFit="1" customWidth="1"/>
    <col min="13065" max="13065" width="18.1796875" style="61" bestFit="1" customWidth="1"/>
    <col min="13066" max="13066" width="8.81640625" style="61"/>
    <col min="13067" max="13067" width="7.54296875" style="61" bestFit="1" customWidth="1"/>
    <col min="13068" max="13068" width="7.54296875" style="61" customWidth="1"/>
    <col min="13069" max="13069" width="8.81640625" style="61"/>
    <col min="13070" max="13070" width="14.54296875" style="61" bestFit="1" customWidth="1"/>
    <col min="13071" max="13071" width="18.54296875" style="61" bestFit="1" customWidth="1"/>
    <col min="13072" max="13073" width="18.81640625" style="61" bestFit="1" customWidth="1"/>
    <col min="13074" max="13074" width="18.1796875" style="61" bestFit="1" customWidth="1"/>
    <col min="13075" max="13076" width="18.81640625" style="61" bestFit="1" customWidth="1"/>
    <col min="13077" max="13077" width="18.1796875" style="61" bestFit="1" customWidth="1"/>
    <col min="13078" max="13079" width="18.54296875" style="61" bestFit="1" customWidth="1"/>
    <col min="13080" max="13312" width="8.81640625" style="61"/>
    <col min="13313" max="13313" width="4.81640625" style="61" bestFit="1" customWidth="1"/>
    <col min="13314" max="13314" width="32.453125" style="61" bestFit="1" customWidth="1"/>
    <col min="13315" max="13315" width="5.1796875" style="61" bestFit="1" customWidth="1"/>
    <col min="13316" max="13316" width="4.54296875" style="61" bestFit="1" customWidth="1"/>
    <col min="13317" max="13317" width="8.81640625" style="61" bestFit="1" customWidth="1"/>
    <col min="13318" max="13318" width="9.81640625" style="61" bestFit="1" customWidth="1"/>
    <col min="13319" max="13319" width="16.1796875" style="61" bestFit="1" customWidth="1"/>
    <col min="13320" max="13320" width="6.81640625" style="61" bestFit="1" customWidth="1"/>
    <col min="13321" max="13321" width="18.1796875" style="61" bestFit="1" customWidth="1"/>
    <col min="13322" max="13322" width="8.81640625" style="61"/>
    <col min="13323" max="13323" width="7.54296875" style="61" bestFit="1" customWidth="1"/>
    <col min="13324" max="13324" width="7.54296875" style="61" customWidth="1"/>
    <col min="13325" max="13325" width="8.81640625" style="61"/>
    <col min="13326" max="13326" width="14.54296875" style="61" bestFit="1" customWidth="1"/>
    <col min="13327" max="13327" width="18.54296875" style="61" bestFit="1" customWidth="1"/>
    <col min="13328" max="13329" width="18.81640625" style="61" bestFit="1" customWidth="1"/>
    <col min="13330" max="13330" width="18.1796875" style="61" bestFit="1" customWidth="1"/>
    <col min="13331" max="13332" width="18.81640625" style="61" bestFit="1" customWidth="1"/>
    <col min="13333" max="13333" width="18.1796875" style="61" bestFit="1" customWidth="1"/>
    <col min="13334" max="13335" width="18.54296875" style="61" bestFit="1" customWidth="1"/>
    <col min="13336" max="13568" width="8.81640625" style="61"/>
    <col min="13569" max="13569" width="4.81640625" style="61" bestFit="1" customWidth="1"/>
    <col min="13570" max="13570" width="32.453125" style="61" bestFit="1" customWidth="1"/>
    <col min="13571" max="13571" width="5.1796875" style="61" bestFit="1" customWidth="1"/>
    <col min="13572" max="13572" width="4.54296875" style="61" bestFit="1" customWidth="1"/>
    <col min="13573" max="13573" width="8.81640625" style="61" bestFit="1" customWidth="1"/>
    <col min="13574" max="13574" width="9.81640625" style="61" bestFit="1" customWidth="1"/>
    <col min="13575" max="13575" width="16.1796875" style="61" bestFit="1" customWidth="1"/>
    <col min="13576" max="13576" width="6.81640625" style="61" bestFit="1" customWidth="1"/>
    <col min="13577" max="13577" width="18.1796875" style="61" bestFit="1" customWidth="1"/>
    <col min="13578" max="13578" width="8.81640625" style="61"/>
    <col min="13579" max="13579" width="7.54296875" style="61" bestFit="1" customWidth="1"/>
    <col min="13580" max="13580" width="7.54296875" style="61" customWidth="1"/>
    <col min="13581" max="13581" width="8.81640625" style="61"/>
    <col min="13582" max="13582" width="14.54296875" style="61" bestFit="1" customWidth="1"/>
    <col min="13583" max="13583" width="18.54296875" style="61" bestFit="1" customWidth="1"/>
    <col min="13584" max="13585" width="18.81640625" style="61" bestFit="1" customWidth="1"/>
    <col min="13586" max="13586" width="18.1796875" style="61" bestFit="1" customWidth="1"/>
    <col min="13587" max="13588" width="18.81640625" style="61" bestFit="1" customWidth="1"/>
    <col min="13589" max="13589" width="18.1796875" style="61" bestFit="1" customWidth="1"/>
    <col min="13590" max="13591" width="18.54296875" style="61" bestFit="1" customWidth="1"/>
    <col min="13592" max="13824" width="8.81640625" style="61"/>
    <col min="13825" max="13825" width="4.81640625" style="61" bestFit="1" customWidth="1"/>
    <col min="13826" max="13826" width="32.453125" style="61" bestFit="1" customWidth="1"/>
    <col min="13827" max="13827" width="5.1796875" style="61" bestFit="1" customWidth="1"/>
    <col min="13828" max="13828" width="4.54296875" style="61" bestFit="1" customWidth="1"/>
    <col min="13829" max="13829" width="8.81640625" style="61" bestFit="1" customWidth="1"/>
    <col min="13830" max="13830" width="9.81640625" style="61" bestFit="1" customWidth="1"/>
    <col min="13831" max="13831" width="16.1796875" style="61" bestFit="1" customWidth="1"/>
    <col min="13832" max="13832" width="6.81640625" style="61" bestFit="1" customWidth="1"/>
    <col min="13833" max="13833" width="18.1796875" style="61" bestFit="1" customWidth="1"/>
    <col min="13834" max="13834" width="8.81640625" style="61"/>
    <col min="13835" max="13835" width="7.54296875" style="61" bestFit="1" customWidth="1"/>
    <col min="13836" max="13836" width="7.54296875" style="61" customWidth="1"/>
    <col min="13837" max="13837" width="8.81640625" style="61"/>
    <col min="13838" max="13838" width="14.54296875" style="61" bestFit="1" customWidth="1"/>
    <col min="13839" max="13839" width="18.54296875" style="61" bestFit="1" customWidth="1"/>
    <col min="13840" max="13841" width="18.81640625" style="61" bestFit="1" customWidth="1"/>
    <col min="13842" max="13842" width="18.1796875" style="61" bestFit="1" customWidth="1"/>
    <col min="13843" max="13844" width="18.81640625" style="61" bestFit="1" customWidth="1"/>
    <col min="13845" max="13845" width="18.1796875" style="61" bestFit="1" customWidth="1"/>
    <col min="13846" max="13847" width="18.54296875" style="61" bestFit="1" customWidth="1"/>
    <col min="13848" max="14080" width="8.81640625" style="61"/>
    <col min="14081" max="14081" width="4.81640625" style="61" bestFit="1" customWidth="1"/>
    <col min="14082" max="14082" width="32.453125" style="61" bestFit="1" customWidth="1"/>
    <col min="14083" max="14083" width="5.1796875" style="61" bestFit="1" customWidth="1"/>
    <col min="14084" max="14084" width="4.54296875" style="61" bestFit="1" customWidth="1"/>
    <col min="14085" max="14085" width="8.81640625" style="61" bestFit="1" customWidth="1"/>
    <col min="14086" max="14086" width="9.81640625" style="61" bestFit="1" customWidth="1"/>
    <col min="14087" max="14087" width="16.1796875" style="61" bestFit="1" customWidth="1"/>
    <col min="14088" max="14088" width="6.81640625" style="61" bestFit="1" customWidth="1"/>
    <col min="14089" max="14089" width="18.1796875" style="61" bestFit="1" customWidth="1"/>
    <col min="14090" max="14090" width="8.81640625" style="61"/>
    <col min="14091" max="14091" width="7.54296875" style="61" bestFit="1" customWidth="1"/>
    <col min="14092" max="14092" width="7.54296875" style="61" customWidth="1"/>
    <col min="14093" max="14093" width="8.81640625" style="61"/>
    <col min="14094" max="14094" width="14.54296875" style="61" bestFit="1" customWidth="1"/>
    <col min="14095" max="14095" width="18.54296875" style="61" bestFit="1" customWidth="1"/>
    <col min="14096" max="14097" width="18.81640625" style="61" bestFit="1" customWidth="1"/>
    <col min="14098" max="14098" width="18.1796875" style="61" bestFit="1" customWidth="1"/>
    <col min="14099" max="14100" width="18.81640625" style="61" bestFit="1" customWidth="1"/>
    <col min="14101" max="14101" width="18.1796875" style="61" bestFit="1" customWidth="1"/>
    <col min="14102" max="14103" width="18.54296875" style="61" bestFit="1" customWidth="1"/>
    <col min="14104" max="14336" width="8.81640625" style="61"/>
    <col min="14337" max="14337" width="4.81640625" style="61" bestFit="1" customWidth="1"/>
    <col min="14338" max="14338" width="32.453125" style="61" bestFit="1" customWidth="1"/>
    <col min="14339" max="14339" width="5.1796875" style="61" bestFit="1" customWidth="1"/>
    <col min="14340" max="14340" width="4.54296875" style="61" bestFit="1" customWidth="1"/>
    <col min="14341" max="14341" width="8.81640625" style="61" bestFit="1" customWidth="1"/>
    <col min="14342" max="14342" width="9.81640625" style="61" bestFit="1" customWidth="1"/>
    <col min="14343" max="14343" width="16.1796875" style="61" bestFit="1" customWidth="1"/>
    <col min="14344" max="14344" width="6.81640625" style="61" bestFit="1" customWidth="1"/>
    <col min="14345" max="14345" width="18.1796875" style="61" bestFit="1" customWidth="1"/>
    <col min="14346" max="14346" width="8.81640625" style="61"/>
    <col min="14347" max="14347" width="7.54296875" style="61" bestFit="1" customWidth="1"/>
    <col min="14348" max="14348" width="7.54296875" style="61" customWidth="1"/>
    <col min="14349" max="14349" width="8.81640625" style="61"/>
    <col min="14350" max="14350" width="14.54296875" style="61" bestFit="1" customWidth="1"/>
    <col min="14351" max="14351" width="18.54296875" style="61" bestFit="1" customWidth="1"/>
    <col min="14352" max="14353" width="18.81640625" style="61" bestFit="1" customWidth="1"/>
    <col min="14354" max="14354" width="18.1796875" style="61" bestFit="1" customWidth="1"/>
    <col min="14355" max="14356" width="18.81640625" style="61" bestFit="1" customWidth="1"/>
    <col min="14357" max="14357" width="18.1796875" style="61" bestFit="1" customWidth="1"/>
    <col min="14358" max="14359" width="18.54296875" style="61" bestFit="1" customWidth="1"/>
    <col min="14360" max="14592" width="8.81640625" style="61"/>
    <col min="14593" max="14593" width="4.81640625" style="61" bestFit="1" customWidth="1"/>
    <col min="14594" max="14594" width="32.453125" style="61" bestFit="1" customWidth="1"/>
    <col min="14595" max="14595" width="5.1796875" style="61" bestFit="1" customWidth="1"/>
    <col min="14596" max="14596" width="4.54296875" style="61" bestFit="1" customWidth="1"/>
    <col min="14597" max="14597" width="8.81640625" style="61" bestFit="1" customWidth="1"/>
    <col min="14598" max="14598" width="9.81640625" style="61" bestFit="1" customWidth="1"/>
    <col min="14599" max="14599" width="16.1796875" style="61" bestFit="1" customWidth="1"/>
    <col min="14600" max="14600" width="6.81640625" style="61" bestFit="1" customWidth="1"/>
    <col min="14601" max="14601" width="18.1796875" style="61" bestFit="1" customWidth="1"/>
    <col min="14602" max="14602" width="8.81640625" style="61"/>
    <col min="14603" max="14603" width="7.54296875" style="61" bestFit="1" customWidth="1"/>
    <col min="14604" max="14604" width="7.54296875" style="61" customWidth="1"/>
    <col min="14605" max="14605" width="8.81640625" style="61"/>
    <col min="14606" max="14606" width="14.54296875" style="61" bestFit="1" customWidth="1"/>
    <col min="14607" max="14607" width="18.54296875" style="61" bestFit="1" customWidth="1"/>
    <col min="14608" max="14609" width="18.81640625" style="61" bestFit="1" customWidth="1"/>
    <col min="14610" max="14610" width="18.1796875" style="61" bestFit="1" customWidth="1"/>
    <col min="14611" max="14612" width="18.81640625" style="61" bestFit="1" customWidth="1"/>
    <col min="14613" max="14613" width="18.1796875" style="61" bestFit="1" customWidth="1"/>
    <col min="14614" max="14615" width="18.54296875" style="61" bestFit="1" customWidth="1"/>
    <col min="14616" max="14848" width="8.81640625" style="61"/>
    <col min="14849" max="14849" width="4.81640625" style="61" bestFit="1" customWidth="1"/>
    <col min="14850" max="14850" width="32.453125" style="61" bestFit="1" customWidth="1"/>
    <col min="14851" max="14851" width="5.1796875" style="61" bestFit="1" customWidth="1"/>
    <col min="14852" max="14852" width="4.54296875" style="61" bestFit="1" customWidth="1"/>
    <col min="14853" max="14853" width="8.81640625" style="61" bestFit="1" customWidth="1"/>
    <col min="14854" max="14854" width="9.81640625" style="61" bestFit="1" customWidth="1"/>
    <col min="14855" max="14855" width="16.1796875" style="61" bestFit="1" customWidth="1"/>
    <col min="14856" max="14856" width="6.81640625" style="61" bestFit="1" customWidth="1"/>
    <col min="14857" max="14857" width="18.1796875" style="61" bestFit="1" customWidth="1"/>
    <col min="14858" max="14858" width="8.81640625" style="61"/>
    <col min="14859" max="14859" width="7.54296875" style="61" bestFit="1" customWidth="1"/>
    <col min="14860" max="14860" width="7.54296875" style="61" customWidth="1"/>
    <col min="14861" max="14861" width="8.81640625" style="61"/>
    <col min="14862" max="14862" width="14.54296875" style="61" bestFit="1" customWidth="1"/>
    <col min="14863" max="14863" width="18.54296875" style="61" bestFit="1" customWidth="1"/>
    <col min="14864" max="14865" width="18.81640625" style="61" bestFit="1" customWidth="1"/>
    <col min="14866" max="14866" width="18.1796875" style="61" bestFit="1" customWidth="1"/>
    <col min="14867" max="14868" width="18.81640625" style="61" bestFit="1" customWidth="1"/>
    <col min="14869" max="14869" width="18.1796875" style="61" bestFit="1" customWidth="1"/>
    <col min="14870" max="14871" width="18.54296875" style="61" bestFit="1" customWidth="1"/>
    <col min="14872" max="15104" width="8.81640625" style="61"/>
    <col min="15105" max="15105" width="4.81640625" style="61" bestFit="1" customWidth="1"/>
    <col min="15106" max="15106" width="32.453125" style="61" bestFit="1" customWidth="1"/>
    <col min="15107" max="15107" width="5.1796875" style="61" bestFit="1" customWidth="1"/>
    <col min="15108" max="15108" width="4.54296875" style="61" bestFit="1" customWidth="1"/>
    <col min="15109" max="15109" width="8.81640625" style="61" bestFit="1" customWidth="1"/>
    <col min="15110" max="15110" width="9.81640625" style="61" bestFit="1" customWidth="1"/>
    <col min="15111" max="15111" width="16.1796875" style="61" bestFit="1" customWidth="1"/>
    <col min="15112" max="15112" width="6.81640625" style="61" bestFit="1" customWidth="1"/>
    <col min="15113" max="15113" width="18.1796875" style="61" bestFit="1" customWidth="1"/>
    <col min="15114" max="15114" width="8.81640625" style="61"/>
    <col min="15115" max="15115" width="7.54296875" style="61" bestFit="1" customWidth="1"/>
    <col min="15116" max="15116" width="7.54296875" style="61" customWidth="1"/>
    <col min="15117" max="15117" width="8.81640625" style="61"/>
    <col min="15118" max="15118" width="14.54296875" style="61" bestFit="1" customWidth="1"/>
    <col min="15119" max="15119" width="18.54296875" style="61" bestFit="1" customWidth="1"/>
    <col min="15120" max="15121" width="18.81640625" style="61" bestFit="1" customWidth="1"/>
    <col min="15122" max="15122" width="18.1796875" style="61" bestFit="1" customWidth="1"/>
    <col min="15123" max="15124" width="18.81640625" style="61" bestFit="1" customWidth="1"/>
    <col min="15125" max="15125" width="18.1796875" style="61" bestFit="1" customWidth="1"/>
    <col min="15126" max="15127" width="18.54296875" style="61" bestFit="1" customWidth="1"/>
    <col min="15128" max="15360" width="8.81640625" style="61"/>
    <col min="15361" max="15361" width="4.81640625" style="61" bestFit="1" customWidth="1"/>
    <col min="15362" max="15362" width="32.453125" style="61" bestFit="1" customWidth="1"/>
    <col min="15363" max="15363" width="5.1796875" style="61" bestFit="1" customWidth="1"/>
    <col min="15364" max="15364" width="4.54296875" style="61" bestFit="1" customWidth="1"/>
    <col min="15365" max="15365" width="8.81640625" style="61" bestFit="1" customWidth="1"/>
    <col min="15366" max="15366" width="9.81640625" style="61" bestFit="1" customWidth="1"/>
    <col min="15367" max="15367" width="16.1796875" style="61" bestFit="1" customWidth="1"/>
    <col min="15368" max="15368" width="6.81640625" style="61" bestFit="1" customWidth="1"/>
    <col min="15369" max="15369" width="18.1796875" style="61" bestFit="1" customWidth="1"/>
    <col min="15370" max="15370" width="8.81640625" style="61"/>
    <col min="15371" max="15371" width="7.54296875" style="61" bestFit="1" customWidth="1"/>
    <col min="15372" max="15372" width="7.54296875" style="61" customWidth="1"/>
    <col min="15373" max="15373" width="8.81640625" style="61"/>
    <col min="15374" max="15374" width="14.54296875" style="61" bestFit="1" customWidth="1"/>
    <col min="15375" max="15375" width="18.54296875" style="61" bestFit="1" customWidth="1"/>
    <col min="15376" max="15377" width="18.81640625" style="61" bestFit="1" customWidth="1"/>
    <col min="15378" max="15378" width="18.1796875" style="61" bestFit="1" customWidth="1"/>
    <col min="15379" max="15380" width="18.81640625" style="61" bestFit="1" customWidth="1"/>
    <col min="15381" max="15381" width="18.1796875" style="61" bestFit="1" customWidth="1"/>
    <col min="15382" max="15383" width="18.54296875" style="61" bestFit="1" customWidth="1"/>
    <col min="15384" max="15616" width="8.81640625" style="61"/>
    <col min="15617" max="15617" width="4.81640625" style="61" bestFit="1" customWidth="1"/>
    <col min="15618" max="15618" width="32.453125" style="61" bestFit="1" customWidth="1"/>
    <col min="15619" max="15619" width="5.1796875" style="61" bestFit="1" customWidth="1"/>
    <col min="15620" max="15620" width="4.54296875" style="61" bestFit="1" customWidth="1"/>
    <col min="15621" max="15621" width="8.81640625" style="61" bestFit="1" customWidth="1"/>
    <col min="15622" max="15622" width="9.81640625" style="61" bestFit="1" customWidth="1"/>
    <col min="15623" max="15623" width="16.1796875" style="61" bestFit="1" customWidth="1"/>
    <col min="15624" max="15624" width="6.81640625" style="61" bestFit="1" customWidth="1"/>
    <col min="15625" max="15625" width="18.1796875" style="61" bestFit="1" customWidth="1"/>
    <col min="15626" max="15626" width="8.81640625" style="61"/>
    <col min="15627" max="15627" width="7.54296875" style="61" bestFit="1" customWidth="1"/>
    <col min="15628" max="15628" width="7.54296875" style="61" customWidth="1"/>
    <col min="15629" max="15629" width="8.81640625" style="61"/>
    <col min="15630" max="15630" width="14.54296875" style="61" bestFit="1" customWidth="1"/>
    <col min="15631" max="15631" width="18.54296875" style="61" bestFit="1" customWidth="1"/>
    <col min="15632" max="15633" width="18.81640625" style="61" bestFit="1" customWidth="1"/>
    <col min="15634" max="15634" width="18.1796875" style="61" bestFit="1" customWidth="1"/>
    <col min="15635" max="15636" width="18.81640625" style="61" bestFit="1" customWidth="1"/>
    <col min="15637" max="15637" width="18.1796875" style="61" bestFit="1" customWidth="1"/>
    <col min="15638" max="15639" width="18.54296875" style="61" bestFit="1" customWidth="1"/>
    <col min="15640" max="15872" width="8.81640625" style="61"/>
    <col min="15873" max="15873" width="4.81640625" style="61" bestFit="1" customWidth="1"/>
    <col min="15874" max="15874" width="32.453125" style="61" bestFit="1" customWidth="1"/>
    <col min="15875" max="15875" width="5.1796875" style="61" bestFit="1" customWidth="1"/>
    <col min="15876" max="15876" width="4.54296875" style="61" bestFit="1" customWidth="1"/>
    <col min="15877" max="15877" width="8.81640625" style="61" bestFit="1" customWidth="1"/>
    <col min="15878" max="15878" width="9.81640625" style="61" bestFit="1" customWidth="1"/>
    <col min="15879" max="15879" width="16.1796875" style="61" bestFit="1" customWidth="1"/>
    <col min="15880" max="15880" width="6.81640625" style="61" bestFit="1" customWidth="1"/>
    <col min="15881" max="15881" width="18.1796875" style="61" bestFit="1" customWidth="1"/>
    <col min="15882" max="15882" width="8.81640625" style="61"/>
    <col min="15883" max="15883" width="7.54296875" style="61" bestFit="1" customWidth="1"/>
    <col min="15884" max="15884" width="7.54296875" style="61" customWidth="1"/>
    <col min="15885" max="15885" width="8.81640625" style="61"/>
    <col min="15886" max="15886" width="14.54296875" style="61" bestFit="1" customWidth="1"/>
    <col min="15887" max="15887" width="18.54296875" style="61" bestFit="1" customWidth="1"/>
    <col min="15888" max="15889" width="18.81640625" style="61" bestFit="1" customWidth="1"/>
    <col min="15890" max="15890" width="18.1796875" style="61" bestFit="1" customWidth="1"/>
    <col min="15891" max="15892" width="18.81640625" style="61" bestFit="1" customWidth="1"/>
    <col min="15893" max="15893" width="18.1796875" style="61" bestFit="1" customWidth="1"/>
    <col min="15894" max="15895" width="18.54296875" style="61" bestFit="1" customWidth="1"/>
    <col min="15896" max="16128" width="8.81640625" style="61"/>
    <col min="16129" max="16129" width="4.81640625" style="61" bestFit="1" customWidth="1"/>
    <col min="16130" max="16130" width="32.453125" style="61" bestFit="1" customWidth="1"/>
    <col min="16131" max="16131" width="5.1796875" style="61" bestFit="1" customWidth="1"/>
    <col min="16132" max="16132" width="4.54296875" style="61" bestFit="1" customWidth="1"/>
    <col min="16133" max="16133" width="8.81640625" style="61" bestFit="1" customWidth="1"/>
    <col min="16134" max="16134" width="9.81640625" style="61" bestFit="1" customWidth="1"/>
    <col min="16135" max="16135" width="16.1796875" style="61" bestFit="1" customWidth="1"/>
    <col min="16136" max="16136" width="6.81640625" style="61" bestFit="1" customWidth="1"/>
    <col min="16137" max="16137" width="18.1796875" style="61" bestFit="1" customWidth="1"/>
    <col min="16138" max="16138" width="8.81640625" style="61"/>
    <col min="16139" max="16139" width="7.54296875" style="61" bestFit="1" customWidth="1"/>
    <col min="16140" max="16140" width="7.54296875" style="61" customWidth="1"/>
    <col min="16141" max="16141" width="8.81640625" style="61"/>
    <col min="16142" max="16142" width="14.54296875" style="61" bestFit="1" customWidth="1"/>
    <col min="16143" max="16143" width="18.54296875" style="61" bestFit="1" customWidth="1"/>
    <col min="16144" max="16145" width="18.81640625" style="61" bestFit="1" customWidth="1"/>
    <col min="16146" max="16146" width="18.1796875" style="61" bestFit="1" customWidth="1"/>
    <col min="16147" max="16148" width="18.81640625" style="61" bestFit="1" customWidth="1"/>
    <col min="16149" max="16149" width="18.1796875" style="61" bestFit="1" customWidth="1"/>
    <col min="16150" max="16151" width="18.54296875" style="61" bestFit="1" customWidth="1"/>
    <col min="16152" max="16384" width="8.81640625" style="61"/>
  </cols>
  <sheetData>
    <row r="1" spans="1:22" x14ac:dyDescent="0.3">
      <c r="B1" s="89"/>
      <c r="H1" s="190" t="s">
        <v>31</v>
      </c>
      <c r="I1" s="190"/>
      <c r="K1" s="90" t="s">
        <v>35</v>
      </c>
      <c r="L1" s="109"/>
      <c r="N1" s="61" t="s">
        <v>55</v>
      </c>
      <c r="O1" s="61" t="s">
        <v>35</v>
      </c>
      <c r="P1" s="61" t="s">
        <v>32</v>
      </c>
      <c r="Q1" s="61" t="s">
        <v>36</v>
      </c>
      <c r="R1" s="61" t="s">
        <v>37</v>
      </c>
      <c r="S1" s="61" t="s">
        <v>38</v>
      </c>
      <c r="T1" s="61" t="s">
        <v>56</v>
      </c>
      <c r="U1" s="61" t="s">
        <v>33</v>
      </c>
      <c r="V1" s="61" t="s">
        <v>39</v>
      </c>
    </row>
    <row r="2" spans="1:22" x14ac:dyDescent="0.3">
      <c r="C2" s="61" t="s">
        <v>32</v>
      </c>
      <c r="D2" s="61" t="s">
        <v>36</v>
      </c>
      <c r="E2" s="61" t="s">
        <v>37</v>
      </c>
      <c r="F2" s="61" t="s">
        <v>38</v>
      </c>
      <c r="G2" s="61" t="s">
        <v>56</v>
      </c>
      <c r="H2" s="61" t="s">
        <v>33</v>
      </c>
      <c r="I2" s="61" t="s">
        <v>39</v>
      </c>
      <c r="K2" s="91" t="s">
        <v>41</v>
      </c>
      <c r="L2" s="110"/>
      <c r="O2" s="61" t="s">
        <v>57</v>
      </c>
      <c r="P2" s="61" t="s">
        <v>65</v>
      </c>
      <c r="Q2" s="61" t="s">
        <v>58</v>
      </c>
      <c r="R2" s="61" t="s">
        <v>59</v>
      </c>
      <c r="S2" s="61" t="s">
        <v>60</v>
      </c>
      <c r="T2" s="61" t="s">
        <v>61</v>
      </c>
      <c r="U2" s="61" t="s">
        <v>62</v>
      </c>
      <c r="V2" s="61" t="s">
        <v>63</v>
      </c>
    </row>
    <row r="3" spans="1:22" ht="13.5" thickBot="1" x14ac:dyDescent="0.35">
      <c r="B3" s="89"/>
      <c r="C3" s="89"/>
      <c r="D3" s="89"/>
      <c r="E3" s="89"/>
      <c r="F3" s="89"/>
      <c r="G3" s="89"/>
      <c r="H3" s="89"/>
      <c r="I3" s="89"/>
      <c r="K3" s="92" t="s">
        <v>40</v>
      </c>
      <c r="L3" s="111"/>
      <c r="N3" s="93">
        <v>30</v>
      </c>
      <c r="O3" s="94" t="str">
        <f t="shared" ref="O3:V7" si="0">$N$1&amp;O$2&amp;$N3</f>
        <v>Annual!A30</v>
      </c>
      <c r="P3" s="94" t="str">
        <f t="shared" si="0"/>
        <v>Annual!B30</v>
      </c>
      <c r="Q3" s="94" t="str">
        <f t="shared" si="0"/>
        <v>Annual!C30</v>
      </c>
      <c r="R3" s="94" t="str">
        <f t="shared" si="0"/>
        <v>Annual!D30</v>
      </c>
      <c r="S3" s="94" t="str">
        <f t="shared" si="0"/>
        <v>Annual!E30</v>
      </c>
      <c r="T3" s="94" t="str">
        <f t="shared" si="0"/>
        <v>Annual!F30</v>
      </c>
      <c r="U3" s="94" t="str">
        <f t="shared" si="0"/>
        <v>Annual!G30</v>
      </c>
      <c r="V3" s="94" t="str">
        <f t="shared" si="0"/>
        <v>Annual!H30</v>
      </c>
    </row>
    <row r="4" spans="1:22" x14ac:dyDescent="0.3">
      <c r="A4" s="95">
        <v>1995</v>
      </c>
      <c r="B4" s="61" t="s">
        <v>43</v>
      </c>
      <c r="C4" s="64">
        <f>Month!B7</f>
        <v>24.500000000000004</v>
      </c>
      <c r="D4" s="64">
        <f>Month!C7</f>
        <v>1.72</v>
      </c>
      <c r="E4" s="64">
        <f>Month!D7</f>
        <v>12.44</v>
      </c>
      <c r="F4" s="64">
        <f>Month!E7</f>
        <v>8.69</v>
      </c>
      <c r="G4" s="64">
        <f>Month!F7</f>
        <v>0.14000000000000001</v>
      </c>
      <c r="H4" s="64">
        <f>Month!G7</f>
        <v>1.51</v>
      </c>
      <c r="I4" s="96" t="str">
        <f>Month!H7</f>
        <v>[x]</v>
      </c>
      <c r="N4" s="61">
        <f>N3+1</f>
        <v>31</v>
      </c>
      <c r="O4" s="94" t="str">
        <f t="shared" si="0"/>
        <v>Annual!A31</v>
      </c>
      <c r="P4" s="94" t="str">
        <f t="shared" si="0"/>
        <v>Annual!B31</v>
      </c>
      <c r="Q4" s="94" t="str">
        <f t="shared" si="0"/>
        <v>Annual!C31</v>
      </c>
      <c r="R4" s="94" t="str">
        <f t="shared" si="0"/>
        <v>Annual!D31</v>
      </c>
      <c r="S4" s="94" t="str">
        <f t="shared" si="0"/>
        <v>Annual!E31</v>
      </c>
      <c r="T4" s="94" t="str">
        <f t="shared" si="0"/>
        <v>Annual!F31</v>
      </c>
      <c r="U4" s="94" t="str">
        <f t="shared" si="0"/>
        <v>Annual!G31</v>
      </c>
      <c r="V4" s="94" t="str">
        <f t="shared" si="0"/>
        <v>Annual!H31</v>
      </c>
    </row>
    <row r="5" spans="1:22" x14ac:dyDescent="0.3">
      <c r="A5" s="95">
        <v>1995</v>
      </c>
      <c r="B5" s="61" t="s">
        <v>44</v>
      </c>
      <c r="C5" s="64">
        <f>Month!B8+C4</f>
        <v>47.67</v>
      </c>
      <c r="D5" s="64">
        <f>Month!C8+D4</f>
        <v>4.3899999999999997</v>
      </c>
      <c r="E5" s="64">
        <f>Month!D8+E4</f>
        <v>24.03</v>
      </c>
      <c r="F5" s="64">
        <f>Month!E8+F4</f>
        <v>15.87</v>
      </c>
      <c r="G5" s="64">
        <f>Month!F8+G4</f>
        <v>0.28000000000000003</v>
      </c>
      <c r="H5" s="64">
        <f>Month!G8+H4</f>
        <v>3.1</v>
      </c>
      <c r="I5" s="96" t="str">
        <f>Month!H8</f>
        <v>[x]</v>
      </c>
      <c r="N5" s="61">
        <f>N4+1</f>
        <v>32</v>
      </c>
      <c r="O5" s="94" t="str">
        <f t="shared" si="0"/>
        <v>Annual!A32</v>
      </c>
      <c r="P5" s="94" t="str">
        <f t="shared" si="0"/>
        <v>Annual!B32</v>
      </c>
      <c r="Q5" s="94" t="str">
        <f t="shared" si="0"/>
        <v>Annual!C32</v>
      </c>
      <c r="R5" s="94" t="str">
        <f t="shared" si="0"/>
        <v>Annual!D32</v>
      </c>
      <c r="S5" s="94" t="str">
        <f t="shared" si="0"/>
        <v>Annual!E32</v>
      </c>
      <c r="T5" s="94" t="str">
        <f t="shared" si="0"/>
        <v>Annual!F32</v>
      </c>
      <c r="U5" s="94" t="str">
        <f t="shared" si="0"/>
        <v>Annual!G32</v>
      </c>
      <c r="V5" s="94" t="str">
        <f t="shared" si="0"/>
        <v>Annual!H32</v>
      </c>
    </row>
    <row r="6" spans="1:22" x14ac:dyDescent="0.3">
      <c r="A6" s="95">
        <v>1995</v>
      </c>
      <c r="B6" s="61" t="s">
        <v>51</v>
      </c>
      <c r="C6" s="64">
        <f>Month!B9+C5</f>
        <v>73.64</v>
      </c>
      <c r="D6" s="64">
        <f>Month!C9+D5</f>
        <v>7.84</v>
      </c>
      <c r="E6" s="64">
        <f>Month!D9+E5</f>
        <v>36.760000000000005</v>
      </c>
      <c r="F6" s="64">
        <f>Month!E9+F5</f>
        <v>23.61</v>
      </c>
      <c r="G6" s="64">
        <f>Month!F9+G5</f>
        <v>0.42000000000000004</v>
      </c>
      <c r="H6" s="64">
        <f>Month!G9+H5</f>
        <v>5.01</v>
      </c>
      <c r="I6" s="96" t="str">
        <f>Month!H9</f>
        <v>[x]</v>
      </c>
      <c r="N6" s="61">
        <f>N5+1</f>
        <v>33</v>
      </c>
      <c r="O6" s="94" t="str">
        <f t="shared" si="0"/>
        <v>Annual!A33</v>
      </c>
      <c r="P6" s="94" t="str">
        <f t="shared" si="0"/>
        <v>Annual!B33</v>
      </c>
      <c r="Q6" s="94" t="str">
        <f t="shared" si="0"/>
        <v>Annual!C33</v>
      </c>
      <c r="R6" s="94" t="str">
        <f t="shared" si="0"/>
        <v>Annual!D33</v>
      </c>
      <c r="S6" s="94" t="str">
        <f t="shared" si="0"/>
        <v>Annual!E33</v>
      </c>
      <c r="T6" s="94" t="str">
        <f t="shared" si="0"/>
        <v>Annual!F33</v>
      </c>
      <c r="U6" s="94" t="str">
        <f t="shared" si="0"/>
        <v>Annual!G33</v>
      </c>
      <c r="V6" s="94" t="str">
        <f t="shared" si="0"/>
        <v>Annual!H33</v>
      </c>
    </row>
    <row r="7" spans="1:22" x14ac:dyDescent="0.3">
      <c r="A7" s="95">
        <v>1995</v>
      </c>
      <c r="B7" s="61" t="s">
        <v>46</v>
      </c>
      <c r="C7" s="64">
        <f>Month!B10+C6</f>
        <v>96.02000000000001</v>
      </c>
      <c r="D7" s="64">
        <f>Month!C10+D6</f>
        <v>10.219999999999999</v>
      </c>
      <c r="E7" s="64">
        <f>Month!D10+E6</f>
        <v>49.06</v>
      </c>
      <c r="F7" s="64">
        <f>Month!E10+F6</f>
        <v>29.39</v>
      </c>
      <c r="G7" s="64">
        <f>Month!F10+G6</f>
        <v>0.56000000000000005</v>
      </c>
      <c r="H7" s="64">
        <f>Month!G10+H6</f>
        <v>6.79</v>
      </c>
      <c r="I7" s="96" t="str">
        <f>Month!H10</f>
        <v>[x]</v>
      </c>
      <c r="N7" s="61">
        <f>N6+1</f>
        <v>34</v>
      </c>
      <c r="O7" s="94" t="str">
        <f t="shared" si="0"/>
        <v>Annual!A34</v>
      </c>
      <c r="P7" s="94" t="str">
        <f t="shared" si="0"/>
        <v>Annual!B34</v>
      </c>
      <c r="Q7" s="94" t="str">
        <f t="shared" si="0"/>
        <v>Annual!C34</v>
      </c>
      <c r="R7" s="94" t="str">
        <f t="shared" si="0"/>
        <v>Annual!D34</v>
      </c>
      <c r="S7" s="94" t="str">
        <f t="shared" si="0"/>
        <v>Annual!E34</v>
      </c>
      <c r="T7" s="94" t="str">
        <f t="shared" si="0"/>
        <v>Annual!F34</v>
      </c>
      <c r="U7" s="94" t="str">
        <f t="shared" si="0"/>
        <v>Annual!G34</v>
      </c>
      <c r="V7" s="94" t="str">
        <f t="shared" si="0"/>
        <v>Annual!H34</v>
      </c>
    </row>
    <row r="8" spans="1:22" x14ac:dyDescent="0.3">
      <c r="A8" s="95">
        <v>1995</v>
      </c>
      <c r="B8" s="61" t="s">
        <v>42</v>
      </c>
      <c r="C8" s="64">
        <f>Month!B11+C7</f>
        <v>116.47000000000001</v>
      </c>
      <c r="D8" s="64">
        <f>Month!C11+D7</f>
        <v>12.799999999999999</v>
      </c>
      <c r="E8" s="64">
        <f>Month!D11+E7</f>
        <v>60.38</v>
      </c>
      <c r="F8" s="64">
        <f>Month!E11+F7</f>
        <v>34.25</v>
      </c>
      <c r="G8" s="64">
        <f>Month!F11+G7</f>
        <v>0.70000000000000007</v>
      </c>
      <c r="H8" s="64">
        <f>Month!G11+H7</f>
        <v>8.34</v>
      </c>
      <c r="I8" s="96" t="str">
        <f>Month!H11</f>
        <v>[x]</v>
      </c>
    </row>
    <row r="9" spans="1:22" x14ac:dyDescent="0.3">
      <c r="A9" s="95">
        <v>1995</v>
      </c>
      <c r="B9" s="61" t="s">
        <v>52</v>
      </c>
      <c r="C9" s="64">
        <f>Month!B12+C8</f>
        <v>134.58000000000001</v>
      </c>
      <c r="D9" s="64">
        <f>Month!C12+D8</f>
        <v>16.009999999999998</v>
      </c>
      <c r="E9" s="64">
        <f>Month!D12+E8</f>
        <v>69.28</v>
      </c>
      <c r="F9" s="64">
        <f>Month!E12+F8</f>
        <v>38.119999999999997</v>
      </c>
      <c r="G9" s="64">
        <f>Month!F12+G8</f>
        <v>0.84000000000000008</v>
      </c>
      <c r="H9" s="64">
        <f>Month!G12+H8</f>
        <v>10.33</v>
      </c>
      <c r="I9" s="96" t="str">
        <f>Month!H12</f>
        <v>[x]</v>
      </c>
      <c r="N9" s="61" t="s">
        <v>64</v>
      </c>
      <c r="O9" s="61" t="s">
        <v>41</v>
      </c>
      <c r="P9" s="61" t="s">
        <v>32</v>
      </c>
      <c r="Q9" s="61" t="s">
        <v>36</v>
      </c>
      <c r="R9" s="61" t="s">
        <v>37</v>
      </c>
      <c r="S9" s="61" t="s">
        <v>38</v>
      </c>
      <c r="T9" s="61" t="s">
        <v>56</v>
      </c>
      <c r="U9" s="61" t="s">
        <v>33</v>
      </c>
      <c r="V9" s="61" t="s">
        <v>39</v>
      </c>
    </row>
    <row r="10" spans="1:22" x14ac:dyDescent="0.3">
      <c r="A10" s="95">
        <v>1995</v>
      </c>
      <c r="B10" s="61" t="s">
        <v>47</v>
      </c>
      <c r="C10" s="64">
        <f>Month!B13+C9</f>
        <v>154.21</v>
      </c>
      <c r="D10" s="64">
        <f>Month!C13+D9</f>
        <v>18.559999999999999</v>
      </c>
      <c r="E10" s="64">
        <f>Month!D13+E9</f>
        <v>81.11</v>
      </c>
      <c r="F10" s="64">
        <f>Month!E13+F9</f>
        <v>41.54</v>
      </c>
      <c r="G10" s="64">
        <f>Month!F13+G9</f>
        <v>0.98000000000000009</v>
      </c>
      <c r="H10" s="64">
        <f>Month!G13+H9</f>
        <v>12.02</v>
      </c>
      <c r="I10" s="96" t="str">
        <f>Month!H13</f>
        <v>[x]</v>
      </c>
      <c r="O10" s="61" t="s">
        <v>57</v>
      </c>
      <c r="P10" s="61" t="s">
        <v>65</v>
      </c>
      <c r="Q10" s="61" t="s">
        <v>58</v>
      </c>
      <c r="R10" s="61" t="s">
        <v>59</v>
      </c>
      <c r="S10" s="61" t="s">
        <v>60</v>
      </c>
      <c r="T10" s="61" t="s">
        <v>61</v>
      </c>
      <c r="U10" s="61" t="s">
        <v>62</v>
      </c>
      <c r="V10" s="61" t="s">
        <v>63</v>
      </c>
    </row>
    <row r="11" spans="1:22" x14ac:dyDescent="0.3">
      <c r="A11" s="95">
        <v>1995</v>
      </c>
      <c r="B11" s="61" t="s">
        <v>48</v>
      </c>
      <c r="C11" s="64">
        <f>Month!B14+C10</f>
        <v>173.07000000000002</v>
      </c>
      <c r="D11" s="64">
        <f>Month!C14+D10</f>
        <v>20.77</v>
      </c>
      <c r="E11" s="64">
        <f>Month!D14+E10</f>
        <v>92.83</v>
      </c>
      <c r="F11" s="64">
        <f>Month!E14+F10</f>
        <v>44.73</v>
      </c>
      <c r="G11" s="64">
        <f>Month!F14+G10</f>
        <v>1.1200000000000001</v>
      </c>
      <c r="H11" s="64">
        <f>Month!G14+H10</f>
        <v>13.62</v>
      </c>
      <c r="I11" s="96" t="str">
        <f>Month!H14</f>
        <v>[x]</v>
      </c>
      <c r="N11" s="93">
        <v>351</v>
      </c>
      <c r="O11" s="94" t="str">
        <f t="shared" ref="O11:V25" si="1">$N$9&amp;O$10&amp;$N11</f>
        <v>Month!A351</v>
      </c>
      <c r="P11" s="94" t="str">
        <f t="shared" si="1"/>
        <v>Month!B351</v>
      </c>
      <c r="Q11" s="94" t="str">
        <f t="shared" si="1"/>
        <v>Month!C351</v>
      </c>
      <c r="R11" s="94" t="str">
        <f t="shared" si="1"/>
        <v>Month!D351</v>
      </c>
      <c r="S11" s="94" t="str">
        <f t="shared" si="1"/>
        <v>Month!E351</v>
      </c>
      <c r="T11" s="94" t="str">
        <f t="shared" si="1"/>
        <v>Month!F351</v>
      </c>
      <c r="U11" s="94" t="str">
        <f t="shared" si="1"/>
        <v>Month!G351</v>
      </c>
      <c r="V11" s="94" t="str">
        <f t="shared" si="1"/>
        <v>Month!H351</v>
      </c>
    </row>
    <row r="12" spans="1:22" ht="12.75" customHeight="1" x14ac:dyDescent="0.3">
      <c r="A12" s="95">
        <v>1995</v>
      </c>
      <c r="B12" s="61" t="s">
        <v>53</v>
      </c>
      <c r="C12" s="64">
        <f>Month!B15+C11</f>
        <v>194.79000000000002</v>
      </c>
      <c r="D12" s="64">
        <f>Month!C15+D11</f>
        <v>24.12</v>
      </c>
      <c r="E12" s="64">
        <f>Month!D15+E11</f>
        <v>104.88</v>
      </c>
      <c r="F12" s="64">
        <f>Month!E15+F11</f>
        <v>48.91</v>
      </c>
      <c r="G12" s="64">
        <f>Month!F15+G11</f>
        <v>1.2600000000000002</v>
      </c>
      <c r="H12" s="64">
        <f>Month!G15+H11</f>
        <v>15.62</v>
      </c>
      <c r="I12" s="96" t="str">
        <f>Month!H15</f>
        <v>[x]</v>
      </c>
      <c r="N12" s="61">
        <f>N11+1</f>
        <v>352</v>
      </c>
      <c r="O12" s="94" t="str">
        <f t="shared" si="1"/>
        <v>Month!A352</v>
      </c>
      <c r="P12" s="94" t="str">
        <f t="shared" si="1"/>
        <v>Month!B352</v>
      </c>
      <c r="Q12" s="94" t="str">
        <f t="shared" si="1"/>
        <v>Month!C352</v>
      </c>
      <c r="R12" s="94" t="str">
        <f t="shared" si="1"/>
        <v>Month!D352</v>
      </c>
      <c r="S12" s="94" t="str">
        <f t="shared" si="1"/>
        <v>Month!E352</v>
      </c>
      <c r="T12" s="94" t="str">
        <f t="shared" si="1"/>
        <v>Month!F352</v>
      </c>
      <c r="U12" s="94" t="str">
        <f t="shared" si="1"/>
        <v>Month!G352</v>
      </c>
      <c r="V12" s="94" t="str">
        <f t="shared" si="1"/>
        <v>Month!H352</v>
      </c>
    </row>
    <row r="13" spans="1:22" ht="12.75" customHeight="1" x14ac:dyDescent="0.3">
      <c r="A13" s="95">
        <v>1995</v>
      </c>
      <c r="B13" s="61" t="s">
        <v>49</v>
      </c>
      <c r="C13" s="64">
        <f>Month!B16+C12</f>
        <v>217.47000000000003</v>
      </c>
      <c r="D13" s="64">
        <f>Month!C16+D12</f>
        <v>26.69</v>
      </c>
      <c r="E13" s="64">
        <f>Month!D16+E12</f>
        <v>117.89</v>
      </c>
      <c r="F13" s="64">
        <f>Month!E16+F12</f>
        <v>54.19</v>
      </c>
      <c r="G13" s="64">
        <f>Month!F16+G12</f>
        <v>1.4000000000000004</v>
      </c>
      <c r="H13" s="64">
        <f>Month!G16+H12</f>
        <v>17.3</v>
      </c>
      <c r="I13" s="96" t="str">
        <f>Month!H16</f>
        <v>[x]</v>
      </c>
      <c r="N13" s="61">
        <f>N12+1</f>
        <v>353</v>
      </c>
      <c r="O13" s="94" t="str">
        <f t="shared" si="1"/>
        <v>Month!A353</v>
      </c>
      <c r="P13" s="94" t="str">
        <f t="shared" si="1"/>
        <v>Month!B353</v>
      </c>
      <c r="Q13" s="94" t="str">
        <f t="shared" si="1"/>
        <v>Month!C353</v>
      </c>
      <c r="R13" s="94" t="str">
        <f t="shared" si="1"/>
        <v>Month!D353</v>
      </c>
      <c r="S13" s="94" t="str">
        <f t="shared" si="1"/>
        <v>Month!E353</v>
      </c>
      <c r="T13" s="94" t="str">
        <f t="shared" si="1"/>
        <v>Month!F353</v>
      </c>
      <c r="U13" s="94" t="str">
        <f t="shared" si="1"/>
        <v>Month!G353</v>
      </c>
      <c r="V13" s="94" t="str">
        <f t="shared" si="1"/>
        <v>Month!H353</v>
      </c>
    </row>
    <row r="14" spans="1:22" x14ac:dyDescent="0.3">
      <c r="A14" s="95">
        <v>1995</v>
      </c>
      <c r="B14" s="61" t="s">
        <v>50</v>
      </c>
      <c r="C14" s="64">
        <f>Month!B17+C13</f>
        <v>241.52000000000004</v>
      </c>
      <c r="D14" s="64">
        <f>Month!C17+D13</f>
        <v>29.37</v>
      </c>
      <c r="E14" s="64">
        <f>Month!D17+E13</f>
        <v>130.26</v>
      </c>
      <c r="F14" s="64">
        <f>Month!E17+F13</f>
        <v>61.33</v>
      </c>
      <c r="G14" s="64">
        <f>Month!F17+G13</f>
        <v>1.5400000000000005</v>
      </c>
      <c r="H14" s="64">
        <f>Month!G17+H13</f>
        <v>19.02</v>
      </c>
      <c r="I14" s="96" t="str">
        <f>Month!H17</f>
        <v>[x]</v>
      </c>
      <c r="N14" s="61">
        <f t="shared" ref="N14:N25" si="2">N13+1</f>
        <v>354</v>
      </c>
      <c r="O14" s="94" t="str">
        <f t="shared" si="1"/>
        <v>Month!A354</v>
      </c>
      <c r="P14" s="94" t="str">
        <f t="shared" si="1"/>
        <v>Month!B354</v>
      </c>
      <c r="Q14" s="94" t="str">
        <f t="shared" si="1"/>
        <v>Month!C354</v>
      </c>
      <c r="R14" s="94" t="str">
        <f t="shared" si="1"/>
        <v>Month!D354</v>
      </c>
      <c r="S14" s="94" t="str">
        <f t="shared" si="1"/>
        <v>Month!E354</v>
      </c>
      <c r="T14" s="94" t="str">
        <f t="shared" si="1"/>
        <v>Month!F354</v>
      </c>
      <c r="U14" s="94" t="str">
        <f t="shared" si="1"/>
        <v>Month!G354</v>
      </c>
      <c r="V14" s="94" t="str">
        <f t="shared" si="1"/>
        <v>Month!H354</v>
      </c>
    </row>
    <row r="15" spans="1:22" x14ac:dyDescent="0.3">
      <c r="A15" s="98">
        <v>1995</v>
      </c>
      <c r="B15" s="99" t="s">
        <v>54</v>
      </c>
      <c r="C15" s="64">
        <f>Month!B18+C14</f>
        <v>269.22000000000003</v>
      </c>
      <c r="D15" s="100">
        <f>Month!C18+D14</f>
        <v>32.75</v>
      </c>
      <c r="E15" s="100">
        <f>Month!D18+E14</f>
        <v>142.73999999999998</v>
      </c>
      <c r="F15" s="100">
        <f>Month!E18+F14</f>
        <v>70.789999999999992</v>
      </c>
      <c r="G15" s="100">
        <f>Month!F18+G14</f>
        <v>1.6800000000000006</v>
      </c>
      <c r="H15" s="100">
        <f>Month!G18+H14</f>
        <v>21.259999999999998</v>
      </c>
      <c r="I15" s="101" t="str">
        <f>Month!H18</f>
        <v>[x]</v>
      </c>
      <c r="N15" s="61">
        <f t="shared" si="2"/>
        <v>355</v>
      </c>
      <c r="O15" s="94" t="str">
        <f t="shared" si="1"/>
        <v>Month!A355</v>
      </c>
      <c r="P15" s="94" t="str">
        <f t="shared" si="1"/>
        <v>Month!B355</v>
      </c>
      <c r="Q15" s="94" t="str">
        <f t="shared" si="1"/>
        <v>Month!C355</v>
      </c>
      <c r="R15" s="94" t="str">
        <f t="shared" si="1"/>
        <v>Month!D355</v>
      </c>
      <c r="S15" s="94" t="str">
        <f t="shared" si="1"/>
        <v>Month!E355</v>
      </c>
      <c r="T15" s="94" t="str">
        <f t="shared" si="1"/>
        <v>Month!F355</v>
      </c>
      <c r="U15" s="94" t="str">
        <f t="shared" si="1"/>
        <v>Month!G355</v>
      </c>
      <c r="V15" s="94" t="str">
        <f t="shared" si="1"/>
        <v>Month!H355</v>
      </c>
    </row>
    <row r="16" spans="1:22" x14ac:dyDescent="0.3">
      <c r="A16" s="95">
        <v>1996</v>
      </c>
      <c r="B16" s="61" t="s">
        <v>43</v>
      </c>
      <c r="C16" s="64">
        <f>Month!B19</f>
        <v>25.56</v>
      </c>
      <c r="D16" s="64">
        <f>Month!C19</f>
        <v>2.27</v>
      </c>
      <c r="E16" s="64">
        <f>Month!D19</f>
        <v>12.16</v>
      </c>
      <c r="F16" s="64">
        <f>Month!E19</f>
        <v>9.17</v>
      </c>
      <c r="G16" s="64">
        <f>Month!F19</f>
        <v>0.15</v>
      </c>
      <c r="H16" s="64">
        <f>Month!G19</f>
        <v>1.81</v>
      </c>
      <c r="I16" s="96" t="str">
        <f>Month!H19</f>
        <v>[x]</v>
      </c>
      <c r="N16" s="61">
        <f t="shared" si="2"/>
        <v>356</v>
      </c>
      <c r="O16" s="94" t="str">
        <f t="shared" si="1"/>
        <v>Month!A356</v>
      </c>
      <c r="P16" s="94" t="str">
        <f t="shared" si="1"/>
        <v>Month!B356</v>
      </c>
      <c r="Q16" s="94" t="str">
        <f t="shared" si="1"/>
        <v>Month!C356</v>
      </c>
      <c r="R16" s="94" t="str">
        <f t="shared" si="1"/>
        <v>Month!D356</v>
      </c>
      <c r="S16" s="94" t="str">
        <f t="shared" si="1"/>
        <v>Month!E356</v>
      </c>
      <c r="T16" s="94" t="str">
        <f t="shared" si="1"/>
        <v>Month!F356</v>
      </c>
      <c r="U16" s="94" t="str">
        <f t="shared" si="1"/>
        <v>Month!G356</v>
      </c>
      <c r="V16" s="94" t="str">
        <f t="shared" si="1"/>
        <v>Month!H356</v>
      </c>
    </row>
    <row r="17" spans="1:22" x14ac:dyDescent="0.3">
      <c r="A17" s="95">
        <v>1996</v>
      </c>
      <c r="B17" s="61" t="s">
        <v>44</v>
      </c>
      <c r="C17" s="64">
        <f>Month!B20+C16</f>
        <v>50.79</v>
      </c>
      <c r="D17" s="64">
        <f>Month!C20+D16</f>
        <v>4.9800000000000004</v>
      </c>
      <c r="E17" s="64">
        <f>Month!D20+E16</f>
        <v>23.64</v>
      </c>
      <c r="F17" s="64">
        <f>Month!E20+F16</f>
        <v>18.36</v>
      </c>
      <c r="G17" s="64">
        <f>Month!F20+G16</f>
        <v>0.3</v>
      </c>
      <c r="H17" s="64">
        <f>Month!G20+H16</f>
        <v>3.51</v>
      </c>
      <c r="I17" s="96" t="str">
        <f>Month!H20</f>
        <v>[x]</v>
      </c>
      <c r="N17" s="61">
        <f t="shared" si="2"/>
        <v>357</v>
      </c>
      <c r="O17" s="94" t="str">
        <f t="shared" si="1"/>
        <v>Month!A357</v>
      </c>
      <c r="P17" s="94" t="str">
        <f t="shared" si="1"/>
        <v>Month!B357</v>
      </c>
      <c r="Q17" s="94" t="str">
        <f t="shared" si="1"/>
        <v>Month!C357</v>
      </c>
      <c r="R17" s="94" t="str">
        <f t="shared" si="1"/>
        <v>Month!D357</v>
      </c>
      <c r="S17" s="94" t="str">
        <f t="shared" si="1"/>
        <v>Month!E357</v>
      </c>
      <c r="T17" s="94" t="str">
        <f t="shared" si="1"/>
        <v>Month!F357</v>
      </c>
      <c r="U17" s="94" t="str">
        <f t="shared" si="1"/>
        <v>Month!G357</v>
      </c>
      <c r="V17" s="94" t="str">
        <f t="shared" si="1"/>
        <v>Month!H357</v>
      </c>
    </row>
    <row r="18" spans="1:22" x14ac:dyDescent="0.3">
      <c r="A18" s="95">
        <v>1996</v>
      </c>
      <c r="B18" s="61" t="s">
        <v>51</v>
      </c>
      <c r="C18" s="64">
        <f>Month!B21+C17</f>
        <v>77.449999999999989</v>
      </c>
      <c r="D18" s="64">
        <f>Month!C21+D17</f>
        <v>8.39</v>
      </c>
      <c r="E18" s="64">
        <f>Month!D21+E17</f>
        <v>35.65</v>
      </c>
      <c r="F18" s="64">
        <f>Month!E21+F17</f>
        <v>27.38</v>
      </c>
      <c r="G18" s="64">
        <f>Month!F21+G17</f>
        <v>0.44999999999999996</v>
      </c>
      <c r="H18" s="64">
        <f>Month!G21+H17</f>
        <v>5.58</v>
      </c>
      <c r="I18" s="96" t="str">
        <f>Month!H21</f>
        <v>[x]</v>
      </c>
      <c r="N18" s="61">
        <f t="shared" si="2"/>
        <v>358</v>
      </c>
      <c r="O18" s="94" t="str">
        <f t="shared" si="1"/>
        <v>Month!A358</v>
      </c>
      <c r="P18" s="94" t="str">
        <f t="shared" si="1"/>
        <v>Month!B358</v>
      </c>
      <c r="Q18" s="94" t="str">
        <f t="shared" si="1"/>
        <v>Month!C358</v>
      </c>
      <c r="R18" s="94" t="str">
        <f t="shared" si="1"/>
        <v>Month!D358</v>
      </c>
      <c r="S18" s="94" t="str">
        <f t="shared" si="1"/>
        <v>Month!E358</v>
      </c>
      <c r="T18" s="94" t="str">
        <f t="shared" si="1"/>
        <v>Month!F358</v>
      </c>
      <c r="U18" s="94" t="str">
        <f t="shared" si="1"/>
        <v>Month!G358</v>
      </c>
      <c r="V18" s="94" t="str">
        <f t="shared" si="1"/>
        <v>Month!H358</v>
      </c>
    </row>
    <row r="19" spans="1:22" x14ac:dyDescent="0.3">
      <c r="A19" s="95">
        <v>1996</v>
      </c>
      <c r="B19" s="61" t="s">
        <v>46</v>
      </c>
      <c r="C19" s="64">
        <f>Month!B22+C18</f>
        <v>99.789999999999992</v>
      </c>
      <c r="D19" s="64">
        <f>Month!C22+D18</f>
        <v>10.84</v>
      </c>
      <c r="E19" s="64">
        <f>Month!D22+E18</f>
        <v>47.019999999999996</v>
      </c>
      <c r="F19" s="64">
        <f>Month!E22+F18</f>
        <v>34.019999999999996</v>
      </c>
      <c r="G19" s="64">
        <f>Month!F22+G18</f>
        <v>0.6</v>
      </c>
      <c r="H19" s="64">
        <f>Month!G22+H18</f>
        <v>7.3100000000000005</v>
      </c>
      <c r="I19" s="96" t="str">
        <f>Month!H22</f>
        <v>[x]</v>
      </c>
      <c r="N19" s="61">
        <f t="shared" si="2"/>
        <v>359</v>
      </c>
      <c r="O19" s="94" t="str">
        <f t="shared" si="1"/>
        <v>Month!A359</v>
      </c>
      <c r="P19" s="94" t="str">
        <f t="shared" si="1"/>
        <v>Month!B359</v>
      </c>
      <c r="Q19" s="94" t="str">
        <f t="shared" si="1"/>
        <v>Month!C359</v>
      </c>
      <c r="R19" s="94" t="str">
        <f t="shared" si="1"/>
        <v>Month!D359</v>
      </c>
      <c r="S19" s="94" t="str">
        <f t="shared" si="1"/>
        <v>Month!E359</v>
      </c>
      <c r="T19" s="94" t="str">
        <f t="shared" si="1"/>
        <v>Month!F359</v>
      </c>
      <c r="U19" s="94" t="str">
        <f t="shared" si="1"/>
        <v>Month!G359</v>
      </c>
      <c r="V19" s="94" t="str">
        <f t="shared" si="1"/>
        <v>Month!H359</v>
      </c>
    </row>
    <row r="20" spans="1:22" x14ac:dyDescent="0.3">
      <c r="A20" s="95">
        <v>1996</v>
      </c>
      <c r="B20" s="61" t="s">
        <v>42</v>
      </c>
      <c r="C20" s="64">
        <f>Month!B23+C19</f>
        <v>122.32</v>
      </c>
      <c r="D20" s="64">
        <f>Month!C23+D19</f>
        <v>13.32</v>
      </c>
      <c r="E20" s="64">
        <f>Month!D23+E19</f>
        <v>58.789999999999992</v>
      </c>
      <c r="F20" s="64">
        <f>Month!E23+F19</f>
        <v>40.369999999999997</v>
      </c>
      <c r="G20" s="64">
        <f>Month!F23+G19</f>
        <v>0.75</v>
      </c>
      <c r="H20" s="64">
        <f>Month!G23+H19</f>
        <v>9.09</v>
      </c>
      <c r="I20" s="96" t="str">
        <f>Month!H23</f>
        <v>[x]</v>
      </c>
      <c r="N20" s="61">
        <f t="shared" si="2"/>
        <v>360</v>
      </c>
      <c r="O20" s="94" t="str">
        <f t="shared" si="1"/>
        <v>Month!A360</v>
      </c>
      <c r="P20" s="94" t="str">
        <f t="shared" si="1"/>
        <v>Month!B360</v>
      </c>
      <c r="Q20" s="94" t="str">
        <f t="shared" si="1"/>
        <v>Month!C360</v>
      </c>
      <c r="R20" s="94" t="str">
        <f t="shared" si="1"/>
        <v>Month!D360</v>
      </c>
      <c r="S20" s="94" t="str">
        <f t="shared" si="1"/>
        <v>Month!E360</v>
      </c>
      <c r="T20" s="94" t="str">
        <f t="shared" si="1"/>
        <v>Month!F360</v>
      </c>
      <c r="U20" s="94" t="str">
        <f t="shared" si="1"/>
        <v>Month!G360</v>
      </c>
      <c r="V20" s="94" t="str">
        <f t="shared" si="1"/>
        <v>Month!H360</v>
      </c>
    </row>
    <row r="21" spans="1:22" x14ac:dyDescent="0.3">
      <c r="A21" s="95">
        <v>1996</v>
      </c>
      <c r="B21" s="61" t="s">
        <v>52</v>
      </c>
      <c r="C21" s="64">
        <f>Month!B24+C20</f>
        <v>142.85</v>
      </c>
      <c r="D21" s="64">
        <f>Month!C24+D20</f>
        <v>16.23</v>
      </c>
      <c r="E21" s="64">
        <f>Month!D24+E20</f>
        <v>69.88</v>
      </c>
      <c r="F21" s="64">
        <f>Month!E24+F20</f>
        <v>44.73</v>
      </c>
      <c r="G21" s="64">
        <f>Month!F24+G20</f>
        <v>0.9</v>
      </c>
      <c r="H21" s="64">
        <f>Month!G24+H20</f>
        <v>11.11</v>
      </c>
      <c r="I21" s="96" t="str">
        <f>Month!H24</f>
        <v>[x]</v>
      </c>
      <c r="N21" s="61">
        <f t="shared" si="2"/>
        <v>361</v>
      </c>
      <c r="O21" s="94" t="str">
        <f t="shared" si="1"/>
        <v>Month!A361</v>
      </c>
      <c r="P21" s="94" t="str">
        <f t="shared" si="1"/>
        <v>Month!B361</v>
      </c>
      <c r="Q21" s="94" t="str">
        <f t="shared" si="1"/>
        <v>Month!C361</v>
      </c>
      <c r="R21" s="94" t="str">
        <f t="shared" si="1"/>
        <v>Month!D361</v>
      </c>
      <c r="S21" s="94" t="str">
        <f t="shared" si="1"/>
        <v>Month!E361</v>
      </c>
      <c r="T21" s="94" t="str">
        <f t="shared" si="1"/>
        <v>Month!F361</v>
      </c>
      <c r="U21" s="94" t="str">
        <f t="shared" si="1"/>
        <v>Month!G361</v>
      </c>
      <c r="V21" s="94" t="str">
        <f t="shared" si="1"/>
        <v>Month!H361</v>
      </c>
    </row>
    <row r="22" spans="1:22" x14ac:dyDescent="0.3">
      <c r="A22" s="95">
        <v>1996</v>
      </c>
      <c r="B22" s="61" t="s">
        <v>47</v>
      </c>
      <c r="C22" s="64">
        <f>Month!B25+C21</f>
        <v>162.82</v>
      </c>
      <c r="D22" s="64">
        <f>Month!C25+D21</f>
        <v>18.580000000000002</v>
      </c>
      <c r="E22" s="64">
        <f>Month!D25+E21</f>
        <v>81.599999999999994</v>
      </c>
      <c r="F22" s="64">
        <f>Month!E25+F21</f>
        <v>49.089999999999996</v>
      </c>
      <c r="G22" s="64">
        <f>Month!F25+G21</f>
        <v>1.05</v>
      </c>
      <c r="H22" s="64">
        <f>Month!G25+H21</f>
        <v>12.5</v>
      </c>
      <c r="I22" s="96" t="str">
        <f>Month!H25</f>
        <v>[x]</v>
      </c>
      <c r="N22" s="61">
        <f t="shared" si="2"/>
        <v>362</v>
      </c>
      <c r="O22" s="94" t="str">
        <f t="shared" si="1"/>
        <v>Month!A362</v>
      </c>
      <c r="P22" s="94" t="str">
        <f t="shared" si="1"/>
        <v>Month!B362</v>
      </c>
      <c r="Q22" s="94" t="str">
        <f t="shared" si="1"/>
        <v>Month!C362</v>
      </c>
      <c r="R22" s="94" t="str">
        <f t="shared" si="1"/>
        <v>Month!D362</v>
      </c>
      <c r="S22" s="94" t="str">
        <f t="shared" si="1"/>
        <v>Month!E362</v>
      </c>
      <c r="T22" s="94" t="str">
        <f t="shared" si="1"/>
        <v>Month!F362</v>
      </c>
      <c r="U22" s="94" t="str">
        <f t="shared" si="1"/>
        <v>Month!G362</v>
      </c>
      <c r="V22" s="94" t="str">
        <f t="shared" si="1"/>
        <v>Month!H362</v>
      </c>
    </row>
    <row r="23" spans="1:22" x14ac:dyDescent="0.3">
      <c r="A23" s="95">
        <v>1996</v>
      </c>
      <c r="B23" s="61" t="s">
        <v>48</v>
      </c>
      <c r="C23" s="64">
        <f>Month!B26+C22</f>
        <v>181.64999999999998</v>
      </c>
      <c r="D23" s="64">
        <f>Month!C26+D22</f>
        <v>20.55</v>
      </c>
      <c r="E23" s="64">
        <f>Month!D26+E22</f>
        <v>92.66</v>
      </c>
      <c r="F23" s="64">
        <f>Month!E26+F22</f>
        <v>53.319999999999993</v>
      </c>
      <c r="G23" s="64">
        <f>Month!F26+G22</f>
        <v>1.2</v>
      </c>
      <c r="H23" s="64">
        <f>Month!G26+H22</f>
        <v>13.92</v>
      </c>
      <c r="I23" s="96" t="str">
        <f>Month!H26</f>
        <v>[x]</v>
      </c>
      <c r="N23" s="61">
        <f t="shared" si="2"/>
        <v>363</v>
      </c>
      <c r="O23" s="94" t="str">
        <f t="shared" si="1"/>
        <v>Month!A363</v>
      </c>
      <c r="P23" s="94" t="str">
        <f t="shared" si="1"/>
        <v>Month!B363</v>
      </c>
      <c r="Q23" s="94" t="str">
        <f t="shared" si="1"/>
        <v>Month!C363</v>
      </c>
      <c r="R23" s="94" t="str">
        <f t="shared" si="1"/>
        <v>Month!D363</v>
      </c>
      <c r="S23" s="94" t="str">
        <f t="shared" si="1"/>
        <v>Month!E363</v>
      </c>
      <c r="T23" s="94" t="str">
        <f t="shared" si="1"/>
        <v>Month!F363</v>
      </c>
      <c r="U23" s="94" t="str">
        <f t="shared" si="1"/>
        <v>Month!G363</v>
      </c>
      <c r="V23" s="94" t="str">
        <f t="shared" si="1"/>
        <v>Month!H363</v>
      </c>
    </row>
    <row r="24" spans="1:22" x14ac:dyDescent="0.3">
      <c r="A24" s="95">
        <v>1996</v>
      </c>
      <c r="B24" s="61" t="s">
        <v>53</v>
      </c>
      <c r="C24" s="64">
        <f>Month!B27+C23</f>
        <v>203.39999999999998</v>
      </c>
      <c r="D24" s="64">
        <f>Month!C27+D23</f>
        <v>23.36</v>
      </c>
      <c r="E24" s="64">
        <f>Month!D27+E23</f>
        <v>104.17</v>
      </c>
      <c r="F24" s="64">
        <f>Month!E27+F23</f>
        <v>58.499999999999993</v>
      </c>
      <c r="G24" s="64">
        <f>Month!F27+G23</f>
        <v>1.3499999999999999</v>
      </c>
      <c r="H24" s="64">
        <f>Month!G27+H23</f>
        <v>16.02</v>
      </c>
      <c r="I24" s="96" t="str">
        <f>Month!H27</f>
        <v>[x]</v>
      </c>
      <c r="N24" s="61">
        <f t="shared" si="2"/>
        <v>364</v>
      </c>
      <c r="O24" s="94" t="str">
        <f t="shared" si="1"/>
        <v>Month!A364</v>
      </c>
      <c r="P24" s="94" t="str">
        <f t="shared" si="1"/>
        <v>Month!B364</v>
      </c>
      <c r="Q24" s="94" t="str">
        <f t="shared" si="1"/>
        <v>Month!C364</v>
      </c>
      <c r="R24" s="94" t="str">
        <f t="shared" si="1"/>
        <v>Month!D364</v>
      </c>
      <c r="S24" s="94" t="str">
        <f t="shared" si="1"/>
        <v>Month!E364</v>
      </c>
      <c r="T24" s="94" t="str">
        <f t="shared" si="1"/>
        <v>Month!F364</v>
      </c>
      <c r="U24" s="94" t="str">
        <f t="shared" si="1"/>
        <v>Month!G364</v>
      </c>
      <c r="V24" s="94" t="str">
        <f t="shared" si="1"/>
        <v>Month!H364</v>
      </c>
    </row>
    <row r="25" spans="1:22" x14ac:dyDescent="0.3">
      <c r="A25" s="95">
        <v>1996</v>
      </c>
      <c r="B25" s="61" t="s">
        <v>49</v>
      </c>
      <c r="C25" s="64">
        <f>Month!B28+C24</f>
        <v>226.96999999999997</v>
      </c>
      <c r="D25" s="64">
        <f>Month!C28+D24</f>
        <v>25.86</v>
      </c>
      <c r="E25" s="64">
        <f>Month!D28+E24</f>
        <v>116.64</v>
      </c>
      <c r="F25" s="64">
        <f>Month!E28+F24</f>
        <v>65.179999999999993</v>
      </c>
      <c r="G25" s="64">
        <f>Month!F28+G24</f>
        <v>1.4999999999999998</v>
      </c>
      <c r="H25" s="64">
        <f>Month!G28+H24</f>
        <v>17.79</v>
      </c>
      <c r="I25" s="96" t="str">
        <f>Month!H28</f>
        <v>[x]</v>
      </c>
      <c r="N25" s="61">
        <f t="shared" si="2"/>
        <v>365</v>
      </c>
      <c r="O25" s="94" t="str">
        <f t="shared" si="1"/>
        <v>Month!A365</v>
      </c>
      <c r="P25" s="94" t="str">
        <f t="shared" si="1"/>
        <v>Month!B365</v>
      </c>
      <c r="Q25" s="94" t="str">
        <f t="shared" si="1"/>
        <v>Month!C365</v>
      </c>
      <c r="R25" s="94" t="str">
        <f t="shared" si="1"/>
        <v>Month!D365</v>
      </c>
      <c r="S25" s="94" t="str">
        <f t="shared" si="1"/>
        <v>Month!E365</v>
      </c>
      <c r="T25" s="94" t="str">
        <f t="shared" si="1"/>
        <v>Month!F365</v>
      </c>
      <c r="U25" s="94" t="str">
        <f t="shared" si="1"/>
        <v>Month!G365</v>
      </c>
      <c r="V25" s="94" t="str">
        <f t="shared" si="1"/>
        <v>Month!H365</v>
      </c>
    </row>
    <row r="26" spans="1:22" x14ac:dyDescent="0.3">
      <c r="A26" s="95">
        <v>1996</v>
      </c>
      <c r="B26" s="61" t="s">
        <v>50</v>
      </c>
      <c r="C26" s="64">
        <f>Month!B29+C25</f>
        <v>252.72999999999996</v>
      </c>
      <c r="D26" s="64">
        <f>Month!C29+D25</f>
        <v>28.45</v>
      </c>
      <c r="E26" s="64">
        <f>Month!D29+E25</f>
        <v>128.97</v>
      </c>
      <c r="F26" s="64">
        <f>Month!E29+F25</f>
        <v>73.94</v>
      </c>
      <c r="G26" s="64">
        <f>Month!F29+G25</f>
        <v>1.6499999999999997</v>
      </c>
      <c r="H26" s="64">
        <f>Month!G29+H25</f>
        <v>19.72</v>
      </c>
      <c r="I26" s="96" t="str">
        <f>Month!H29</f>
        <v>[x]</v>
      </c>
    </row>
    <row r="27" spans="1:22" x14ac:dyDescent="0.3">
      <c r="A27" s="98">
        <v>1996</v>
      </c>
      <c r="B27" s="99" t="s">
        <v>54</v>
      </c>
      <c r="C27" s="100">
        <f>Month!B30+C26</f>
        <v>281.37999999999994</v>
      </c>
      <c r="D27" s="100">
        <f>Month!C30+D26</f>
        <v>31.15</v>
      </c>
      <c r="E27" s="100">
        <f>Month!D30+E26</f>
        <v>142.07</v>
      </c>
      <c r="F27" s="100">
        <f>Month!E30+F26</f>
        <v>84.179999999999993</v>
      </c>
      <c r="G27" s="100">
        <f>Month!F30+G26</f>
        <v>1.7999999999999996</v>
      </c>
      <c r="H27" s="100">
        <f>Month!G30+H26</f>
        <v>22.18</v>
      </c>
      <c r="I27" s="101" t="str">
        <f>Month!H30</f>
        <v>[x]</v>
      </c>
      <c r="N27" s="61" t="s">
        <v>66</v>
      </c>
    </row>
    <row r="28" spans="1:22" x14ac:dyDescent="0.3">
      <c r="A28" s="95">
        <v>1997</v>
      </c>
      <c r="B28" s="61" t="s">
        <v>43</v>
      </c>
      <c r="C28" s="64">
        <f>Month!B31</f>
        <v>27.28</v>
      </c>
      <c r="D28" s="64">
        <f>Month!C31</f>
        <v>2.2200000000000002</v>
      </c>
      <c r="E28" s="64">
        <f>Month!D31</f>
        <v>12.71</v>
      </c>
      <c r="F28" s="64">
        <f>Month!E31</f>
        <v>10.35</v>
      </c>
      <c r="G28" s="64">
        <f>Month!F31</f>
        <v>0.16</v>
      </c>
      <c r="H28" s="64">
        <f>Month!G31</f>
        <v>1.84</v>
      </c>
      <c r="I28" s="96" t="str">
        <f>Month!H31</f>
        <v>[x]</v>
      </c>
      <c r="O28" s="61" t="s">
        <v>67</v>
      </c>
      <c r="P28" s="61" t="s">
        <v>68</v>
      </c>
      <c r="Q28" s="61" t="s">
        <v>69</v>
      </c>
      <c r="R28" s="61" t="s">
        <v>70</v>
      </c>
      <c r="S28" s="61" t="s">
        <v>71</v>
      </c>
      <c r="T28" s="61" t="s">
        <v>72</v>
      </c>
      <c r="U28" s="61" t="s">
        <v>73</v>
      </c>
      <c r="V28" s="61" t="s">
        <v>74</v>
      </c>
    </row>
    <row r="29" spans="1:22" x14ac:dyDescent="0.3">
      <c r="A29" s="95">
        <v>1997</v>
      </c>
      <c r="B29" s="61" t="s">
        <v>44</v>
      </c>
      <c r="C29" s="64">
        <f>Month!B32+C28</f>
        <v>52.13</v>
      </c>
      <c r="D29" s="64">
        <f>Month!C32+D28</f>
        <v>5.0500000000000007</v>
      </c>
      <c r="E29" s="64">
        <f>Month!D32+E28</f>
        <v>24.03</v>
      </c>
      <c r="F29" s="64">
        <f>Month!E32+F28</f>
        <v>18.97</v>
      </c>
      <c r="G29" s="64">
        <f>Month!F32+G28</f>
        <v>0.32</v>
      </c>
      <c r="H29" s="64">
        <f>Month!G32+H28</f>
        <v>3.76</v>
      </c>
      <c r="I29" s="96" t="str">
        <f>Month!H32</f>
        <v>[x]</v>
      </c>
      <c r="N29" s="97">
        <f>N11-1</f>
        <v>350</v>
      </c>
      <c r="O29" s="94" t="str">
        <f t="shared" ref="O29:V30" si="3">$N$27&amp;O$28&amp;$N29</f>
        <v>calculation_hide!b350</v>
      </c>
      <c r="P29" s="94" t="str">
        <f t="shared" si="3"/>
        <v>calculation_hide!c350</v>
      </c>
      <c r="Q29" s="94" t="str">
        <f t="shared" si="3"/>
        <v>calculation_hide!d350</v>
      </c>
      <c r="R29" s="94" t="str">
        <f t="shared" si="3"/>
        <v>calculation_hide!e350</v>
      </c>
      <c r="S29" s="94" t="str">
        <f t="shared" si="3"/>
        <v>calculation_hide!f350</v>
      </c>
      <c r="T29" s="94" t="str">
        <f t="shared" si="3"/>
        <v>calculation_hide!g350</v>
      </c>
      <c r="U29" s="94" t="str">
        <f t="shared" si="3"/>
        <v>calculation_hide!h350</v>
      </c>
      <c r="V29" s="94" t="str">
        <f t="shared" si="3"/>
        <v>calculation_hide!i350</v>
      </c>
    </row>
    <row r="30" spans="1:22" x14ac:dyDescent="0.3">
      <c r="A30" s="95">
        <v>1997</v>
      </c>
      <c r="B30" s="61" t="s">
        <v>51</v>
      </c>
      <c r="C30" s="64">
        <f>Month!B33+C29</f>
        <v>77.990000000000009</v>
      </c>
      <c r="D30" s="64">
        <f>Month!C33+D29</f>
        <v>8.4</v>
      </c>
      <c r="E30" s="64">
        <f>Month!D33+E29</f>
        <v>36.19</v>
      </c>
      <c r="F30" s="64">
        <f>Month!E33+F29</f>
        <v>27.02</v>
      </c>
      <c r="G30" s="64">
        <f>Month!F33+G29</f>
        <v>0.48</v>
      </c>
      <c r="H30" s="64">
        <f>Month!G33+H29</f>
        <v>5.9</v>
      </c>
      <c r="I30" s="96" t="str">
        <f>Month!H33</f>
        <v>[x]</v>
      </c>
      <c r="N30" s="61">
        <f>N29+12</f>
        <v>362</v>
      </c>
      <c r="O30" s="94" t="str">
        <f t="shared" si="3"/>
        <v>calculation_hide!b362</v>
      </c>
      <c r="P30" s="94" t="str">
        <f t="shared" si="3"/>
        <v>calculation_hide!c362</v>
      </c>
      <c r="Q30" s="94" t="str">
        <f t="shared" si="3"/>
        <v>calculation_hide!d362</v>
      </c>
      <c r="R30" s="94" t="str">
        <f t="shared" si="3"/>
        <v>calculation_hide!e362</v>
      </c>
      <c r="S30" s="94" t="str">
        <f t="shared" si="3"/>
        <v>calculation_hide!f362</v>
      </c>
      <c r="T30" s="94" t="str">
        <f t="shared" si="3"/>
        <v>calculation_hide!g362</v>
      </c>
      <c r="U30" s="94" t="str">
        <f t="shared" si="3"/>
        <v>calculation_hide!h362</v>
      </c>
      <c r="V30" s="94" t="str">
        <f t="shared" si="3"/>
        <v>calculation_hide!i362</v>
      </c>
    </row>
    <row r="31" spans="1:22" x14ac:dyDescent="0.3">
      <c r="A31" s="95">
        <v>1997</v>
      </c>
      <c r="B31" s="61" t="s">
        <v>46</v>
      </c>
      <c r="C31" s="64">
        <f>Month!B34+C30</f>
        <v>101.08000000000001</v>
      </c>
      <c r="D31" s="64">
        <f>Month!C34+D30</f>
        <v>10.96</v>
      </c>
      <c r="E31" s="64">
        <f>Month!D34+E30</f>
        <v>47.8</v>
      </c>
      <c r="F31" s="64">
        <f>Month!E34+F30</f>
        <v>34.01</v>
      </c>
      <c r="G31" s="64">
        <f>Month!F34+G30</f>
        <v>0.64</v>
      </c>
      <c r="H31" s="64">
        <f>Month!G34+H30</f>
        <v>7.67</v>
      </c>
      <c r="I31" s="96" t="str">
        <f>Month!H34</f>
        <v>[x]</v>
      </c>
    </row>
    <row r="32" spans="1:22" x14ac:dyDescent="0.3">
      <c r="A32" s="95">
        <v>1997</v>
      </c>
      <c r="B32" s="61" t="s">
        <v>42</v>
      </c>
      <c r="C32" s="64">
        <f>Month!B35+C31</f>
        <v>122.15000000000002</v>
      </c>
      <c r="D32" s="64">
        <f>Month!C35+D31</f>
        <v>13.440000000000001</v>
      </c>
      <c r="E32" s="64">
        <f>Month!D35+E31</f>
        <v>58.37</v>
      </c>
      <c r="F32" s="64">
        <f>Month!E35+F31</f>
        <v>40.019999999999996</v>
      </c>
      <c r="G32" s="64">
        <f>Month!F35+G31</f>
        <v>0.8</v>
      </c>
      <c r="H32" s="64">
        <f>Month!G35+H31</f>
        <v>9.52</v>
      </c>
      <c r="I32" s="96" t="str">
        <f>Month!H35</f>
        <v>[x]</v>
      </c>
      <c r="N32" s="61" t="s">
        <v>75</v>
      </c>
      <c r="O32" s="61" t="s">
        <v>40</v>
      </c>
      <c r="P32" s="61" t="s">
        <v>32</v>
      </c>
      <c r="Q32" s="61" t="s">
        <v>36</v>
      </c>
      <c r="R32" s="61" t="s">
        <v>37</v>
      </c>
      <c r="S32" s="61" t="s">
        <v>38</v>
      </c>
      <c r="T32" s="61" t="s">
        <v>56</v>
      </c>
      <c r="U32" s="61" t="s">
        <v>33</v>
      </c>
      <c r="V32" s="61" t="s">
        <v>39</v>
      </c>
    </row>
    <row r="33" spans="1:22" x14ac:dyDescent="0.3">
      <c r="A33" s="95">
        <v>1997</v>
      </c>
      <c r="B33" s="61" t="s">
        <v>52</v>
      </c>
      <c r="C33" s="64">
        <f>Month!B36+C32</f>
        <v>142.48000000000002</v>
      </c>
      <c r="D33" s="64">
        <f>Month!C36+D32</f>
        <v>16.25</v>
      </c>
      <c r="E33" s="64">
        <f>Month!D36+E32</f>
        <v>68.3</v>
      </c>
      <c r="F33" s="64">
        <f>Month!E36+F32</f>
        <v>45.339999999999996</v>
      </c>
      <c r="G33" s="64">
        <f>Month!F36+G32</f>
        <v>0.96000000000000008</v>
      </c>
      <c r="H33" s="64">
        <f>Month!G36+H32</f>
        <v>11.629999999999999</v>
      </c>
      <c r="I33" s="96" t="str">
        <f>Month!H36</f>
        <v>[x]</v>
      </c>
      <c r="O33" s="61" t="s">
        <v>57</v>
      </c>
      <c r="P33" s="61" t="s">
        <v>65</v>
      </c>
      <c r="Q33" s="61" t="s">
        <v>58</v>
      </c>
      <c r="R33" s="61" t="s">
        <v>59</v>
      </c>
      <c r="S33" s="61" t="s">
        <v>60</v>
      </c>
      <c r="T33" s="61" t="s">
        <v>61</v>
      </c>
      <c r="U33" s="61" t="s">
        <v>62</v>
      </c>
      <c r="V33" s="61" t="s">
        <v>63</v>
      </c>
    </row>
    <row r="34" spans="1:22" x14ac:dyDescent="0.3">
      <c r="A34" s="95">
        <v>1997</v>
      </c>
      <c r="B34" s="61" t="s">
        <v>47</v>
      </c>
      <c r="C34" s="64">
        <f>Month!B37+C33</f>
        <v>163.62</v>
      </c>
      <c r="D34" s="64">
        <f>Month!C37+D33</f>
        <v>18.66</v>
      </c>
      <c r="E34" s="64">
        <f>Month!D37+E33</f>
        <v>79.989999999999995</v>
      </c>
      <c r="F34" s="64">
        <f>Month!E37+F33</f>
        <v>50.529999999999994</v>
      </c>
      <c r="G34" s="64">
        <f>Month!F37+G33</f>
        <v>1.1200000000000001</v>
      </c>
      <c r="H34" s="64">
        <f>Month!G37+H33</f>
        <v>13.319999999999999</v>
      </c>
      <c r="I34" s="96" t="str">
        <f>Month!H37</f>
        <v>[x]</v>
      </c>
      <c r="N34" s="93">
        <v>121</v>
      </c>
      <c r="O34" s="94" t="str">
        <f t="shared" ref="O34:V38" si="4">$N$32&amp;O$33&amp;$N34</f>
        <v>Quarter!A121</v>
      </c>
      <c r="P34" s="94" t="str">
        <f t="shared" si="4"/>
        <v>Quarter!B121</v>
      </c>
      <c r="Q34" s="94" t="str">
        <f t="shared" si="4"/>
        <v>Quarter!C121</v>
      </c>
      <c r="R34" s="94" t="str">
        <f t="shared" si="4"/>
        <v>Quarter!D121</v>
      </c>
      <c r="S34" s="94" t="str">
        <f t="shared" si="4"/>
        <v>Quarter!E121</v>
      </c>
      <c r="T34" s="94" t="str">
        <f t="shared" si="4"/>
        <v>Quarter!F121</v>
      </c>
      <c r="U34" s="94" t="str">
        <f t="shared" si="4"/>
        <v>Quarter!G121</v>
      </c>
      <c r="V34" s="94" t="str">
        <f t="shared" si="4"/>
        <v>Quarter!H121</v>
      </c>
    </row>
    <row r="35" spans="1:22" x14ac:dyDescent="0.3">
      <c r="A35" s="95">
        <v>1997</v>
      </c>
      <c r="B35" s="61" t="s">
        <v>48</v>
      </c>
      <c r="C35" s="64">
        <f>Month!B38+C34</f>
        <v>183.42000000000002</v>
      </c>
      <c r="D35" s="64">
        <f>Month!C38+D34</f>
        <v>20.39</v>
      </c>
      <c r="E35" s="64">
        <f>Month!D38+E34</f>
        <v>91.47</v>
      </c>
      <c r="F35" s="64">
        <f>Month!E38+F34</f>
        <v>55.359999999999992</v>
      </c>
      <c r="G35" s="64">
        <f>Month!F38+G34</f>
        <v>1.28</v>
      </c>
      <c r="H35" s="64">
        <f>Month!G38+H34</f>
        <v>14.919999999999998</v>
      </c>
      <c r="I35" s="96" t="str">
        <f>Month!H38</f>
        <v>[x]</v>
      </c>
      <c r="N35" s="61">
        <f>N34+1</f>
        <v>122</v>
      </c>
      <c r="O35" s="94" t="str">
        <f t="shared" si="4"/>
        <v>Quarter!A122</v>
      </c>
      <c r="P35" s="94" t="str">
        <f t="shared" si="4"/>
        <v>Quarter!B122</v>
      </c>
      <c r="Q35" s="94" t="str">
        <f t="shared" si="4"/>
        <v>Quarter!C122</v>
      </c>
      <c r="R35" s="94" t="str">
        <f t="shared" si="4"/>
        <v>Quarter!D122</v>
      </c>
      <c r="S35" s="94" t="str">
        <f t="shared" si="4"/>
        <v>Quarter!E122</v>
      </c>
      <c r="T35" s="94" t="str">
        <f t="shared" si="4"/>
        <v>Quarter!F122</v>
      </c>
      <c r="U35" s="94" t="str">
        <f t="shared" si="4"/>
        <v>Quarter!G122</v>
      </c>
      <c r="V35" s="94" t="str">
        <f t="shared" si="4"/>
        <v>Quarter!H122</v>
      </c>
    </row>
    <row r="36" spans="1:22" x14ac:dyDescent="0.3">
      <c r="A36" s="95">
        <v>1997</v>
      </c>
      <c r="B36" s="61" t="s">
        <v>53</v>
      </c>
      <c r="C36" s="64">
        <f>Month!B39+C35</f>
        <v>204.65000000000003</v>
      </c>
      <c r="D36" s="64">
        <f>Month!C39+D35</f>
        <v>23.1</v>
      </c>
      <c r="E36" s="64">
        <f>Month!D39+E35</f>
        <v>102.86</v>
      </c>
      <c r="F36" s="64">
        <f>Month!E39+F35</f>
        <v>60.54999999999999</v>
      </c>
      <c r="G36" s="64">
        <f>Month!F39+G35</f>
        <v>1.44</v>
      </c>
      <c r="H36" s="64">
        <f>Month!G39+H35</f>
        <v>16.7</v>
      </c>
      <c r="I36" s="96" t="str">
        <f>Month!H39</f>
        <v>[x]</v>
      </c>
      <c r="N36" s="61">
        <f>N35+1</f>
        <v>123</v>
      </c>
      <c r="O36" s="94" t="str">
        <f t="shared" si="4"/>
        <v>Quarter!A123</v>
      </c>
      <c r="P36" s="94" t="str">
        <f t="shared" si="4"/>
        <v>Quarter!B123</v>
      </c>
      <c r="Q36" s="94" t="str">
        <f t="shared" si="4"/>
        <v>Quarter!C123</v>
      </c>
      <c r="R36" s="94" t="str">
        <f t="shared" si="4"/>
        <v>Quarter!D123</v>
      </c>
      <c r="S36" s="94" t="str">
        <f t="shared" si="4"/>
        <v>Quarter!E123</v>
      </c>
      <c r="T36" s="94" t="str">
        <f t="shared" si="4"/>
        <v>Quarter!F123</v>
      </c>
      <c r="U36" s="94" t="str">
        <f t="shared" si="4"/>
        <v>Quarter!G123</v>
      </c>
      <c r="V36" s="94" t="str">
        <f t="shared" si="4"/>
        <v>Quarter!H123</v>
      </c>
    </row>
    <row r="37" spans="1:22" x14ac:dyDescent="0.3">
      <c r="A37" s="95">
        <v>1997</v>
      </c>
      <c r="B37" s="61" t="s">
        <v>49</v>
      </c>
      <c r="C37" s="64">
        <f>Month!B40+C36</f>
        <v>228.43000000000004</v>
      </c>
      <c r="D37" s="64">
        <f>Month!C40+D36</f>
        <v>25.380000000000003</v>
      </c>
      <c r="E37" s="64">
        <f>Month!D40+E36</f>
        <v>115.45</v>
      </c>
      <c r="F37" s="64">
        <f>Month!E40+F36</f>
        <v>67.819999999999993</v>
      </c>
      <c r="G37" s="64">
        <f>Month!F40+G36</f>
        <v>1.5999999999999999</v>
      </c>
      <c r="H37" s="64">
        <f>Month!G40+H36</f>
        <v>18.18</v>
      </c>
      <c r="I37" s="96" t="str">
        <f>Month!H40</f>
        <v>[x]</v>
      </c>
      <c r="N37" s="61">
        <f>N36+1</f>
        <v>124</v>
      </c>
      <c r="O37" s="94" t="str">
        <f t="shared" si="4"/>
        <v>Quarter!A124</v>
      </c>
      <c r="P37" s="94" t="str">
        <f t="shared" si="4"/>
        <v>Quarter!B124</v>
      </c>
      <c r="Q37" s="94" t="str">
        <f t="shared" si="4"/>
        <v>Quarter!C124</v>
      </c>
      <c r="R37" s="94" t="str">
        <f t="shared" si="4"/>
        <v>Quarter!D124</v>
      </c>
      <c r="S37" s="94" t="str">
        <f t="shared" si="4"/>
        <v>Quarter!E124</v>
      </c>
      <c r="T37" s="94" t="str">
        <f t="shared" si="4"/>
        <v>Quarter!F124</v>
      </c>
      <c r="U37" s="94" t="str">
        <f t="shared" si="4"/>
        <v>Quarter!G124</v>
      </c>
      <c r="V37" s="94" t="str">
        <f t="shared" si="4"/>
        <v>Quarter!H124</v>
      </c>
    </row>
    <row r="38" spans="1:22" x14ac:dyDescent="0.3">
      <c r="A38" s="95">
        <v>1997</v>
      </c>
      <c r="B38" s="61" t="s">
        <v>50</v>
      </c>
      <c r="C38" s="64">
        <f>Month!B41+C37</f>
        <v>253.30000000000004</v>
      </c>
      <c r="D38" s="64">
        <f>Month!C41+D37</f>
        <v>27.740000000000002</v>
      </c>
      <c r="E38" s="64">
        <f>Month!D41+E37</f>
        <v>127.4</v>
      </c>
      <c r="F38" s="64">
        <f>Month!E41+F37</f>
        <v>76.459999999999994</v>
      </c>
      <c r="G38" s="64">
        <f>Month!F41+G37</f>
        <v>1.7599999999999998</v>
      </c>
      <c r="H38" s="64">
        <f>Month!G41+H37</f>
        <v>19.940000000000001</v>
      </c>
      <c r="I38" s="96" t="str">
        <f>Month!H41</f>
        <v>[x]</v>
      </c>
      <c r="N38" s="61">
        <f>N37+1</f>
        <v>125</v>
      </c>
      <c r="O38" s="94" t="str">
        <f t="shared" si="4"/>
        <v>Quarter!A125</v>
      </c>
      <c r="P38" s="94" t="str">
        <f t="shared" si="4"/>
        <v>Quarter!B125</v>
      </c>
      <c r="Q38" s="94" t="str">
        <f t="shared" si="4"/>
        <v>Quarter!C125</v>
      </c>
      <c r="R38" s="94" t="str">
        <f t="shared" si="4"/>
        <v>Quarter!D125</v>
      </c>
      <c r="S38" s="94" t="str">
        <f t="shared" si="4"/>
        <v>Quarter!E125</v>
      </c>
      <c r="T38" s="94" t="str">
        <f t="shared" si="4"/>
        <v>Quarter!F125</v>
      </c>
      <c r="U38" s="94" t="str">
        <f t="shared" si="4"/>
        <v>Quarter!G125</v>
      </c>
      <c r="V38" s="94" t="str">
        <f t="shared" si="4"/>
        <v>Quarter!H125</v>
      </c>
    </row>
    <row r="39" spans="1:22" x14ac:dyDescent="0.3">
      <c r="A39" s="98">
        <v>1997</v>
      </c>
      <c r="B39" s="99" t="s">
        <v>54</v>
      </c>
      <c r="C39" s="100">
        <f>Month!B42+C38</f>
        <v>280.53000000000003</v>
      </c>
      <c r="D39" s="100">
        <f>Month!C42+D38</f>
        <v>30.3</v>
      </c>
      <c r="E39" s="100">
        <f>Month!D42+E38</f>
        <v>140.44</v>
      </c>
      <c r="F39" s="100">
        <f>Month!E42+F38</f>
        <v>85.88</v>
      </c>
      <c r="G39" s="100">
        <f>Month!F42+G38</f>
        <v>1.9199999999999997</v>
      </c>
      <c r="H39" s="100">
        <f>Month!G42+H38</f>
        <v>21.990000000000002</v>
      </c>
      <c r="I39" s="101" t="str">
        <f>Month!H42</f>
        <v>[x]</v>
      </c>
    </row>
    <row r="40" spans="1:22" x14ac:dyDescent="0.3">
      <c r="A40" s="95">
        <v>1998</v>
      </c>
      <c r="B40" s="61" t="s">
        <v>43</v>
      </c>
      <c r="C40" s="64">
        <f>Month!B43</f>
        <v>26.259999999999998</v>
      </c>
      <c r="D40" s="64">
        <f>Month!C43</f>
        <v>1.78</v>
      </c>
      <c r="E40" s="64">
        <f>Month!D43</f>
        <v>12.56</v>
      </c>
      <c r="F40" s="64">
        <f>Month!E43</f>
        <v>9.6999999999999993</v>
      </c>
      <c r="G40" s="64">
        <f>Month!F43</f>
        <v>0.17</v>
      </c>
      <c r="H40" s="64">
        <f>Month!G43</f>
        <v>1.99</v>
      </c>
      <c r="I40" s="87">
        <f>Month!H43</f>
        <v>0.06</v>
      </c>
    </row>
    <row r="41" spans="1:22" x14ac:dyDescent="0.3">
      <c r="A41" s="95">
        <v>1998</v>
      </c>
      <c r="B41" s="61" t="s">
        <v>44</v>
      </c>
      <c r="C41" s="64">
        <f>Month!B44+C40</f>
        <v>50.05</v>
      </c>
      <c r="D41" s="64">
        <f>Month!C44+D40</f>
        <v>4.03</v>
      </c>
      <c r="E41" s="64">
        <f>Month!D44+E40</f>
        <v>23.83</v>
      </c>
      <c r="F41" s="64">
        <f>Month!E44+F40</f>
        <v>17.899999999999999</v>
      </c>
      <c r="G41" s="64">
        <f>Month!F44+G40</f>
        <v>0.34</v>
      </c>
      <c r="H41" s="64">
        <f>Month!G44+H40</f>
        <v>3.84</v>
      </c>
      <c r="I41" s="87">
        <f>Month!H44</f>
        <v>0.05</v>
      </c>
    </row>
    <row r="42" spans="1:22" x14ac:dyDescent="0.3">
      <c r="A42" s="95">
        <v>1998</v>
      </c>
      <c r="B42" s="61" t="s">
        <v>51</v>
      </c>
      <c r="C42" s="64">
        <f>Month!B45+C41</f>
        <v>76.56</v>
      </c>
      <c r="D42" s="64">
        <f>Month!C45+D41</f>
        <v>6.87</v>
      </c>
      <c r="E42" s="64">
        <f>Month!D45+E41</f>
        <v>36.339999999999996</v>
      </c>
      <c r="F42" s="64">
        <f>Month!E45+F41</f>
        <v>26.54</v>
      </c>
      <c r="G42" s="64">
        <f>Month!F45+G41</f>
        <v>0.51</v>
      </c>
      <c r="H42" s="64">
        <f>Month!G45+H41</f>
        <v>6.1199999999999992</v>
      </c>
      <c r="I42" s="87">
        <f>Month!H45</f>
        <v>7.0000000000000007E-2</v>
      </c>
    </row>
    <row r="43" spans="1:22" x14ac:dyDescent="0.3">
      <c r="A43" s="95">
        <v>1998</v>
      </c>
      <c r="B43" s="61" t="s">
        <v>46</v>
      </c>
      <c r="C43" s="64">
        <f>Month!B46+C42</f>
        <v>100.51</v>
      </c>
      <c r="D43" s="64">
        <f>Month!C46+D42</f>
        <v>8.91</v>
      </c>
      <c r="E43" s="64">
        <f>Month!D46+E42</f>
        <v>48.449999999999996</v>
      </c>
      <c r="F43" s="64">
        <f>Month!E46+F42</f>
        <v>34.369999999999997</v>
      </c>
      <c r="G43" s="64">
        <f>Month!F46+G42</f>
        <v>0.68</v>
      </c>
      <c r="H43" s="64">
        <f>Month!G46+H42</f>
        <v>7.879999999999999</v>
      </c>
      <c r="I43" s="87">
        <f>Month!H46</f>
        <v>0.04</v>
      </c>
    </row>
    <row r="44" spans="1:22" x14ac:dyDescent="0.3">
      <c r="A44" s="95">
        <v>1998</v>
      </c>
      <c r="B44" s="61" t="s">
        <v>42</v>
      </c>
      <c r="C44" s="64">
        <f>Month!B47+C43</f>
        <v>122.01</v>
      </c>
      <c r="D44" s="64">
        <f>Month!C47+D43</f>
        <v>10.96</v>
      </c>
      <c r="E44" s="64">
        <f>Month!D47+E43</f>
        <v>60.099999999999994</v>
      </c>
      <c r="F44" s="64">
        <f>Month!E47+F43</f>
        <v>40.26</v>
      </c>
      <c r="G44" s="64">
        <f>Month!F47+G43</f>
        <v>0.85000000000000009</v>
      </c>
      <c r="H44" s="64">
        <f>Month!G47+H43</f>
        <v>9.59</v>
      </c>
      <c r="I44" s="87">
        <f>Month!H47</f>
        <v>0.03</v>
      </c>
    </row>
    <row r="45" spans="1:22" x14ac:dyDescent="0.3">
      <c r="A45" s="95">
        <v>1998</v>
      </c>
      <c r="B45" s="61" t="s">
        <v>52</v>
      </c>
      <c r="C45" s="64">
        <f>Month!B48+C44</f>
        <v>143.58000000000001</v>
      </c>
      <c r="D45" s="64">
        <f>Month!C48+D44</f>
        <v>13.290000000000001</v>
      </c>
      <c r="E45" s="64">
        <f>Month!D48+E44</f>
        <v>71.259999999999991</v>
      </c>
      <c r="F45" s="64">
        <f>Month!E48+F44</f>
        <v>46.05</v>
      </c>
      <c r="G45" s="64">
        <f>Month!F48+G44</f>
        <v>1.02</v>
      </c>
      <c r="H45" s="64">
        <f>Month!G48+H44</f>
        <v>11.69</v>
      </c>
      <c r="I45" s="87">
        <f>Month!H48</f>
        <v>0.02</v>
      </c>
    </row>
    <row r="46" spans="1:22" x14ac:dyDescent="0.3">
      <c r="A46" s="95">
        <v>1998</v>
      </c>
      <c r="B46" s="61" t="s">
        <v>47</v>
      </c>
      <c r="C46" s="64">
        <f>Month!B49+C45</f>
        <v>164.28000000000003</v>
      </c>
      <c r="D46" s="64">
        <f>Month!C49+D45</f>
        <v>15.360000000000001</v>
      </c>
      <c r="E46" s="64">
        <f>Month!D49+E45</f>
        <v>82.99</v>
      </c>
      <c r="F46" s="64">
        <f>Month!E49+F45</f>
        <v>51.26</v>
      </c>
      <c r="G46" s="64">
        <f>Month!F49+G45</f>
        <v>1.19</v>
      </c>
      <c r="H46" s="64">
        <f>Month!G49+H45</f>
        <v>13.19</v>
      </c>
      <c r="I46" s="87">
        <f>Month!H49</f>
        <v>0.02</v>
      </c>
    </row>
    <row r="47" spans="1:22" x14ac:dyDescent="0.3">
      <c r="A47" s="95">
        <v>1998</v>
      </c>
      <c r="B47" s="61" t="s">
        <v>48</v>
      </c>
      <c r="C47" s="64">
        <f>Month!B50+C46</f>
        <v>184.84000000000003</v>
      </c>
      <c r="D47" s="64">
        <f>Month!C50+D46</f>
        <v>16.810000000000002</v>
      </c>
      <c r="E47" s="64">
        <f>Month!D50+E46</f>
        <v>94.949999999999989</v>
      </c>
      <c r="F47" s="64">
        <f>Month!E50+F46</f>
        <v>56.519999999999996</v>
      </c>
      <c r="G47" s="64">
        <f>Month!F50+G46</f>
        <v>1.3599999999999999</v>
      </c>
      <c r="H47" s="64">
        <f>Month!G50+H46</f>
        <v>14.879999999999999</v>
      </c>
      <c r="I47" s="87">
        <f>Month!H50</f>
        <v>0.03</v>
      </c>
    </row>
    <row r="48" spans="1:22" x14ac:dyDescent="0.3">
      <c r="A48" s="95">
        <v>1998</v>
      </c>
      <c r="B48" s="61" t="s">
        <v>53</v>
      </c>
      <c r="C48" s="64">
        <f>Month!B51+C47</f>
        <v>207.32000000000002</v>
      </c>
      <c r="D48" s="64">
        <f>Month!C51+D47</f>
        <v>19.12</v>
      </c>
      <c r="E48" s="64">
        <f>Month!D51+E47</f>
        <v>106.96</v>
      </c>
      <c r="F48" s="64">
        <f>Month!E51+F47</f>
        <v>62.25</v>
      </c>
      <c r="G48" s="64">
        <f>Month!F51+G47</f>
        <v>1.5299999999999998</v>
      </c>
      <c r="H48" s="64">
        <f>Month!G51+H47</f>
        <v>17.099999999999998</v>
      </c>
      <c r="I48" s="87">
        <f>Month!H51</f>
        <v>0.04</v>
      </c>
    </row>
    <row r="49" spans="1:9" x14ac:dyDescent="0.3">
      <c r="A49" s="95">
        <v>1998</v>
      </c>
      <c r="B49" s="61" t="s">
        <v>49</v>
      </c>
      <c r="C49" s="64">
        <f>Month!B52+C48</f>
        <v>231.87000000000003</v>
      </c>
      <c r="D49" s="64">
        <f>Month!C52+D48</f>
        <v>21.18</v>
      </c>
      <c r="E49" s="64">
        <f>Month!D52+E48</f>
        <v>119.49</v>
      </c>
      <c r="F49" s="64">
        <f>Month!E52+F48</f>
        <v>70.19</v>
      </c>
      <c r="G49" s="64">
        <f>Month!F52+G48</f>
        <v>1.6999999999999997</v>
      </c>
      <c r="H49" s="64">
        <f>Month!G52+H48</f>
        <v>18.919999999999998</v>
      </c>
      <c r="I49" s="87">
        <f>Month!H52</f>
        <v>0.03</v>
      </c>
    </row>
    <row r="50" spans="1:9" x14ac:dyDescent="0.3">
      <c r="A50" s="95">
        <v>1998</v>
      </c>
      <c r="B50" s="61" t="s">
        <v>50</v>
      </c>
      <c r="C50" s="64">
        <f>Month!B53+C49</f>
        <v>258.3</v>
      </c>
      <c r="D50" s="64">
        <f>Month!C53+D49</f>
        <v>23.35</v>
      </c>
      <c r="E50" s="64">
        <f>Month!D53+E49</f>
        <v>131.75</v>
      </c>
      <c r="F50" s="64">
        <f>Month!E53+F49</f>
        <v>79.89</v>
      </c>
      <c r="G50" s="64">
        <f>Month!F53+G49</f>
        <v>1.8699999999999997</v>
      </c>
      <c r="H50" s="64">
        <f>Month!G53+H49</f>
        <v>20.99</v>
      </c>
      <c r="I50" s="87">
        <f>Month!H53</f>
        <v>0.06</v>
      </c>
    </row>
    <row r="51" spans="1:9" x14ac:dyDescent="0.3">
      <c r="A51" s="98">
        <v>1998</v>
      </c>
      <c r="B51" s="99" t="s">
        <v>54</v>
      </c>
      <c r="C51" s="100">
        <f>Month!B54+C50</f>
        <v>287.23</v>
      </c>
      <c r="D51" s="100">
        <f>Month!C54+D50</f>
        <v>25.76</v>
      </c>
      <c r="E51" s="100">
        <f>Month!D54+E50</f>
        <v>145.27000000000001</v>
      </c>
      <c r="F51" s="100">
        <f>Month!E54+F50</f>
        <v>90.210000000000008</v>
      </c>
      <c r="G51" s="100">
        <f>Month!F54+G50</f>
        <v>2.0399999999999996</v>
      </c>
      <c r="H51" s="100">
        <f>Month!G54+H50</f>
        <v>23.439999999999998</v>
      </c>
      <c r="I51" s="102">
        <f>Month!H54</f>
        <v>0.06</v>
      </c>
    </row>
    <row r="52" spans="1:9" x14ac:dyDescent="0.3">
      <c r="A52" s="95">
        <v>1999</v>
      </c>
      <c r="B52" s="61" t="s">
        <v>43</v>
      </c>
      <c r="C52" s="64">
        <f>Month!B55</f>
        <v>27.13</v>
      </c>
      <c r="D52" s="64">
        <f>Month!C55</f>
        <v>1.51</v>
      </c>
      <c r="E52" s="64">
        <f>Month!D55</f>
        <v>12.82</v>
      </c>
      <c r="F52" s="64">
        <f>Month!E55</f>
        <v>10.49</v>
      </c>
      <c r="G52" s="64">
        <f>Month!F55</f>
        <v>0.19</v>
      </c>
      <c r="H52" s="64">
        <f>Month!G55</f>
        <v>2.06</v>
      </c>
      <c r="I52" s="87">
        <f>Month!H55</f>
        <v>0.06</v>
      </c>
    </row>
    <row r="53" spans="1:9" x14ac:dyDescent="0.3">
      <c r="A53" s="95">
        <v>1999</v>
      </c>
      <c r="B53" s="61" t="s">
        <v>44</v>
      </c>
      <c r="C53" s="64">
        <f>Month!B56+C52</f>
        <v>52.629999999999995</v>
      </c>
      <c r="D53" s="64">
        <f>Month!C56+D52</f>
        <v>3.5599999999999996</v>
      </c>
      <c r="E53" s="64">
        <f>Month!D56+E52</f>
        <v>24.57</v>
      </c>
      <c r="F53" s="64">
        <f>Month!E56+F52</f>
        <v>20.02</v>
      </c>
      <c r="G53" s="64">
        <f>Month!F56+G52</f>
        <v>0.38</v>
      </c>
      <c r="H53" s="64">
        <f>Month!G56+H52</f>
        <v>3.99</v>
      </c>
      <c r="I53" s="87">
        <f>Month!H56+I52</f>
        <v>0.11</v>
      </c>
    </row>
    <row r="54" spans="1:9" x14ac:dyDescent="0.3">
      <c r="A54" s="95">
        <v>1999</v>
      </c>
      <c r="B54" s="61" t="s">
        <v>51</v>
      </c>
      <c r="C54" s="64">
        <f>Month!B57+C53</f>
        <v>80.17</v>
      </c>
      <c r="D54" s="64">
        <f>Month!C57+D53</f>
        <v>6.1099999999999994</v>
      </c>
      <c r="E54" s="64">
        <f>Month!D57+E53</f>
        <v>37.65</v>
      </c>
      <c r="F54" s="64">
        <f>Month!E57+F53</f>
        <v>29.490000000000002</v>
      </c>
      <c r="G54" s="64">
        <f>Month!F57+G53</f>
        <v>0.57000000000000006</v>
      </c>
      <c r="H54" s="64">
        <f>Month!G57+H53</f>
        <v>6.18</v>
      </c>
      <c r="I54" s="87">
        <f>Month!H57+I53</f>
        <v>0.16999999999999998</v>
      </c>
    </row>
    <row r="55" spans="1:9" x14ac:dyDescent="0.3">
      <c r="A55" s="95">
        <v>1999</v>
      </c>
      <c r="B55" s="61" t="s">
        <v>46</v>
      </c>
      <c r="C55" s="64">
        <f>Month!B58+C54</f>
        <v>104.83000000000001</v>
      </c>
      <c r="D55" s="64">
        <f>Month!C58+D54</f>
        <v>7.879999999999999</v>
      </c>
      <c r="E55" s="64">
        <f>Month!D58+E54</f>
        <v>50.36</v>
      </c>
      <c r="F55" s="64">
        <f>Month!E58+F54</f>
        <v>37.700000000000003</v>
      </c>
      <c r="G55" s="64">
        <f>Month!F58+G54</f>
        <v>0.76</v>
      </c>
      <c r="H55" s="64">
        <f>Month!G58+H54</f>
        <v>7.91</v>
      </c>
      <c r="I55" s="87">
        <f>Month!H58+I54</f>
        <v>0.21999999999999997</v>
      </c>
    </row>
    <row r="56" spans="1:9" x14ac:dyDescent="0.3">
      <c r="A56" s="95">
        <v>1999</v>
      </c>
      <c r="B56" s="61" t="s">
        <v>42</v>
      </c>
      <c r="C56" s="64">
        <f>Month!B59+C55</f>
        <v>127.67000000000002</v>
      </c>
      <c r="D56" s="64">
        <f>Month!C59+D55</f>
        <v>9.77</v>
      </c>
      <c r="E56" s="64">
        <f>Month!D59+E55</f>
        <v>62.48</v>
      </c>
      <c r="F56" s="64">
        <f>Month!E59+F55</f>
        <v>44.480000000000004</v>
      </c>
      <c r="G56" s="64">
        <f>Month!F59+G55</f>
        <v>0.95</v>
      </c>
      <c r="H56" s="64">
        <f>Month!G59+H55</f>
        <v>9.74</v>
      </c>
      <c r="I56" s="87">
        <f>Month!H59+I55</f>
        <v>0.24999999999999997</v>
      </c>
    </row>
    <row r="57" spans="1:9" x14ac:dyDescent="0.3">
      <c r="A57" s="95">
        <v>1999</v>
      </c>
      <c r="B57" s="61" t="s">
        <v>52</v>
      </c>
      <c r="C57" s="64">
        <f>Month!B60+C56</f>
        <v>149.91000000000003</v>
      </c>
      <c r="D57" s="64">
        <f>Month!C60+D56</f>
        <v>12.04</v>
      </c>
      <c r="E57" s="64">
        <f>Month!D60+E56</f>
        <v>73.86</v>
      </c>
      <c r="F57" s="64">
        <f>Month!E60+F56</f>
        <v>50.610000000000007</v>
      </c>
      <c r="G57" s="64">
        <f>Month!F60+G56</f>
        <v>1.1399999999999999</v>
      </c>
      <c r="H57" s="64">
        <f>Month!G60+H56</f>
        <v>11.98</v>
      </c>
      <c r="I57" s="87">
        <f>Month!H60+I56</f>
        <v>0.27999999999999997</v>
      </c>
    </row>
    <row r="58" spans="1:9" x14ac:dyDescent="0.3">
      <c r="A58" s="95">
        <v>1999</v>
      </c>
      <c r="B58" s="61" t="s">
        <v>47</v>
      </c>
      <c r="C58" s="64">
        <f>Month!B61+C57</f>
        <v>172.47000000000003</v>
      </c>
      <c r="D58" s="64">
        <f>Month!C61+D57</f>
        <v>13.91</v>
      </c>
      <c r="E58" s="64">
        <f>Month!D61+E57</f>
        <v>86.5</v>
      </c>
      <c r="F58" s="64">
        <f>Month!E61+F57</f>
        <v>56.84</v>
      </c>
      <c r="G58" s="64">
        <f>Month!F61+G57</f>
        <v>1.3299999999999998</v>
      </c>
      <c r="H58" s="64">
        <f>Month!G61+H57</f>
        <v>13.58</v>
      </c>
      <c r="I58" s="87">
        <f>Month!H61+I57</f>
        <v>0.30999999999999994</v>
      </c>
    </row>
    <row r="59" spans="1:9" x14ac:dyDescent="0.3">
      <c r="A59" s="95">
        <v>1999</v>
      </c>
      <c r="B59" s="61" t="s">
        <v>48</v>
      </c>
      <c r="C59" s="64">
        <f>Month!B62+C58</f>
        <v>194.50000000000003</v>
      </c>
      <c r="D59" s="64">
        <f>Month!C62+D58</f>
        <v>15.38</v>
      </c>
      <c r="E59" s="64">
        <f>Month!D62+E58</f>
        <v>99.2</v>
      </c>
      <c r="F59" s="64">
        <f>Month!E62+F58</f>
        <v>62.800000000000004</v>
      </c>
      <c r="G59" s="64">
        <f>Month!F62+G58</f>
        <v>1.5199999999999998</v>
      </c>
      <c r="H59" s="64">
        <f>Month!G62+H58</f>
        <v>15.27</v>
      </c>
      <c r="I59" s="87">
        <f>Month!H62+I58</f>
        <v>0.32999999999999996</v>
      </c>
    </row>
    <row r="60" spans="1:9" x14ac:dyDescent="0.3">
      <c r="A60" s="95">
        <v>1999</v>
      </c>
      <c r="B60" s="61" t="s">
        <v>53</v>
      </c>
      <c r="C60" s="64">
        <f>Month!B63+C59</f>
        <v>217.37000000000003</v>
      </c>
      <c r="D60" s="64">
        <f>Month!C63+D59</f>
        <v>17.62</v>
      </c>
      <c r="E60" s="64">
        <f>Month!D63+E59</f>
        <v>111.45</v>
      </c>
      <c r="F60" s="64">
        <f>Month!E63+F59</f>
        <v>69.180000000000007</v>
      </c>
      <c r="G60" s="64">
        <f>Month!F63+G59</f>
        <v>1.7099999999999997</v>
      </c>
      <c r="H60" s="64">
        <f>Month!G63+H59</f>
        <v>17.05</v>
      </c>
      <c r="I60" s="87">
        <f>Month!H63+I59</f>
        <v>0.36</v>
      </c>
    </row>
    <row r="61" spans="1:9" x14ac:dyDescent="0.3">
      <c r="A61" s="95">
        <v>1999</v>
      </c>
      <c r="B61" s="61" t="s">
        <v>49</v>
      </c>
      <c r="C61" s="64">
        <f>Month!B64+C60</f>
        <v>242.76000000000005</v>
      </c>
      <c r="D61" s="64">
        <f>Month!C64+D60</f>
        <v>19.510000000000002</v>
      </c>
      <c r="E61" s="64">
        <f>Month!D64+E60</f>
        <v>124.47</v>
      </c>
      <c r="F61" s="64">
        <f>Month!E64+F60</f>
        <v>77.680000000000007</v>
      </c>
      <c r="G61" s="64">
        <f>Month!F64+G60</f>
        <v>1.8999999999999997</v>
      </c>
      <c r="H61" s="64">
        <f>Month!G64+H60</f>
        <v>18.8</v>
      </c>
      <c r="I61" s="87">
        <f>Month!H64+I60</f>
        <v>0.39999999999999997</v>
      </c>
    </row>
    <row r="62" spans="1:9" x14ac:dyDescent="0.3">
      <c r="A62" s="95">
        <v>1999</v>
      </c>
      <c r="B62" s="61" t="s">
        <v>50</v>
      </c>
      <c r="C62" s="64">
        <f>Month!B65+C61</f>
        <v>269.44000000000005</v>
      </c>
      <c r="D62" s="64">
        <f>Month!C65+D61</f>
        <v>21.290000000000003</v>
      </c>
      <c r="E62" s="64">
        <f>Month!D65+E61</f>
        <v>137.41</v>
      </c>
      <c r="F62" s="64">
        <f>Month!E65+F61</f>
        <v>87.65</v>
      </c>
      <c r="G62" s="64">
        <f>Month!F65+G61</f>
        <v>2.09</v>
      </c>
      <c r="H62" s="64">
        <f>Month!G65+H61</f>
        <v>20.55</v>
      </c>
      <c r="I62" s="87">
        <f>Month!H65+I61</f>
        <v>0.44999999999999996</v>
      </c>
    </row>
    <row r="63" spans="1:9" x14ac:dyDescent="0.3">
      <c r="A63" s="98">
        <v>1999</v>
      </c>
      <c r="B63" s="99" t="s">
        <v>54</v>
      </c>
      <c r="C63" s="100">
        <f>Month!B66+C62</f>
        <v>297.71000000000004</v>
      </c>
      <c r="D63" s="100">
        <f>Month!C66+D62</f>
        <v>23.230000000000004</v>
      </c>
      <c r="E63" s="100">
        <f>Month!D66+E62</f>
        <v>150.16</v>
      </c>
      <c r="F63" s="100">
        <f>Month!E66+F62</f>
        <v>99.110000000000014</v>
      </c>
      <c r="G63" s="100">
        <f>Month!F66+G62</f>
        <v>2.2799999999999998</v>
      </c>
      <c r="H63" s="100">
        <f>Month!G66+H62</f>
        <v>22.41</v>
      </c>
      <c r="I63" s="102">
        <f>Month!H66+I62</f>
        <v>0.52</v>
      </c>
    </row>
    <row r="64" spans="1:9" x14ac:dyDescent="0.3">
      <c r="A64" s="95">
        <v>2000</v>
      </c>
      <c r="B64" s="61" t="s">
        <v>43</v>
      </c>
      <c r="C64" s="64">
        <f>Month!B67</f>
        <v>27.29</v>
      </c>
      <c r="D64" s="64">
        <f>Month!C67</f>
        <v>1.1100000000000001</v>
      </c>
      <c r="E64" s="64">
        <f>Month!D67</f>
        <v>12.99</v>
      </c>
      <c r="F64" s="64">
        <f>Month!E67</f>
        <v>11.16</v>
      </c>
      <c r="G64" s="64">
        <f>Month!F67</f>
        <v>0.19</v>
      </c>
      <c r="H64" s="64">
        <f>Month!G67</f>
        <v>1.77</v>
      </c>
      <c r="I64" s="87">
        <f>Month!H67</f>
        <v>7.0000000000000007E-2</v>
      </c>
    </row>
    <row r="65" spans="1:9" x14ac:dyDescent="0.3">
      <c r="A65" s="95">
        <v>2000</v>
      </c>
      <c r="B65" s="61" t="s">
        <v>44</v>
      </c>
      <c r="C65" s="64">
        <f>Month!B68+C64</f>
        <v>53.07</v>
      </c>
      <c r="D65" s="64">
        <f>Month!C68+D64</f>
        <v>2.77</v>
      </c>
      <c r="E65" s="64">
        <f>Month!D68+E64</f>
        <v>24.810000000000002</v>
      </c>
      <c r="F65" s="64">
        <f>Month!E68+F64</f>
        <v>21.57</v>
      </c>
      <c r="G65" s="64">
        <f>Month!F68+G64</f>
        <v>0.38</v>
      </c>
      <c r="H65" s="64">
        <f>Month!G68+H64</f>
        <v>3.4</v>
      </c>
      <c r="I65" s="87">
        <f>Month!H68+I64</f>
        <v>0.14000000000000001</v>
      </c>
    </row>
    <row r="66" spans="1:9" x14ac:dyDescent="0.3">
      <c r="A66" s="95">
        <v>2000</v>
      </c>
      <c r="B66" s="61" t="s">
        <v>51</v>
      </c>
      <c r="C66" s="64">
        <f>Month!B69+C65</f>
        <v>80.960000000000008</v>
      </c>
      <c r="D66" s="64">
        <f>Month!C69+D65</f>
        <v>5.01</v>
      </c>
      <c r="E66" s="64">
        <f>Month!D69+E65</f>
        <v>37.480000000000004</v>
      </c>
      <c r="F66" s="64">
        <f>Month!E69+F65</f>
        <v>32.4</v>
      </c>
      <c r="G66" s="64">
        <f>Month!F69+G65</f>
        <v>0.57000000000000006</v>
      </c>
      <c r="H66" s="64">
        <f>Month!G69+H65</f>
        <v>5.3</v>
      </c>
      <c r="I66" s="87">
        <f>Month!H69+I65</f>
        <v>0.2</v>
      </c>
    </row>
    <row r="67" spans="1:9" x14ac:dyDescent="0.3">
      <c r="A67" s="95">
        <v>2000</v>
      </c>
      <c r="B67" s="61" t="s">
        <v>46</v>
      </c>
      <c r="C67" s="64">
        <f>Month!B70+C66</f>
        <v>106.03</v>
      </c>
      <c r="D67" s="64">
        <f>Month!C70+D66</f>
        <v>6.4799999999999995</v>
      </c>
      <c r="E67" s="64">
        <f>Month!D70+E66</f>
        <v>49.180000000000007</v>
      </c>
      <c r="F67" s="64">
        <f>Month!E70+F66</f>
        <v>42.489999999999995</v>
      </c>
      <c r="G67" s="64">
        <f>Month!F70+G66</f>
        <v>0.76</v>
      </c>
      <c r="H67" s="64">
        <f>Month!G70+H66</f>
        <v>6.88</v>
      </c>
      <c r="I67" s="87">
        <f>Month!H70+I66</f>
        <v>0.24000000000000002</v>
      </c>
    </row>
    <row r="68" spans="1:9" x14ac:dyDescent="0.3">
      <c r="A68" s="95">
        <v>2000</v>
      </c>
      <c r="B68" s="61" t="s">
        <v>42</v>
      </c>
      <c r="C68" s="64">
        <f>Month!B71+C67</f>
        <v>128.24</v>
      </c>
      <c r="D68" s="64">
        <f>Month!C71+D67</f>
        <v>7.97</v>
      </c>
      <c r="E68" s="64">
        <f>Month!D71+E67</f>
        <v>59.990000000000009</v>
      </c>
      <c r="F68" s="64">
        <f>Month!E71+F67</f>
        <v>50.529999999999994</v>
      </c>
      <c r="G68" s="64">
        <f>Month!F71+G67</f>
        <v>0.95</v>
      </c>
      <c r="H68" s="64">
        <f>Month!G71+H67</f>
        <v>8.5399999999999991</v>
      </c>
      <c r="I68" s="87">
        <f>Month!H71+I67</f>
        <v>0.26</v>
      </c>
    </row>
    <row r="69" spans="1:9" x14ac:dyDescent="0.3">
      <c r="A69" s="95">
        <v>2000</v>
      </c>
      <c r="B69" s="61" t="s">
        <v>52</v>
      </c>
      <c r="C69" s="64">
        <f>Month!B72+C68</f>
        <v>150.65</v>
      </c>
      <c r="D69" s="64">
        <f>Month!C72+D68</f>
        <v>10.029999999999999</v>
      </c>
      <c r="E69" s="64">
        <f>Month!D72+E68</f>
        <v>71.23</v>
      </c>
      <c r="F69" s="64">
        <f>Month!E72+F68</f>
        <v>57.8</v>
      </c>
      <c r="G69" s="64">
        <f>Month!F72+G68</f>
        <v>1.1399999999999999</v>
      </c>
      <c r="H69" s="64">
        <f>Month!G72+H68</f>
        <v>10.169999999999998</v>
      </c>
      <c r="I69" s="87">
        <f>Month!H72+I68</f>
        <v>0.28000000000000003</v>
      </c>
    </row>
    <row r="70" spans="1:9" x14ac:dyDescent="0.3">
      <c r="A70" s="95">
        <v>2000</v>
      </c>
      <c r="B70" s="61" t="s">
        <v>47</v>
      </c>
      <c r="C70" s="64">
        <f>Month!B73+C69</f>
        <v>172.24</v>
      </c>
      <c r="D70" s="64">
        <f>Month!C73+D69</f>
        <v>11.43</v>
      </c>
      <c r="E70" s="64">
        <f>Month!D73+E69</f>
        <v>82.89</v>
      </c>
      <c r="F70" s="64">
        <f>Month!E73+F69</f>
        <v>64.679999999999993</v>
      </c>
      <c r="G70" s="64">
        <f>Month!F73+G69</f>
        <v>1.3299999999999998</v>
      </c>
      <c r="H70" s="64">
        <f>Month!G73+H69</f>
        <v>11.609999999999998</v>
      </c>
      <c r="I70" s="87">
        <f>Month!H73+I69</f>
        <v>0.30000000000000004</v>
      </c>
    </row>
    <row r="71" spans="1:9" x14ac:dyDescent="0.3">
      <c r="A71" s="95">
        <v>2000</v>
      </c>
      <c r="B71" s="61" t="s">
        <v>48</v>
      </c>
      <c r="C71" s="64">
        <f>Month!B74+C70</f>
        <v>192.98000000000002</v>
      </c>
      <c r="D71" s="64">
        <f>Month!C74+D70</f>
        <v>12.53</v>
      </c>
      <c r="E71" s="64">
        <f>Month!D74+E70</f>
        <v>94.03</v>
      </c>
      <c r="F71" s="64">
        <f>Month!E74+F70</f>
        <v>71.429999999999993</v>
      </c>
      <c r="G71" s="64">
        <f>Month!F74+G70</f>
        <v>1.5199999999999998</v>
      </c>
      <c r="H71" s="64">
        <f>Month!G74+H70</f>
        <v>13.149999999999999</v>
      </c>
      <c r="I71" s="87">
        <f>Month!H74+I70</f>
        <v>0.32000000000000006</v>
      </c>
    </row>
    <row r="72" spans="1:9" x14ac:dyDescent="0.3">
      <c r="A72" s="95">
        <v>2000</v>
      </c>
      <c r="B72" s="61" t="s">
        <v>53</v>
      </c>
      <c r="C72" s="64">
        <f>Month!B75+C71</f>
        <v>214.42000000000002</v>
      </c>
      <c r="D72" s="64">
        <f>Month!C75+D71</f>
        <v>14.389999999999999</v>
      </c>
      <c r="E72" s="64">
        <f>Month!D75+E71</f>
        <v>104.56</v>
      </c>
      <c r="F72" s="64">
        <f>Month!E75+F71</f>
        <v>78.699999999999989</v>
      </c>
      <c r="G72" s="64">
        <f>Month!F75+G71</f>
        <v>1.7099999999999997</v>
      </c>
      <c r="H72" s="64">
        <f>Month!G75+H71</f>
        <v>14.709999999999999</v>
      </c>
      <c r="I72" s="87">
        <f>Month!H75+I71</f>
        <v>0.35000000000000009</v>
      </c>
    </row>
    <row r="73" spans="1:9" x14ac:dyDescent="0.3">
      <c r="A73" s="95">
        <v>2000</v>
      </c>
      <c r="B73" s="61" t="s">
        <v>49</v>
      </c>
      <c r="C73" s="64">
        <f>Month!B76+C72</f>
        <v>237.52</v>
      </c>
      <c r="D73" s="64">
        <f>Month!C76+D72</f>
        <v>16.049999999999997</v>
      </c>
      <c r="E73" s="64">
        <f>Month!D76+E72</f>
        <v>115.34</v>
      </c>
      <c r="F73" s="64">
        <f>Month!E76+F72</f>
        <v>87.649999999999991</v>
      </c>
      <c r="G73" s="64">
        <f>Month!F76+G72</f>
        <v>1.8999999999999997</v>
      </c>
      <c r="H73" s="64">
        <f>Month!G76+H72</f>
        <v>16.18</v>
      </c>
      <c r="I73" s="87">
        <f>Month!H76+I72</f>
        <v>0.40000000000000008</v>
      </c>
    </row>
    <row r="74" spans="1:9" x14ac:dyDescent="0.3">
      <c r="A74" s="95">
        <v>2000</v>
      </c>
      <c r="B74" s="61" t="s">
        <v>50</v>
      </c>
      <c r="C74" s="64">
        <f>Month!B77+C73</f>
        <v>262.28000000000003</v>
      </c>
      <c r="D74" s="64">
        <f>Month!C77+D73</f>
        <v>17.649999999999999</v>
      </c>
      <c r="E74" s="64">
        <f>Month!D77+E73</f>
        <v>126.39</v>
      </c>
      <c r="F74" s="64">
        <f>Month!E77+F73</f>
        <v>97.899999999999991</v>
      </c>
      <c r="G74" s="64">
        <f>Month!F77+G73</f>
        <v>2.09</v>
      </c>
      <c r="H74" s="64">
        <f>Month!G77+H73</f>
        <v>17.8</v>
      </c>
      <c r="I74" s="87">
        <f>Month!H77+I73</f>
        <v>0.45000000000000007</v>
      </c>
    </row>
    <row r="75" spans="1:9" x14ac:dyDescent="0.3">
      <c r="A75" s="98">
        <v>2000</v>
      </c>
      <c r="B75" s="99" t="s">
        <v>54</v>
      </c>
      <c r="C75" s="100">
        <f>Month!B78+C74</f>
        <v>288.66000000000003</v>
      </c>
      <c r="D75" s="100">
        <f>Month!C78+D74</f>
        <v>19.54</v>
      </c>
      <c r="E75" s="100">
        <f>Month!D78+E74</f>
        <v>138.29</v>
      </c>
      <c r="F75" s="100">
        <f>Month!E78+F74</f>
        <v>108.41</v>
      </c>
      <c r="G75" s="100">
        <f>Month!F78+G74</f>
        <v>2.2799999999999998</v>
      </c>
      <c r="H75" s="100">
        <f>Month!G78+H74</f>
        <v>19.630000000000003</v>
      </c>
      <c r="I75" s="102">
        <f>Month!H78+I74</f>
        <v>0.51</v>
      </c>
    </row>
    <row r="76" spans="1:9" x14ac:dyDescent="0.3">
      <c r="A76" s="95">
        <v>2001</v>
      </c>
      <c r="B76" s="61" t="s">
        <v>43</v>
      </c>
      <c r="C76" s="64">
        <f>Month!B79</f>
        <v>25.47</v>
      </c>
      <c r="D76" s="64">
        <f>Month!C79</f>
        <v>1.28</v>
      </c>
      <c r="E76" s="64">
        <f>Month!D79</f>
        <v>11.08</v>
      </c>
      <c r="F76" s="64">
        <f>Month!E79</f>
        <v>11.08</v>
      </c>
      <c r="G76" s="64">
        <f>Month!F79</f>
        <v>0.21</v>
      </c>
      <c r="H76" s="64">
        <f>Month!G79</f>
        <v>1.78</v>
      </c>
      <c r="I76" s="87">
        <f>Month!H79</f>
        <v>0.04</v>
      </c>
    </row>
    <row r="77" spans="1:9" x14ac:dyDescent="0.3">
      <c r="A77" s="95">
        <v>2001</v>
      </c>
      <c r="B77" s="61" t="s">
        <v>44</v>
      </c>
      <c r="C77" s="64">
        <f>Month!B80+C76</f>
        <v>48.39</v>
      </c>
      <c r="D77" s="64">
        <f>Month!C80+D76</f>
        <v>2.79</v>
      </c>
      <c r="E77" s="64">
        <f>Month!D80+E76</f>
        <v>21.009999999999998</v>
      </c>
      <c r="F77" s="64">
        <f>Month!E80+F76</f>
        <v>20.64</v>
      </c>
      <c r="G77" s="64">
        <f>Month!F80+G76</f>
        <v>0.42</v>
      </c>
      <c r="H77" s="64">
        <f>Month!G80+H76</f>
        <v>3.45</v>
      </c>
      <c r="I77" s="87">
        <f>Month!H80+I76</f>
        <v>0.08</v>
      </c>
    </row>
    <row r="78" spans="1:9" x14ac:dyDescent="0.3">
      <c r="A78" s="95">
        <v>2001</v>
      </c>
      <c r="B78" s="61" t="s">
        <v>45</v>
      </c>
      <c r="C78" s="64">
        <f>Month!B81+C77</f>
        <v>73.98</v>
      </c>
      <c r="D78" s="64">
        <f>Month!C81+D77</f>
        <v>4.78</v>
      </c>
      <c r="E78" s="64">
        <f>Month!D81+E77</f>
        <v>31.99</v>
      </c>
      <c r="F78" s="64">
        <f>Month!E81+F77</f>
        <v>31.21</v>
      </c>
      <c r="G78" s="64">
        <f>Month!F81+G77</f>
        <v>0.63</v>
      </c>
      <c r="H78" s="64">
        <f>Month!G81+H77</f>
        <v>5.26</v>
      </c>
      <c r="I78" s="87">
        <f>Month!H81+I77</f>
        <v>0.11</v>
      </c>
    </row>
    <row r="79" spans="1:9" x14ac:dyDescent="0.3">
      <c r="A79" s="95">
        <v>2001</v>
      </c>
      <c r="B79" s="61" t="s">
        <v>46</v>
      </c>
      <c r="C79" s="64">
        <f>Month!B82+C78</f>
        <v>97.820000000000007</v>
      </c>
      <c r="D79" s="64">
        <f>Month!C82+D78</f>
        <v>6.19</v>
      </c>
      <c r="E79" s="64">
        <f>Month!D82+E78</f>
        <v>42.68</v>
      </c>
      <c r="F79" s="64">
        <f>Month!E82+F78</f>
        <v>41.06</v>
      </c>
      <c r="G79" s="64">
        <f>Month!F82+G78</f>
        <v>0.84</v>
      </c>
      <c r="H79" s="64">
        <f>Month!G82+H78</f>
        <v>6.91</v>
      </c>
      <c r="I79" s="87">
        <f>Month!H82+I78</f>
        <v>0.14000000000000001</v>
      </c>
    </row>
    <row r="80" spans="1:9" x14ac:dyDescent="0.3">
      <c r="A80" s="95">
        <v>2001</v>
      </c>
      <c r="B80" s="61" t="s">
        <v>42</v>
      </c>
      <c r="C80" s="64">
        <f>Month!B83+C79</f>
        <v>119.9</v>
      </c>
      <c r="D80" s="64">
        <f>Month!C83+D79</f>
        <v>7.8900000000000006</v>
      </c>
      <c r="E80" s="64">
        <f>Month!D83+E79</f>
        <v>53.43</v>
      </c>
      <c r="F80" s="64">
        <f>Month!E83+F79</f>
        <v>49</v>
      </c>
      <c r="G80" s="64">
        <f>Month!F83+G79</f>
        <v>1.05</v>
      </c>
      <c r="H80" s="64">
        <f>Month!G83+H79</f>
        <v>8.370000000000001</v>
      </c>
      <c r="I80" s="87">
        <f>Month!H83+I79</f>
        <v>0.16</v>
      </c>
    </row>
    <row r="81" spans="1:9" x14ac:dyDescent="0.3">
      <c r="A81" s="95">
        <v>2001</v>
      </c>
      <c r="B81" s="61" t="s">
        <v>52</v>
      </c>
      <c r="C81" s="64">
        <f>Month!B84+C80</f>
        <v>140.5</v>
      </c>
      <c r="D81" s="64">
        <f>Month!C84+D80</f>
        <v>9.9400000000000013</v>
      </c>
      <c r="E81" s="64">
        <f>Month!D84+E80</f>
        <v>63.04</v>
      </c>
      <c r="F81" s="64">
        <f>Month!E84+F80</f>
        <v>56.16</v>
      </c>
      <c r="G81" s="64">
        <f>Month!F84+G80</f>
        <v>1.26</v>
      </c>
      <c r="H81" s="64">
        <f>Month!G84+H80</f>
        <v>9.9200000000000017</v>
      </c>
      <c r="I81" s="87">
        <f>Month!H84+I80</f>
        <v>0.18</v>
      </c>
    </row>
    <row r="82" spans="1:9" x14ac:dyDescent="0.3">
      <c r="A82" s="95">
        <v>2001</v>
      </c>
      <c r="B82" s="61" t="s">
        <v>47</v>
      </c>
      <c r="C82" s="64">
        <f>Month!B85+C81</f>
        <v>161.61000000000001</v>
      </c>
      <c r="D82" s="64">
        <f>Month!C85+D81</f>
        <v>11.420000000000002</v>
      </c>
      <c r="E82" s="64">
        <f>Month!D85+E81</f>
        <v>73.67</v>
      </c>
      <c r="F82" s="64">
        <f>Month!E85+F81</f>
        <v>63.339999999999996</v>
      </c>
      <c r="G82" s="64">
        <f>Month!F85+G81</f>
        <v>1.47</v>
      </c>
      <c r="H82" s="64">
        <f>Month!G85+H81</f>
        <v>11.510000000000002</v>
      </c>
      <c r="I82" s="87">
        <f>Month!H85+I81</f>
        <v>0.19999999999999998</v>
      </c>
    </row>
    <row r="83" spans="1:9" x14ac:dyDescent="0.3">
      <c r="A83" s="95">
        <v>2001</v>
      </c>
      <c r="B83" s="61" t="s">
        <v>48</v>
      </c>
      <c r="C83" s="64">
        <f>Month!B86+C82</f>
        <v>181.93</v>
      </c>
      <c r="D83" s="64">
        <f>Month!C86+D82</f>
        <v>12.690000000000001</v>
      </c>
      <c r="E83" s="64">
        <f>Month!D86+E82</f>
        <v>84.070000000000007</v>
      </c>
      <c r="F83" s="64">
        <f>Month!E86+F82</f>
        <v>70.009999999999991</v>
      </c>
      <c r="G83" s="64">
        <f>Month!F86+G82</f>
        <v>1.68</v>
      </c>
      <c r="H83" s="64">
        <f>Month!G86+H82</f>
        <v>13.250000000000002</v>
      </c>
      <c r="I83" s="87">
        <f>Month!H86+I82</f>
        <v>0.22999999999999998</v>
      </c>
    </row>
    <row r="84" spans="1:9" x14ac:dyDescent="0.3">
      <c r="A84" s="95">
        <v>2001</v>
      </c>
      <c r="B84" s="61" t="s">
        <v>53</v>
      </c>
      <c r="C84" s="64">
        <f>Month!B87+C83</f>
        <v>203.59</v>
      </c>
      <c r="D84" s="64">
        <f>Month!C87+D83</f>
        <v>14.750000000000002</v>
      </c>
      <c r="E84" s="64">
        <f>Month!D87+E83</f>
        <v>94.080000000000013</v>
      </c>
      <c r="F84" s="64">
        <f>Month!E87+F83</f>
        <v>77.52</v>
      </c>
      <c r="G84" s="64">
        <f>Month!F87+G83</f>
        <v>1.89</v>
      </c>
      <c r="H84" s="64">
        <f>Month!G87+H83</f>
        <v>15.090000000000002</v>
      </c>
      <c r="I84" s="87">
        <f>Month!H87+I83</f>
        <v>0.26</v>
      </c>
    </row>
    <row r="85" spans="1:9" x14ac:dyDescent="0.3">
      <c r="A85" s="95">
        <v>2001</v>
      </c>
      <c r="B85" s="61" t="s">
        <v>49</v>
      </c>
      <c r="C85" s="64">
        <f>Month!B88+C84</f>
        <v>226.75</v>
      </c>
      <c r="D85" s="64">
        <f>Month!C88+D84</f>
        <v>16.540000000000003</v>
      </c>
      <c r="E85" s="64">
        <f>Month!D88+E84</f>
        <v>105.23000000000002</v>
      </c>
      <c r="F85" s="64">
        <f>Month!E88+F84</f>
        <v>85.64</v>
      </c>
      <c r="G85" s="64">
        <f>Month!F88+G84</f>
        <v>2.1</v>
      </c>
      <c r="H85" s="64">
        <f>Month!G88+H84</f>
        <v>16.920000000000002</v>
      </c>
      <c r="I85" s="87">
        <f>Month!H88+I84</f>
        <v>0.32</v>
      </c>
    </row>
    <row r="86" spans="1:9" x14ac:dyDescent="0.3">
      <c r="A86" s="95">
        <v>2001</v>
      </c>
      <c r="B86" s="61" t="s">
        <v>50</v>
      </c>
      <c r="C86" s="64">
        <f>Month!B89+C85</f>
        <v>250.92</v>
      </c>
      <c r="D86" s="64">
        <f>Month!C89+D85</f>
        <v>18.270000000000003</v>
      </c>
      <c r="E86" s="64">
        <f>Month!D89+E85</f>
        <v>116.06000000000002</v>
      </c>
      <c r="F86" s="64">
        <f>Month!E89+F85</f>
        <v>95.16</v>
      </c>
      <c r="G86" s="64">
        <f>Month!F89+G85</f>
        <v>2.31</v>
      </c>
      <c r="H86" s="64">
        <f>Month!G89+H85</f>
        <v>18.740000000000002</v>
      </c>
      <c r="I86" s="87">
        <f>Month!H89+I85</f>
        <v>0.38</v>
      </c>
    </row>
    <row r="87" spans="1:9" x14ac:dyDescent="0.3">
      <c r="A87" s="98">
        <v>2001</v>
      </c>
      <c r="B87" s="99" t="s">
        <v>54</v>
      </c>
      <c r="C87" s="100">
        <f>Month!B90+C86</f>
        <v>277.43</v>
      </c>
      <c r="D87" s="100">
        <f>Month!C90+D86</f>
        <v>19.960000000000004</v>
      </c>
      <c r="E87" s="100">
        <f>Month!D90+E86</f>
        <v>127.84000000000002</v>
      </c>
      <c r="F87" s="100">
        <f>Month!E90+F86</f>
        <v>105.88</v>
      </c>
      <c r="G87" s="100">
        <f>Month!F90+G86</f>
        <v>2.52</v>
      </c>
      <c r="H87" s="100">
        <f>Month!G90+H86</f>
        <v>20.8</v>
      </c>
      <c r="I87" s="102">
        <f>Month!H90+I86</f>
        <v>0.43</v>
      </c>
    </row>
    <row r="88" spans="1:9" x14ac:dyDescent="0.3">
      <c r="A88" s="86">
        <v>2002</v>
      </c>
      <c r="B88" s="61" t="s">
        <v>43</v>
      </c>
      <c r="C88" s="64">
        <f>Month!B91</f>
        <v>25.26</v>
      </c>
      <c r="D88" s="64">
        <f>Month!C91</f>
        <v>1.45</v>
      </c>
      <c r="E88" s="64">
        <f>Month!D91</f>
        <v>11.56</v>
      </c>
      <c r="F88" s="64">
        <f>Month!E91</f>
        <v>10.199999999999999</v>
      </c>
      <c r="G88" s="64">
        <f>Month!F91</f>
        <v>0.23</v>
      </c>
      <c r="H88" s="64">
        <f>Month!G91</f>
        <v>1.76</v>
      </c>
      <c r="I88" s="87">
        <f>Month!H91</f>
        <v>0.06</v>
      </c>
    </row>
    <row r="89" spans="1:9" x14ac:dyDescent="0.3">
      <c r="A89" s="86">
        <v>2002</v>
      </c>
      <c r="B89" s="61" t="s">
        <v>44</v>
      </c>
      <c r="C89" s="64">
        <f>Month!B92+C88</f>
        <v>47.910000000000004</v>
      </c>
      <c r="D89" s="64">
        <f>Month!C92+D88</f>
        <v>3.13</v>
      </c>
      <c r="E89" s="64">
        <f>Month!D92+E88</f>
        <v>21.630000000000003</v>
      </c>
      <c r="F89" s="64">
        <f>Month!E92+F88</f>
        <v>19.009999999999998</v>
      </c>
      <c r="G89" s="64">
        <f>Month!F92+G88</f>
        <v>0.46</v>
      </c>
      <c r="H89" s="64">
        <f>Month!G92+H88</f>
        <v>3.55</v>
      </c>
      <c r="I89" s="87">
        <f>Month!H92+I88</f>
        <v>0.13</v>
      </c>
    </row>
    <row r="90" spans="1:9" x14ac:dyDescent="0.3">
      <c r="A90" s="86">
        <v>2002</v>
      </c>
      <c r="B90" s="61" t="s">
        <v>45</v>
      </c>
      <c r="C90" s="64">
        <f>Month!B93+C89</f>
        <v>73.010000000000005</v>
      </c>
      <c r="D90" s="64">
        <f>Month!C93+D89</f>
        <v>5.32</v>
      </c>
      <c r="E90" s="64">
        <f>Month!D93+E89</f>
        <v>32.49</v>
      </c>
      <c r="F90" s="64">
        <f>Month!E93+F89</f>
        <v>28.699999999999996</v>
      </c>
      <c r="G90" s="64">
        <f>Month!F93+G89</f>
        <v>0.69000000000000006</v>
      </c>
      <c r="H90" s="64">
        <f>Month!G93+H89</f>
        <v>5.6199999999999992</v>
      </c>
      <c r="I90" s="87">
        <f>Month!H93+I89</f>
        <v>0.19</v>
      </c>
    </row>
    <row r="91" spans="1:9" x14ac:dyDescent="0.3">
      <c r="A91" s="86">
        <v>2002</v>
      </c>
      <c r="B91" s="61" t="s">
        <v>46</v>
      </c>
      <c r="C91" s="64">
        <f>Month!B94+C90</f>
        <v>96.410000000000011</v>
      </c>
      <c r="D91" s="64">
        <f>Month!C94+D90</f>
        <v>6.78</v>
      </c>
      <c r="E91" s="64">
        <f>Month!D94+E90</f>
        <v>43.260000000000005</v>
      </c>
      <c r="F91" s="64">
        <f>Month!E94+F90</f>
        <v>37.889999999999993</v>
      </c>
      <c r="G91" s="64">
        <f>Month!F94+G90</f>
        <v>0.92</v>
      </c>
      <c r="H91" s="64">
        <f>Month!G94+H90</f>
        <v>7.3299999999999992</v>
      </c>
      <c r="I91" s="87">
        <f>Month!H94+I90</f>
        <v>0.23</v>
      </c>
    </row>
    <row r="92" spans="1:9" x14ac:dyDescent="0.3">
      <c r="A92" s="86">
        <v>2002</v>
      </c>
      <c r="B92" s="61" t="s">
        <v>42</v>
      </c>
      <c r="C92" s="64">
        <f>Month!B95+C91</f>
        <v>119.31</v>
      </c>
      <c r="D92" s="64">
        <f>Month!C95+D91</f>
        <v>8.26</v>
      </c>
      <c r="E92" s="64">
        <f>Month!D95+E91</f>
        <v>54.240000000000009</v>
      </c>
      <c r="F92" s="64">
        <f>Month!E95+F91</f>
        <v>46.639999999999993</v>
      </c>
      <c r="G92" s="64">
        <f>Month!F95+G91</f>
        <v>1.1500000000000001</v>
      </c>
      <c r="H92" s="64">
        <f>Month!G95+H91</f>
        <v>8.75</v>
      </c>
      <c r="I92" s="87">
        <f>Month!H95+I91</f>
        <v>0.27</v>
      </c>
    </row>
    <row r="93" spans="1:9" x14ac:dyDescent="0.3">
      <c r="A93" s="86">
        <v>2002</v>
      </c>
      <c r="B93" s="61" t="s">
        <v>52</v>
      </c>
      <c r="C93" s="64">
        <f>Month!B96+C92</f>
        <v>141.15</v>
      </c>
      <c r="D93" s="64">
        <f>Month!C96+D92</f>
        <v>9.94</v>
      </c>
      <c r="E93" s="64">
        <f>Month!D96+E92</f>
        <v>64.84</v>
      </c>
      <c r="F93" s="64">
        <f>Month!E96+F92</f>
        <v>54.129999999999995</v>
      </c>
      <c r="G93" s="64">
        <f>Month!F96+G92</f>
        <v>1.3800000000000001</v>
      </c>
      <c r="H93" s="64">
        <f>Month!G96+H92</f>
        <v>10.55</v>
      </c>
      <c r="I93" s="87">
        <f>Month!H96+I92</f>
        <v>0.31</v>
      </c>
    </row>
    <row r="94" spans="1:9" x14ac:dyDescent="0.3">
      <c r="A94" s="86">
        <v>2002</v>
      </c>
      <c r="B94" s="61" t="s">
        <v>47</v>
      </c>
      <c r="C94" s="64">
        <f>Month!B97+C93</f>
        <v>160.15</v>
      </c>
      <c r="D94" s="64">
        <f>Month!C97+D93</f>
        <v>11.25</v>
      </c>
      <c r="E94" s="64">
        <f>Month!D97+E93</f>
        <v>74.550000000000011</v>
      </c>
      <c r="F94" s="64">
        <f>Month!E97+F93</f>
        <v>60.36</v>
      </c>
      <c r="G94" s="64">
        <f>Month!F97+G93</f>
        <v>1.61</v>
      </c>
      <c r="H94" s="64">
        <f>Month!G97+H93</f>
        <v>12.040000000000001</v>
      </c>
      <c r="I94" s="87">
        <f>Month!H97+I93</f>
        <v>0.33999999999999997</v>
      </c>
    </row>
    <row r="95" spans="1:9" x14ac:dyDescent="0.3">
      <c r="A95" s="86">
        <v>2002</v>
      </c>
      <c r="B95" s="61" t="s">
        <v>48</v>
      </c>
      <c r="C95" s="64">
        <f>Month!B98+C94</f>
        <v>178.93</v>
      </c>
      <c r="D95" s="64">
        <f>Month!C98+D94</f>
        <v>12.39</v>
      </c>
      <c r="E95" s="64">
        <f>Month!D98+E94</f>
        <v>83.760000000000019</v>
      </c>
      <c r="F95" s="64">
        <f>Month!E98+F94</f>
        <v>66.98</v>
      </c>
      <c r="G95" s="64">
        <f>Month!F98+G94</f>
        <v>1.84</v>
      </c>
      <c r="H95" s="64">
        <f>Month!G98+H94</f>
        <v>13.590000000000002</v>
      </c>
      <c r="I95" s="87">
        <f>Month!H98+I94</f>
        <v>0.37</v>
      </c>
    </row>
    <row r="96" spans="1:9" x14ac:dyDescent="0.3">
      <c r="A96" s="86">
        <v>2002</v>
      </c>
      <c r="B96" s="61" t="s">
        <v>53</v>
      </c>
      <c r="C96" s="64">
        <f>Month!B99+C95</f>
        <v>200.18</v>
      </c>
      <c r="D96" s="64">
        <f>Month!C99+D95</f>
        <v>14.16</v>
      </c>
      <c r="E96" s="64">
        <f>Month!D99+E95</f>
        <v>93.860000000000014</v>
      </c>
      <c r="F96" s="64">
        <f>Month!E99+F95</f>
        <v>74.42</v>
      </c>
      <c r="G96" s="64">
        <f>Month!F99+G95</f>
        <v>2.0700000000000003</v>
      </c>
      <c r="H96" s="64">
        <f>Month!G99+H95</f>
        <v>15.270000000000001</v>
      </c>
      <c r="I96" s="87">
        <f>Month!H99+I95</f>
        <v>0.4</v>
      </c>
    </row>
    <row r="97" spans="1:9" x14ac:dyDescent="0.3">
      <c r="A97" s="86">
        <v>2002</v>
      </c>
      <c r="B97" s="61" t="s">
        <v>49</v>
      </c>
      <c r="C97" s="64">
        <f>Month!B100+C96</f>
        <v>223.74</v>
      </c>
      <c r="D97" s="64">
        <f>Month!C100+D96</f>
        <v>15.72</v>
      </c>
      <c r="E97" s="64">
        <f>Month!D100+E96</f>
        <v>104.87000000000002</v>
      </c>
      <c r="F97" s="64">
        <f>Month!E100+F96</f>
        <v>83.83</v>
      </c>
      <c r="G97" s="64">
        <f>Month!F100+G96</f>
        <v>2.3000000000000003</v>
      </c>
      <c r="H97" s="64">
        <f>Month!G100+H96</f>
        <v>16.59</v>
      </c>
      <c r="I97" s="87">
        <f>Month!H100+I96</f>
        <v>0.43000000000000005</v>
      </c>
    </row>
    <row r="98" spans="1:9" x14ac:dyDescent="0.3">
      <c r="A98" s="86">
        <v>2002</v>
      </c>
      <c r="B98" s="61" t="s">
        <v>50</v>
      </c>
      <c r="C98" s="64">
        <f>Month!B101+C97</f>
        <v>247.06</v>
      </c>
      <c r="D98" s="64">
        <f>Month!C101+D97</f>
        <v>17.25</v>
      </c>
      <c r="E98" s="64">
        <f>Month!D101+E97</f>
        <v>115.48000000000002</v>
      </c>
      <c r="F98" s="64">
        <f>Month!E101+F97</f>
        <v>93.289999999999992</v>
      </c>
      <c r="G98" s="64">
        <f>Month!F101+G97</f>
        <v>2.5300000000000002</v>
      </c>
      <c r="H98" s="64">
        <f>Month!G101+H97</f>
        <v>18.03</v>
      </c>
      <c r="I98" s="87">
        <f>Month!H101+I97</f>
        <v>0.48000000000000004</v>
      </c>
    </row>
    <row r="99" spans="1:9" x14ac:dyDescent="0.3">
      <c r="A99" s="103">
        <v>2002</v>
      </c>
      <c r="B99" s="99" t="s">
        <v>54</v>
      </c>
      <c r="C99" s="100">
        <f>Month!B102+C98</f>
        <v>272.89</v>
      </c>
      <c r="D99" s="100">
        <f>Month!C102+D98</f>
        <v>18.809999999999999</v>
      </c>
      <c r="E99" s="100">
        <f>Month!D102+E98</f>
        <v>127.04000000000002</v>
      </c>
      <c r="F99" s="100">
        <f>Month!E102+F98</f>
        <v>103.66</v>
      </c>
      <c r="G99" s="100">
        <f>Month!F102+G98</f>
        <v>2.7600000000000002</v>
      </c>
      <c r="H99" s="100">
        <f>Month!G102+H98</f>
        <v>20.100000000000001</v>
      </c>
      <c r="I99" s="102">
        <f>Month!H102+I98</f>
        <v>0.52</v>
      </c>
    </row>
    <row r="100" spans="1:9" x14ac:dyDescent="0.3">
      <c r="A100" s="86">
        <v>2003</v>
      </c>
      <c r="B100" s="61" t="s">
        <v>43</v>
      </c>
      <c r="C100" s="64">
        <f>Month!B103</f>
        <v>24.47</v>
      </c>
      <c r="D100" s="64">
        <f>Month!C103</f>
        <v>1.26</v>
      </c>
      <c r="E100" s="64">
        <f>Month!D103</f>
        <v>10.76</v>
      </c>
      <c r="F100" s="64">
        <f>Month!E103</f>
        <v>10.37</v>
      </c>
      <c r="G100" s="64">
        <f>Month!F103</f>
        <v>0.25</v>
      </c>
      <c r="H100" s="64">
        <f>Month!G103</f>
        <v>1.79</v>
      </c>
      <c r="I100" s="87">
        <f>Month!H103</f>
        <v>0.04</v>
      </c>
    </row>
    <row r="101" spans="1:9" x14ac:dyDescent="0.3">
      <c r="A101" s="86">
        <v>2003</v>
      </c>
      <c r="B101" s="61" t="s">
        <v>44</v>
      </c>
      <c r="C101" s="64">
        <f>Month!B104+C100</f>
        <v>47.629999999999995</v>
      </c>
      <c r="D101" s="64">
        <f>Month!C104+D100</f>
        <v>2.8600000000000003</v>
      </c>
      <c r="E101" s="64">
        <f>Month!D104+E100</f>
        <v>20.7</v>
      </c>
      <c r="F101" s="64">
        <f>Month!E104+F100</f>
        <v>19.93</v>
      </c>
      <c r="G101" s="64">
        <f>Month!F104+G100</f>
        <v>0.5</v>
      </c>
      <c r="H101" s="64">
        <f>Month!G104+H100</f>
        <v>3.56</v>
      </c>
      <c r="I101" s="87">
        <f>Month!H104+I100</f>
        <v>0.08</v>
      </c>
    </row>
    <row r="102" spans="1:9" x14ac:dyDescent="0.3">
      <c r="A102" s="86">
        <v>2003</v>
      </c>
      <c r="B102" s="61" t="s">
        <v>45</v>
      </c>
      <c r="C102" s="64">
        <f>Month!B105+C101</f>
        <v>72.919999999999987</v>
      </c>
      <c r="D102" s="64">
        <f>Month!C105+D101</f>
        <v>4.8900000000000006</v>
      </c>
      <c r="E102" s="64">
        <f>Month!D105+E101</f>
        <v>31.43</v>
      </c>
      <c r="F102" s="64">
        <f>Month!E105+F101</f>
        <v>30.189999999999998</v>
      </c>
      <c r="G102" s="64">
        <f>Month!F105+G101</f>
        <v>0.75</v>
      </c>
      <c r="H102" s="64">
        <f>Month!G105+H101</f>
        <v>5.54</v>
      </c>
      <c r="I102" s="87">
        <f>Month!H105+I101</f>
        <v>0.12</v>
      </c>
    </row>
    <row r="103" spans="1:9" x14ac:dyDescent="0.3">
      <c r="A103" s="86">
        <v>2003</v>
      </c>
      <c r="B103" s="61" t="s">
        <v>46</v>
      </c>
      <c r="C103" s="64">
        <f>Month!B106+C102</f>
        <v>94.95999999999998</v>
      </c>
      <c r="D103" s="64">
        <f>Month!C106+D102</f>
        <v>6.23</v>
      </c>
      <c r="E103" s="64">
        <f>Month!D106+E102</f>
        <v>41.26</v>
      </c>
      <c r="F103" s="64">
        <f>Month!E106+F102</f>
        <v>39.18</v>
      </c>
      <c r="G103" s="64">
        <f>Month!F106+G102</f>
        <v>1</v>
      </c>
      <c r="H103" s="64">
        <f>Month!G106+H102</f>
        <v>7.15</v>
      </c>
      <c r="I103" s="87">
        <f>Month!H106+I102</f>
        <v>0.13999999999999999</v>
      </c>
    </row>
    <row r="104" spans="1:9" x14ac:dyDescent="0.3">
      <c r="A104" s="86">
        <v>2003</v>
      </c>
      <c r="B104" s="61" t="s">
        <v>42</v>
      </c>
      <c r="C104" s="64">
        <f>Month!B107+C103</f>
        <v>116.04999999999998</v>
      </c>
      <c r="D104" s="64">
        <f>Month!C107+D103</f>
        <v>7.6300000000000008</v>
      </c>
      <c r="E104" s="64">
        <f>Month!D107+E103</f>
        <v>50.849999999999994</v>
      </c>
      <c r="F104" s="64">
        <f>Month!E107+F103</f>
        <v>47.41</v>
      </c>
      <c r="G104" s="64">
        <f>Month!F107+G103</f>
        <v>1.25</v>
      </c>
      <c r="H104" s="64">
        <f>Month!G107+H103</f>
        <v>8.73</v>
      </c>
      <c r="I104" s="87">
        <f>Month!H107+I103</f>
        <v>0.18</v>
      </c>
    </row>
    <row r="105" spans="1:9" x14ac:dyDescent="0.3">
      <c r="A105" s="86">
        <v>2003</v>
      </c>
      <c r="B105" s="61" t="s">
        <v>52</v>
      </c>
      <c r="C105" s="64">
        <f>Month!B108+C104</f>
        <v>136.15999999999997</v>
      </c>
      <c r="D105" s="64">
        <f>Month!C108+D104</f>
        <v>9.3500000000000014</v>
      </c>
      <c r="E105" s="64">
        <f>Month!D108+E104</f>
        <v>59.949999999999996</v>
      </c>
      <c r="F105" s="64">
        <f>Month!E108+F104</f>
        <v>54.55</v>
      </c>
      <c r="G105" s="64">
        <f>Month!F108+G104</f>
        <v>1.5</v>
      </c>
      <c r="H105" s="64">
        <f>Month!G108+H104</f>
        <v>10.61</v>
      </c>
      <c r="I105" s="87">
        <f>Month!H108+I104</f>
        <v>0.19999999999999998</v>
      </c>
    </row>
    <row r="106" spans="1:9" x14ac:dyDescent="0.3">
      <c r="A106" s="86">
        <v>2003</v>
      </c>
      <c r="B106" s="61" t="s">
        <v>47</v>
      </c>
      <c r="C106" s="64">
        <f>Month!B109+C105</f>
        <v>155.94999999999996</v>
      </c>
      <c r="D106" s="64">
        <f>Month!C109+D105</f>
        <v>10.580000000000002</v>
      </c>
      <c r="E106" s="64">
        <f>Month!D109+E105</f>
        <v>69.699999999999989</v>
      </c>
      <c r="F106" s="64">
        <f>Month!E109+F105</f>
        <v>61.75</v>
      </c>
      <c r="G106" s="64">
        <f>Month!F109+G105</f>
        <v>1.75</v>
      </c>
      <c r="H106" s="64">
        <f>Month!G109+H105</f>
        <v>11.95</v>
      </c>
      <c r="I106" s="87">
        <f>Month!H109+I105</f>
        <v>0.21999999999999997</v>
      </c>
    </row>
    <row r="107" spans="1:9" x14ac:dyDescent="0.3">
      <c r="A107" s="86">
        <v>2003</v>
      </c>
      <c r="B107" s="61" t="s">
        <v>48</v>
      </c>
      <c r="C107" s="64">
        <f>Month!B110+C106</f>
        <v>174.37999999999997</v>
      </c>
      <c r="D107" s="64">
        <f>Month!C110+D106</f>
        <v>11.560000000000002</v>
      </c>
      <c r="E107" s="64">
        <f>Month!D110+E106</f>
        <v>78.499999999999986</v>
      </c>
      <c r="F107" s="64">
        <f>Month!E110+F106</f>
        <v>68.72</v>
      </c>
      <c r="G107" s="64">
        <f>Month!F110+G106</f>
        <v>2</v>
      </c>
      <c r="H107" s="64">
        <f>Month!G110+H106</f>
        <v>13.36</v>
      </c>
      <c r="I107" s="87">
        <f>Month!H110+I106</f>
        <v>0.23999999999999996</v>
      </c>
    </row>
    <row r="108" spans="1:9" x14ac:dyDescent="0.3">
      <c r="A108" s="86">
        <v>2003</v>
      </c>
      <c r="B108" s="61" t="s">
        <v>53</v>
      </c>
      <c r="C108" s="64">
        <f>Month!B111+C107</f>
        <v>193.72999999999996</v>
      </c>
      <c r="D108" s="64">
        <f>Month!C111+D107</f>
        <v>13.040000000000003</v>
      </c>
      <c r="E108" s="64">
        <f>Month!D111+E107</f>
        <v>87.289999999999992</v>
      </c>
      <c r="F108" s="64">
        <f>Month!E111+F107</f>
        <v>75.56</v>
      </c>
      <c r="G108" s="64">
        <f>Month!F111+G107</f>
        <v>2.25</v>
      </c>
      <c r="H108" s="64">
        <f>Month!G111+H107</f>
        <v>15.33</v>
      </c>
      <c r="I108" s="87">
        <f>Month!H111+I107</f>
        <v>0.25999999999999995</v>
      </c>
    </row>
    <row r="109" spans="1:9" x14ac:dyDescent="0.3">
      <c r="A109" s="86">
        <v>2003</v>
      </c>
      <c r="B109" s="61" t="s">
        <v>49</v>
      </c>
      <c r="C109" s="64">
        <f>Month!B112+C108</f>
        <v>215.48999999999995</v>
      </c>
      <c r="D109" s="64">
        <f>Month!C112+D108</f>
        <v>14.510000000000003</v>
      </c>
      <c r="E109" s="64">
        <f>Month!D112+E108</f>
        <v>97.109999999999985</v>
      </c>
      <c r="F109" s="64">
        <f>Month!E112+F108</f>
        <v>84.35</v>
      </c>
      <c r="G109" s="64">
        <f>Month!F112+G108</f>
        <v>2.5</v>
      </c>
      <c r="H109" s="64">
        <f>Month!G112+H108</f>
        <v>16.73</v>
      </c>
      <c r="I109" s="87">
        <f>Month!H112+I108</f>
        <v>0.28999999999999992</v>
      </c>
    </row>
    <row r="110" spans="1:9" x14ac:dyDescent="0.3">
      <c r="A110" s="86">
        <v>2003</v>
      </c>
      <c r="B110" s="61" t="s">
        <v>50</v>
      </c>
      <c r="C110" s="64">
        <f>Month!B113+C109</f>
        <v>237.14999999999995</v>
      </c>
      <c r="D110" s="64">
        <f>Month!C113+D109</f>
        <v>16.110000000000003</v>
      </c>
      <c r="E110" s="64">
        <f>Month!D113+E109</f>
        <v>106.34999999999998</v>
      </c>
      <c r="F110" s="64">
        <f>Month!E113+F109</f>
        <v>93.429999999999993</v>
      </c>
      <c r="G110" s="64">
        <f>Month!F113+G109</f>
        <v>2.75</v>
      </c>
      <c r="H110" s="64">
        <f>Month!G113+H109</f>
        <v>18.18</v>
      </c>
      <c r="I110" s="87">
        <f>Month!H113+I109</f>
        <v>0.3299999999999999</v>
      </c>
    </row>
    <row r="111" spans="1:9" x14ac:dyDescent="0.3">
      <c r="A111" s="103">
        <v>2003</v>
      </c>
      <c r="B111" s="99" t="s">
        <v>54</v>
      </c>
      <c r="C111" s="100">
        <f>Month!B114+C110</f>
        <v>260.27999999999997</v>
      </c>
      <c r="D111" s="100">
        <f>Month!C114+D110</f>
        <v>17.640000000000004</v>
      </c>
      <c r="E111" s="100">
        <f>Month!D114+E110</f>
        <v>116.22999999999998</v>
      </c>
      <c r="F111" s="100">
        <f>Month!E114+F110</f>
        <v>102.97999999999999</v>
      </c>
      <c r="G111" s="100">
        <f>Month!F114+G110</f>
        <v>3</v>
      </c>
      <c r="H111" s="100">
        <f>Month!G114+H110</f>
        <v>20.05</v>
      </c>
      <c r="I111" s="102">
        <f>Month!H114+I110</f>
        <v>0.37999999999999989</v>
      </c>
    </row>
    <row r="112" spans="1:9" x14ac:dyDescent="0.3">
      <c r="A112" s="95">
        <v>2004</v>
      </c>
      <c r="B112" s="61" t="s">
        <v>43</v>
      </c>
      <c r="C112" s="64">
        <f>Month!B115</f>
        <v>22.200000000000003</v>
      </c>
      <c r="D112" s="64">
        <f>Month!C115</f>
        <v>1.06</v>
      </c>
      <c r="E112" s="64">
        <f>Month!D115</f>
        <v>9.64</v>
      </c>
      <c r="F112" s="64">
        <f>Month!E115</f>
        <v>9.5399999999999991</v>
      </c>
      <c r="G112" s="64">
        <f>Month!F115</f>
        <v>0.26</v>
      </c>
      <c r="H112" s="64">
        <f>Month!G115</f>
        <v>1.63</v>
      </c>
      <c r="I112" s="87">
        <f>Month!H115</f>
        <v>7.0000000000000007E-2</v>
      </c>
    </row>
    <row r="113" spans="1:9" x14ac:dyDescent="0.3">
      <c r="A113" s="95">
        <v>2004</v>
      </c>
      <c r="B113" s="61" t="s">
        <v>44</v>
      </c>
      <c r="C113" s="64">
        <f>Month!B116+C112</f>
        <v>42.440000000000005</v>
      </c>
      <c r="D113" s="64">
        <f>Month!C116+D112</f>
        <v>2.37</v>
      </c>
      <c r="E113" s="64">
        <f>Month!D116+E112</f>
        <v>18.149999999999999</v>
      </c>
      <c r="F113" s="64">
        <f>Month!E116+F112</f>
        <v>18.02</v>
      </c>
      <c r="G113" s="64">
        <f>Month!F116+G112</f>
        <v>0.52</v>
      </c>
      <c r="H113" s="64">
        <f>Month!G116+H112</f>
        <v>3.25</v>
      </c>
      <c r="I113" s="87">
        <f>Month!H116+I112</f>
        <v>0.13</v>
      </c>
    </row>
    <row r="114" spans="1:9" x14ac:dyDescent="0.3">
      <c r="A114" s="95">
        <v>2004</v>
      </c>
      <c r="B114" s="61" t="s">
        <v>45</v>
      </c>
      <c r="C114" s="64">
        <f>Month!B117+C113</f>
        <v>65.460000000000008</v>
      </c>
      <c r="D114" s="64">
        <f>Month!C117+D113</f>
        <v>3.96</v>
      </c>
      <c r="E114" s="64">
        <f>Month!D117+E113</f>
        <v>27.869999999999997</v>
      </c>
      <c r="F114" s="64">
        <f>Month!E117+F113</f>
        <v>27.33</v>
      </c>
      <c r="G114" s="64">
        <f>Month!F117+G113</f>
        <v>0.78</v>
      </c>
      <c r="H114" s="64">
        <f>Month!G117+H113</f>
        <v>5.34</v>
      </c>
      <c r="I114" s="87">
        <f>Month!H117+I113</f>
        <v>0.18</v>
      </c>
    </row>
    <row r="115" spans="1:9" x14ac:dyDescent="0.3">
      <c r="A115" s="95">
        <v>2004</v>
      </c>
      <c r="B115" s="61" t="s">
        <v>46</v>
      </c>
      <c r="C115" s="64">
        <f>Month!B118+C114</f>
        <v>86.300000000000011</v>
      </c>
      <c r="D115" s="64">
        <f>Month!C118+D114</f>
        <v>4.9800000000000004</v>
      </c>
      <c r="E115" s="64">
        <f>Month!D118+E114</f>
        <v>37</v>
      </c>
      <c r="F115" s="64">
        <f>Month!E118+F114</f>
        <v>36.28</v>
      </c>
      <c r="G115" s="64">
        <f>Month!F118+G114</f>
        <v>1.04</v>
      </c>
      <c r="H115" s="64">
        <f>Month!G118+H114</f>
        <v>6.7799999999999994</v>
      </c>
      <c r="I115" s="87">
        <f>Month!H118+I114</f>
        <v>0.22</v>
      </c>
    </row>
    <row r="116" spans="1:9" x14ac:dyDescent="0.3">
      <c r="A116" s="95">
        <v>2004</v>
      </c>
      <c r="B116" s="61" t="s">
        <v>42</v>
      </c>
      <c r="C116" s="64">
        <f>Month!B119+C115</f>
        <v>105.67000000000002</v>
      </c>
      <c r="D116" s="64">
        <f>Month!C119+D115</f>
        <v>6.19</v>
      </c>
      <c r="E116" s="64">
        <f>Month!D119+E115</f>
        <v>45.6</v>
      </c>
      <c r="F116" s="64">
        <f>Month!E119+F115</f>
        <v>44.24</v>
      </c>
      <c r="G116" s="64">
        <f>Month!F119+G115</f>
        <v>1.3</v>
      </c>
      <c r="H116" s="64">
        <f>Month!G119+H115</f>
        <v>8.09</v>
      </c>
      <c r="I116" s="87">
        <f>Month!H119+I115</f>
        <v>0.25</v>
      </c>
    </row>
    <row r="117" spans="1:9" x14ac:dyDescent="0.3">
      <c r="A117" s="95">
        <v>2004</v>
      </c>
      <c r="B117" s="61" t="s">
        <v>52</v>
      </c>
      <c r="C117" s="64">
        <f>Month!B120+C116</f>
        <v>125.29000000000002</v>
      </c>
      <c r="D117" s="64">
        <f>Month!C120+D116</f>
        <v>7.74</v>
      </c>
      <c r="E117" s="64">
        <f>Month!D120+E116</f>
        <v>54.55</v>
      </c>
      <c r="F117" s="64">
        <f>Month!E120+F116</f>
        <v>51.6</v>
      </c>
      <c r="G117" s="64">
        <f>Month!F120+G116</f>
        <v>1.56</v>
      </c>
      <c r="H117" s="64">
        <f>Month!G120+H116</f>
        <v>9.56</v>
      </c>
      <c r="I117" s="87">
        <f>Month!H120+I116</f>
        <v>0.28000000000000003</v>
      </c>
    </row>
    <row r="118" spans="1:9" x14ac:dyDescent="0.3">
      <c r="A118" s="95">
        <v>2004</v>
      </c>
      <c r="B118" s="61" t="s">
        <v>47</v>
      </c>
      <c r="C118" s="64">
        <f>Month!B121+C117</f>
        <v>144.73000000000002</v>
      </c>
      <c r="D118" s="64">
        <f>Month!C121+D117</f>
        <v>9.06</v>
      </c>
      <c r="E118" s="64">
        <f>Month!D121+E117</f>
        <v>63.54</v>
      </c>
      <c r="F118" s="64">
        <f>Month!E121+F117</f>
        <v>58.980000000000004</v>
      </c>
      <c r="G118" s="64">
        <f>Month!F121+G117</f>
        <v>1.82</v>
      </c>
      <c r="H118" s="64">
        <f>Month!G121+H117</f>
        <v>11.02</v>
      </c>
      <c r="I118" s="87">
        <f>Month!H121+I117</f>
        <v>0.31000000000000005</v>
      </c>
    </row>
    <row r="119" spans="1:9" x14ac:dyDescent="0.3">
      <c r="A119" s="95">
        <v>2004</v>
      </c>
      <c r="B119" s="61" t="s">
        <v>48</v>
      </c>
      <c r="C119" s="64">
        <f>Month!B122+C118</f>
        <v>161.53000000000003</v>
      </c>
      <c r="D119" s="64">
        <f>Month!C122+D118</f>
        <v>10.07</v>
      </c>
      <c r="E119" s="64">
        <f>Month!D122+E118</f>
        <v>71.429999999999993</v>
      </c>
      <c r="F119" s="64">
        <f>Month!E122+F118</f>
        <v>65.2</v>
      </c>
      <c r="G119" s="64">
        <f>Month!F122+G118</f>
        <v>2.08</v>
      </c>
      <c r="H119" s="64">
        <f>Month!G122+H118</f>
        <v>12.399999999999999</v>
      </c>
      <c r="I119" s="87">
        <f>Month!H122+I118</f>
        <v>0.35000000000000003</v>
      </c>
    </row>
    <row r="120" spans="1:9" x14ac:dyDescent="0.3">
      <c r="A120" s="95">
        <v>2004</v>
      </c>
      <c r="B120" s="61" t="s">
        <v>53</v>
      </c>
      <c r="C120" s="64">
        <f>Month!B123+C119</f>
        <v>177.73000000000002</v>
      </c>
      <c r="D120" s="64">
        <f>Month!C123+D119</f>
        <v>11.47</v>
      </c>
      <c r="E120" s="64">
        <f>Month!D123+E119</f>
        <v>78.759999999999991</v>
      </c>
      <c r="F120" s="64">
        <f>Month!E123+F119</f>
        <v>70.960000000000008</v>
      </c>
      <c r="G120" s="64">
        <f>Month!F123+G119</f>
        <v>2.34</v>
      </c>
      <c r="H120" s="64">
        <f>Month!G123+H119</f>
        <v>13.799999999999999</v>
      </c>
      <c r="I120" s="87">
        <f>Month!H123+I119</f>
        <v>0.4</v>
      </c>
    </row>
    <row r="121" spans="1:9" x14ac:dyDescent="0.3">
      <c r="A121" s="95">
        <v>2004</v>
      </c>
      <c r="B121" s="61" t="s">
        <v>49</v>
      </c>
      <c r="C121" s="64">
        <f>Month!B124+C120</f>
        <v>196.75000000000003</v>
      </c>
      <c r="D121" s="64">
        <f>Month!C124+D120</f>
        <v>12.760000000000002</v>
      </c>
      <c r="E121" s="64">
        <f>Month!D124+E120</f>
        <v>86.94</v>
      </c>
      <c r="F121" s="64">
        <f>Month!E124+F120</f>
        <v>78.820000000000007</v>
      </c>
      <c r="G121" s="64">
        <f>Month!F124+G120</f>
        <v>2.5999999999999996</v>
      </c>
      <c r="H121" s="64">
        <f>Month!G124+H120</f>
        <v>15.159999999999998</v>
      </c>
      <c r="I121" s="87">
        <f>Month!H124+I120</f>
        <v>0.47000000000000003</v>
      </c>
    </row>
    <row r="122" spans="1:9" x14ac:dyDescent="0.3">
      <c r="A122" s="95">
        <v>2004</v>
      </c>
      <c r="B122" s="61" t="s">
        <v>50</v>
      </c>
      <c r="C122" s="64">
        <f>Month!B125+C121</f>
        <v>216.85000000000002</v>
      </c>
      <c r="D122" s="64">
        <f>Month!C125+D121</f>
        <v>14.05</v>
      </c>
      <c r="E122" s="64">
        <f>Month!D125+E121</f>
        <v>95.55</v>
      </c>
      <c r="F122" s="64">
        <f>Month!E125+F121</f>
        <v>87.31</v>
      </c>
      <c r="G122" s="64">
        <f>Month!F125+G121</f>
        <v>2.8599999999999994</v>
      </c>
      <c r="H122" s="64">
        <f>Month!G125+H121</f>
        <v>16.549999999999997</v>
      </c>
      <c r="I122" s="87">
        <f>Month!H125+I121</f>
        <v>0.53</v>
      </c>
    </row>
    <row r="123" spans="1:9" x14ac:dyDescent="0.3">
      <c r="A123" s="98">
        <v>2004</v>
      </c>
      <c r="B123" s="99" t="s">
        <v>54</v>
      </c>
      <c r="C123" s="100">
        <f>Month!B126+C122</f>
        <v>238.40000000000003</v>
      </c>
      <c r="D123" s="100">
        <f>Month!C126+D122</f>
        <v>15.58</v>
      </c>
      <c r="E123" s="100">
        <f>Month!D126+E122</f>
        <v>104.53</v>
      </c>
      <c r="F123" s="100">
        <f>Month!E126+F122</f>
        <v>96.41</v>
      </c>
      <c r="G123" s="100">
        <f>Month!F126+G122</f>
        <v>3.1199999999999992</v>
      </c>
      <c r="H123" s="100">
        <f>Month!G126+H122</f>
        <v>18.159999999999997</v>
      </c>
      <c r="I123" s="102">
        <f>Month!H126+I122</f>
        <v>0.60000000000000009</v>
      </c>
    </row>
    <row r="124" spans="1:9" x14ac:dyDescent="0.3">
      <c r="A124" s="95">
        <v>2005</v>
      </c>
      <c r="B124" s="61" t="s">
        <v>43</v>
      </c>
      <c r="C124" s="64">
        <f>Month!B127</f>
        <v>20.49</v>
      </c>
      <c r="D124" s="64">
        <f>Month!C127</f>
        <v>0.74</v>
      </c>
      <c r="E124" s="64">
        <f>Month!D127</f>
        <v>8.56</v>
      </c>
      <c r="F124" s="64">
        <f>Month!E127</f>
        <v>8.91</v>
      </c>
      <c r="G124" s="64">
        <f>Month!F127</f>
        <v>0.33</v>
      </c>
      <c r="H124" s="64">
        <f>Month!G127</f>
        <v>1.87</v>
      </c>
      <c r="I124" s="87">
        <f>Month!H127</f>
        <v>0.08</v>
      </c>
    </row>
    <row r="125" spans="1:9" x14ac:dyDescent="0.3">
      <c r="A125" s="95">
        <v>2005</v>
      </c>
      <c r="B125" s="61" t="s">
        <v>44</v>
      </c>
      <c r="C125" s="64">
        <f>Month!B128+C124</f>
        <v>39.25</v>
      </c>
      <c r="D125" s="64">
        <f>Month!C128+D124</f>
        <v>1.88</v>
      </c>
      <c r="E125" s="64">
        <f>Month!D128+E124</f>
        <v>16.28</v>
      </c>
      <c r="F125" s="64">
        <f>Month!E128+F124</f>
        <v>16.86</v>
      </c>
      <c r="G125" s="64">
        <f>Month!F128+G124</f>
        <v>0.66</v>
      </c>
      <c r="H125" s="64">
        <f>Month!G128+H124</f>
        <v>3.42</v>
      </c>
      <c r="I125" s="87">
        <f>Month!H128+I124</f>
        <v>0.15000000000000002</v>
      </c>
    </row>
    <row r="126" spans="1:9" x14ac:dyDescent="0.3">
      <c r="A126" s="95">
        <v>2005</v>
      </c>
      <c r="B126" s="61" t="s">
        <v>45</v>
      </c>
      <c r="C126" s="64">
        <f>Month!B129+C125</f>
        <v>60.129999999999995</v>
      </c>
      <c r="D126" s="64">
        <f>Month!C129+D125</f>
        <v>3.19</v>
      </c>
      <c r="E126" s="64">
        <f>Month!D129+E125</f>
        <v>24.92</v>
      </c>
      <c r="F126" s="64">
        <f>Month!E129+F125</f>
        <v>25.77</v>
      </c>
      <c r="G126" s="64">
        <f>Month!F129+G125</f>
        <v>0.99</v>
      </c>
      <c r="H126" s="64">
        <f>Month!G129+H125</f>
        <v>5.05</v>
      </c>
      <c r="I126" s="87">
        <f>Month!H129+I125</f>
        <v>0.21000000000000002</v>
      </c>
    </row>
    <row r="127" spans="1:9" x14ac:dyDescent="0.3">
      <c r="A127" s="95">
        <v>2005</v>
      </c>
      <c r="B127" s="61" t="s">
        <v>46</v>
      </c>
      <c r="C127" s="64">
        <f>Month!B130+C126</f>
        <v>79.55</v>
      </c>
      <c r="D127" s="64">
        <f>Month!C130+D126</f>
        <v>4.09</v>
      </c>
      <c r="E127" s="64">
        <f>Month!D130+E126</f>
        <v>33.120000000000005</v>
      </c>
      <c r="F127" s="64">
        <f>Month!E130+F126</f>
        <v>34.35</v>
      </c>
      <c r="G127" s="64">
        <f>Month!F130+G126</f>
        <v>1.27</v>
      </c>
      <c r="H127" s="64">
        <f>Month!G130+H126</f>
        <v>6.46</v>
      </c>
      <c r="I127" s="87">
        <f>Month!H130+I126</f>
        <v>0.26</v>
      </c>
    </row>
    <row r="128" spans="1:9" x14ac:dyDescent="0.3">
      <c r="A128" s="95">
        <v>2005</v>
      </c>
      <c r="B128" s="61" t="s">
        <v>42</v>
      </c>
      <c r="C128" s="64">
        <f>Month!B131+C127</f>
        <v>98.33</v>
      </c>
      <c r="D128" s="64">
        <f>Month!C131+D127</f>
        <v>5.05</v>
      </c>
      <c r="E128" s="64">
        <f>Month!D131+E127</f>
        <v>41.480000000000004</v>
      </c>
      <c r="F128" s="64">
        <f>Month!E131+F127</f>
        <v>41.99</v>
      </c>
      <c r="G128" s="64">
        <f>Month!F131+G127</f>
        <v>1.55</v>
      </c>
      <c r="H128" s="64">
        <f>Month!G131+H127</f>
        <v>7.96</v>
      </c>
      <c r="I128" s="87">
        <f>Month!H131+I127</f>
        <v>0.3</v>
      </c>
    </row>
    <row r="129" spans="1:9" x14ac:dyDescent="0.3">
      <c r="A129" s="95">
        <v>2005</v>
      </c>
      <c r="B129" s="61" t="s">
        <v>52</v>
      </c>
      <c r="C129" s="64">
        <f>Month!B132+C128</f>
        <v>115.69</v>
      </c>
      <c r="D129" s="64">
        <f>Month!C132+D128</f>
        <v>6.1999999999999993</v>
      </c>
      <c r="E129" s="64">
        <f>Month!D132+E128</f>
        <v>49.02</v>
      </c>
      <c r="F129" s="64">
        <f>Month!E132+F128</f>
        <v>48.79</v>
      </c>
      <c r="G129" s="64">
        <f>Month!F132+G128</f>
        <v>1.83</v>
      </c>
      <c r="H129" s="64">
        <f>Month!G132+H128</f>
        <v>9.51</v>
      </c>
      <c r="I129" s="87">
        <f>Month!H132+I128</f>
        <v>0.33999999999999997</v>
      </c>
    </row>
    <row r="130" spans="1:9" x14ac:dyDescent="0.3">
      <c r="A130" s="95">
        <v>2005</v>
      </c>
      <c r="B130" s="61" t="s">
        <v>47</v>
      </c>
      <c r="C130" s="64">
        <f>Month!B133+C129</f>
        <v>132.04</v>
      </c>
      <c r="D130" s="64">
        <f>Month!C133+D129</f>
        <v>6.9699999999999989</v>
      </c>
      <c r="E130" s="64">
        <f>Month!D133+E129</f>
        <v>56.760000000000005</v>
      </c>
      <c r="F130" s="64">
        <f>Month!E133+F129</f>
        <v>54.75</v>
      </c>
      <c r="G130" s="64">
        <f>Month!F133+G129</f>
        <v>2.1</v>
      </c>
      <c r="H130" s="64">
        <f>Month!G133+H129</f>
        <v>11.08</v>
      </c>
      <c r="I130" s="87">
        <f>Month!H133+I129</f>
        <v>0.37999999999999995</v>
      </c>
    </row>
    <row r="131" spans="1:9" x14ac:dyDescent="0.3">
      <c r="A131" s="95">
        <v>2005</v>
      </c>
      <c r="B131" s="61" t="s">
        <v>48</v>
      </c>
      <c r="C131" s="64">
        <f>Month!B134+C130</f>
        <v>145.79999999999998</v>
      </c>
      <c r="D131" s="64">
        <f>Month!C134+D130</f>
        <v>7.7999999999999989</v>
      </c>
      <c r="E131" s="64">
        <f>Month!D134+E130</f>
        <v>63.180000000000007</v>
      </c>
      <c r="F131" s="64">
        <f>Month!E134+F130</f>
        <v>59.26</v>
      </c>
      <c r="G131" s="64">
        <f>Month!F134+G130</f>
        <v>2.37</v>
      </c>
      <c r="H131" s="64">
        <f>Month!G134+H130</f>
        <v>12.77</v>
      </c>
      <c r="I131" s="87">
        <f>Month!H134+I130</f>
        <v>0.41999999999999993</v>
      </c>
    </row>
    <row r="132" spans="1:9" x14ac:dyDescent="0.3">
      <c r="A132" s="95">
        <v>2005</v>
      </c>
      <c r="B132" s="61" t="s">
        <v>53</v>
      </c>
      <c r="C132" s="64">
        <f>Month!B135+C131</f>
        <v>161.82999999999998</v>
      </c>
      <c r="D132" s="64">
        <f>Month!C135+D131</f>
        <v>9.1599999999999984</v>
      </c>
      <c r="E132" s="64">
        <f>Month!D135+E131</f>
        <v>70.190000000000012</v>
      </c>
      <c r="F132" s="64">
        <f>Month!E135+F131</f>
        <v>65.27</v>
      </c>
      <c r="G132" s="64">
        <f>Month!F135+G131</f>
        <v>2.64</v>
      </c>
      <c r="H132" s="64">
        <f>Month!G135+H131</f>
        <v>14.1</v>
      </c>
      <c r="I132" s="87">
        <f>Month!H135+I131</f>
        <v>0.46999999999999992</v>
      </c>
    </row>
    <row r="133" spans="1:9" x14ac:dyDescent="0.3">
      <c r="A133" s="95">
        <v>2005</v>
      </c>
      <c r="B133" s="61" t="s">
        <v>49</v>
      </c>
      <c r="C133" s="64">
        <f>Month!B136+C132</f>
        <v>179.21999999999997</v>
      </c>
      <c r="D133" s="64">
        <f>Month!C136+D132</f>
        <v>10.29</v>
      </c>
      <c r="E133" s="64">
        <f>Month!D136+E132</f>
        <v>78.010000000000019</v>
      </c>
      <c r="F133" s="64">
        <f>Month!E136+F132</f>
        <v>72.05</v>
      </c>
      <c r="G133" s="64">
        <f>Month!F136+G132</f>
        <v>2.98</v>
      </c>
      <c r="H133" s="64">
        <f>Month!G136+H132</f>
        <v>15.35</v>
      </c>
      <c r="I133" s="87">
        <f>Month!H136+I132</f>
        <v>0.53999999999999992</v>
      </c>
    </row>
    <row r="134" spans="1:9" x14ac:dyDescent="0.3">
      <c r="A134" s="95">
        <v>2005</v>
      </c>
      <c r="B134" s="61" t="s">
        <v>50</v>
      </c>
      <c r="C134" s="64">
        <f>Month!B137+C133</f>
        <v>196.87999999999997</v>
      </c>
      <c r="D134" s="64">
        <f>Month!C137+D133</f>
        <v>11.37</v>
      </c>
      <c r="E134" s="64">
        <f>Month!D137+E133</f>
        <v>85.170000000000016</v>
      </c>
      <c r="F134" s="64">
        <f>Month!E137+F133</f>
        <v>79.62</v>
      </c>
      <c r="G134" s="64">
        <f>Month!F137+G133</f>
        <v>3.32</v>
      </c>
      <c r="H134" s="64">
        <f>Month!G137+H133</f>
        <v>16.78</v>
      </c>
      <c r="I134" s="87">
        <f>Month!H137+I133</f>
        <v>0.61999999999999988</v>
      </c>
    </row>
    <row r="135" spans="1:9" x14ac:dyDescent="0.3">
      <c r="A135" s="98">
        <v>2005</v>
      </c>
      <c r="B135" s="99" t="s">
        <v>54</v>
      </c>
      <c r="C135" s="100">
        <f>Month!B138+C134</f>
        <v>216.52999999999997</v>
      </c>
      <c r="D135" s="100">
        <f>Month!C138+D134</f>
        <v>12.709999999999999</v>
      </c>
      <c r="E135" s="100">
        <f>Month!D138+E134</f>
        <v>92.890000000000015</v>
      </c>
      <c r="F135" s="100">
        <f>Month!E138+F134</f>
        <v>88.22</v>
      </c>
      <c r="G135" s="100">
        <f>Month!F138+G134</f>
        <v>3.6599999999999997</v>
      </c>
      <c r="H135" s="100">
        <f>Month!G138+H134</f>
        <v>18.37</v>
      </c>
      <c r="I135" s="102">
        <f>Month!H138+I134</f>
        <v>0.67999999999999994</v>
      </c>
    </row>
    <row r="136" spans="1:9" x14ac:dyDescent="0.3">
      <c r="A136" s="95">
        <v>2006</v>
      </c>
      <c r="B136" s="61" t="s">
        <v>43</v>
      </c>
      <c r="C136" s="64">
        <f>Month!B139</f>
        <v>19.8</v>
      </c>
      <c r="D136" s="64">
        <f>Month!C139</f>
        <v>0.98</v>
      </c>
      <c r="E136" s="64">
        <f>Month!D139</f>
        <v>8.11</v>
      </c>
      <c r="F136" s="64">
        <f>Month!E139</f>
        <v>8.5299999999999994</v>
      </c>
      <c r="G136" s="64">
        <f>Month!F139</f>
        <v>0.35</v>
      </c>
      <c r="H136" s="64">
        <f>Month!G139</f>
        <v>1.76</v>
      </c>
      <c r="I136" s="87">
        <f>Month!H139</f>
        <v>7.0000000000000007E-2</v>
      </c>
    </row>
    <row r="137" spans="1:9" x14ac:dyDescent="0.3">
      <c r="A137" s="95">
        <v>2006</v>
      </c>
      <c r="B137" s="61" t="s">
        <v>44</v>
      </c>
      <c r="C137" s="64">
        <f>Month!B140+C136</f>
        <v>37.72</v>
      </c>
      <c r="D137" s="64">
        <f>Month!C140+D136</f>
        <v>2.13</v>
      </c>
      <c r="E137" s="64">
        <f>Month!D140+E136</f>
        <v>15.23</v>
      </c>
      <c r="F137" s="64">
        <f>Month!E140+F136</f>
        <v>16.22</v>
      </c>
      <c r="G137" s="64">
        <f>Month!F140+G136</f>
        <v>0.7</v>
      </c>
      <c r="H137" s="64">
        <f>Month!G140+H136</f>
        <v>3.31</v>
      </c>
      <c r="I137" s="87">
        <f>Month!H140+I136</f>
        <v>0.13</v>
      </c>
    </row>
    <row r="138" spans="1:9" x14ac:dyDescent="0.3">
      <c r="A138" s="95">
        <v>2006</v>
      </c>
      <c r="B138" s="61" t="s">
        <v>45</v>
      </c>
      <c r="C138" s="64">
        <f>Month!B141+C137</f>
        <v>57.2</v>
      </c>
      <c r="D138" s="64">
        <f>Month!C141+D137</f>
        <v>3.4299999999999997</v>
      </c>
      <c r="E138" s="64">
        <f>Month!D141+E137</f>
        <v>22.89</v>
      </c>
      <c r="F138" s="64">
        <f>Month!E141+F137</f>
        <v>24.549999999999997</v>
      </c>
      <c r="G138" s="64">
        <f>Month!F141+G137</f>
        <v>1.0499999999999998</v>
      </c>
      <c r="H138" s="64">
        <f>Month!G141+H137</f>
        <v>5.09</v>
      </c>
      <c r="I138" s="87">
        <f>Month!H141+I137</f>
        <v>0.19</v>
      </c>
    </row>
    <row r="139" spans="1:9" x14ac:dyDescent="0.3">
      <c r="A139" s="95">
        <v>2006</v>
      </c>
      <c r="B139" s="61" t="s">
        <v>46</v>
      </c>
      <c r="C139" s="64">
        <f>Month!B142+C138</f>
        <v>74.81</v>
      </c>
      <c r="D139" s="64">
        <f>Month!C142+D138</f>
        <v>4.34</v>
      </c>
      <c r="E139" s="64">
        <f>Month!D142+E138</f>
        <v>30.27</v>
      </c>
      <c r="F139" s="64">
        <f>Month!E142+F138</f>
        <v>31.929999999999996</v>
      </c>
      <c r="G139" s="64">
        <f>Month!F142+G138</f>
        <v>1.3599999999999999</v>
      </c>
      <c r="H139" s="64">
        <f>Month!G142+H138</f>
        <v>6.66</v>
      </c>
      <c r="I139" s="87">
        <f>Month!H142+I138</f>
        <v>0.25</v>
      </c>
    </row>
    <row r="140" spans="1:9" x14ac:dyDescent="0.3">
      <c r="A140" s="95">
        <v>2006</v>
      </c>
      <c r="B140" s="61" t="s">
        <v>42</v>
      </c>
      <c r="C140" s="64">
        <f>Month!B143+C139</f>
        <v>91.45</v>
      </c>
      <c r="D140" s="64">
        <f>Month!C143+D139</f>
        <v>5.35</v>
      </c>
      <c r="E140" s="64">
        <f>Month!D143+E139</f>
        <v>37.43</v>
      </c>
      <c r="F140" s="64">
        <f>Month!E143+F139</f>
        <v>38.5</v>
      </c>
      <c r="G140" s="64">
        <f>Month!F143+G139</f>
        <v>1.67</v>
      </c>
      <c r="H140" s="64">
        <f>Month!G143+H139</f>
        <v>8.1999999999999993</v>
      </c>
      <c r="I140" s="87">
        <f>Month!H143+I139</f>
        <v>0.3</v>
      </c>
    </row>
    <row r="141" spans="1:9" x14ac:dyDescent="0.3">
      <c r="A141" s="95">
        <v>2006</v>
      </c>
      <c r="B141" s="61" t="s">
        <v>52</v>
      </c>
      <c r="C141" s="64">
        <f>Month!B144+C140</f>
        <v>106.43</v>
      </c>
      <c r="D141" s="64">
        <f>Month!C144+D140</f>
        <v>6.4799999999999995</v>
      </c>
      <c r="E141" s="64">
        <f>Month!D144+E140</f>
        <v>43.89</v>
      </c>
      <c r="F141" s="64">
        <f>Month!E144+F140</f>
        <v>44.15</v>
      </c>
      <c r="G141" s="64">
        <f>Month!F144+G140</f>
        <v>1.98</v>
      </c>
      <c r="H141" s="64">
        <f>Month!G144+H140</f>
        <v>9.59</v>
      </c>
      <c r="I141" s="87">
        <f>Month!H144+I140</f>
        <v>0.33999999999999997</v>
      </c>
    </row>
    <row r="142" spans="1:9" x14ac:dyDescent="0.3">
      <c r="A142" s="95">
        <v>2006</v>
      </c>
      <c r="B142" s="61" t="s">
        <v>47</v>
      </c>
      <c r="C142" s="64">
        <f>Month!B145+C141</f>
        <v>120.89</v>
      </c>
      <c r="D142" s="64">
        <f>Month!C145+D141</f>
        <v>7.1899999999999995</v>
      </c>
      <c r="E142" s="64">
        <f>Month!D145+E141</f>
        <v>50.78</v>
      </c>
      <c r="F142" s="64">
        <f>Month!E145+F141</f>
        <v>49.22</v>
      </c>
      <c r="G142" s="64">
        <f>Month!F145+G141</f>
        <v>2.2799999999999998</v>
      </c>
      <c r="H142" s="64">
        <f>Month!G145+H141</f>
        <v>11.04</v>
      </c>
      <c r="I142" s="87">
        <f>Month!H145+I141</f>
        <v>0.37999999999999995</v>
      </c>
    </row>
    <row r="143" spans="1:9" x14ac:dyDescent="0.3">
      <c r="A143" s="95">
        <v>2006</v>
      </c>
      <c r="B143" s="61" t="s">
        <v>48</v>
      </c>
      <c r="C143" s="64">
        <f>Month!B146+C142</f>
        <v>134.21</v>
      </c>
      <c r="D143" s="64">
        <f>Month!C146+D142</f>
        <v>7.76</v>
      </c>
      <c r="E143" s="64">
        <f>Month!D146+E142</f>
        <v>56.52</v>
      </c>
      <c r="F143" s="64">
        <f>Month!E146+F142</f>
        <v>54.35</v>
      </c>
      <c r="G143" s="64">
        <f>Month!F146+G142</f>
        <v>2.5799999999999996</v>
      </c>
      <c r="H143" s="64">
        <f>Month!G146+H142</f>
        <v>12.579999999999998</v>
      </c>
      <c r="I143" s="87">
        <f>Month!H146+I142</f>
        <v>0.41999999999999993</v>
      </c>
    </row>
    <row r="144" spans="1:9" x14ac:dyDescent="0.3">
      <c r="A144" s="95">
        <v>2006</v>
      </c>
      <c r="B144" s="61" t="s">
        <v>53</v>
      </c>
      <c r="C144" s="64">
        <f>Month!B147+C143</f>
        <v>148.96</v>
      </c>
      <c r="D144" s="64">
        <f>Month!C147+D143</f>
        <v>8.7199999999999989</v>
      </c>
      <c r="E144" s="64">
        <f>Month!D147+E143</f>
        <v>62.81</v>
      </c>
      <c r="F144" s="64">
        <f>Month!E147+F143</f>
        <v>60.21</v>
      </c>
      <c r="G144" s="64">
        <f>Month!F147+G143</f>
        <v>2.8799999999999994</v>
      </c>
      <c r="H144" s="64">
        <f>Month!G147+H143</f>
        <v>13.859999999999998</v>
      </c>
      <c r="I144" s="87">
        <f>Month!H147+I143</f>
        <v>0.47999999999999993</v>
      </c>
    </row>
    <row r="145" spans="1:9" x14ac:dyDescent="0.3">
      <c r="A145" s="95">
        <v>2006</v>
      </c>
      <c r="B145" s="61" t="s">
        <v>49</v>
      </c>
      <c r="C145" s="64">
        <f>Month!B148+C144</f>
        <v>164.84</v>
      </c>
      <c r="D145" s="64">
        <f>Month!C148+D144</f>
        <v>9.6399999999999988</v>
      </c>
      <c r="E145" s="64">
        <f>Month!D148+E144</f>
        <v>69.91</v>
      </c>
      <c r="F145" s="64">
        <f>Month!E148+F144</f>
        <v>66.64</v>
      </c>
      <c r="G145" s="64">
        <f>Month!F148+G144</f>
        <v>3.2299999999999995</v>
      </c>
      <c r="H145" s="64">
        <f>Month!G148+H144</f>
        <v>14.859999999999998</v>
      </c>
      <c r="I145" s="87">
        <f>Month!H148+I144</f>
        <v>0.55999999999999994</v>
      </c>
    </row>
    <row r="146" spans="1:9" x14ac:dyDescent="0.3">
      <c r="A146" s="95">
        <v>2006</v>
      </c>
      <c r="B146" s="61" t="s">
        <v>50</v>
      </c>
      <c r="C146" s="64">
        <f>Month!B149+C145</f>
        <v>180.94</v>
      </c>
      <c r="D146" s="64">
        <f>Month!C149+D145</f>
        <v>10.559999999999999</v>
      </c>
      <c r="E146" s="64">
        <f>Month!D149+E145</f>
        <v>76.899999999999991</v>
      </c>
      <c r="F146" s="64">
        <f>Month!E149+F145</f>
        <v>73.319999999999993</v>
      </c>
      <c r="G146" s="64">
        <f>Month!F149+G145</f>
        <v>3.5799999999999996</v>
      </c>
      <c r="H146" s="64">
        <f>Month!G149+H145</f>
        <v>15.929999999999998</v>
      </c>
      <c r="I146" s="87">
        <f>Month!H149+I145</f>
        <v>0.64999999999999991</v>
      </c>
    </row>
    <row r="147" spans="1:9" x14ac:dyDescent="0.3">
      <c r="A147" s="98">
        <v>2006</v>
      </c>
      <c r="B147" s="99" t="s">
        <v>54</v>
      </c>
      <c r="C147" s="100">
        <f>Month!B150+C146</f>
        <v>197.2</v>
      </c>
      <c r="D147" s="100">
        <f>Month!C150+D146</f>
        <v>11.429999999999998</v>
      </c>
      <c r="E147" s="100">
        <f>Month!D150+E146</f>
        <v>83.949999999999989</v>
      </c>
      <c r="F147" s="100">
        <f>Month!E150+F146</f>
        <v>80</v>
      </c>
      <c r="G147" s="100">
        <f>Month!F150+G146</f>
        <v>3.9299999999999997</v>
      </c>
      <c r="H147" s="100">
        <f>Month!G150+H146</f>
        <v>17.139999999999997</v>
      </c>
      <c r="I147" s="102">
        <f>Month!H150+I146</f>
        <v>0.74999999999999989</v>
      </c>
    </row>
    <row r="148" spans="1:9" x14ac:dyDescent="0.3">
      <c r="A148" s="95">
        <v>2007</v>
      </c>
      <c r="B148" s="61" t="s">
        <v>43</v>
      </c>
      <c r="C148" s="64">
        <f>Month!B151</f>
        <v>16.649999999999999</v>
      </c>
      <c r="D148" s="64">
        <f>Month!C151</f>
        <v>0.71</v>
      </c>
      <c r="E148" s="64">
        <f>Month!D151</f>
        <v>7.28</v>
      </c>
      <c r="F148" s="64">
        <f>Month!E151</f>
        <v>6.94</v>
      </c>
      <c r="G148" s="64">
        <f>Month!F151</f>
        <v>0.38</v>
      </c>
      <c r="H148" s="64">
        <f>Month!G151</f>
        <v>1.23</v>
      </c>
      <c r="I148" s="87">
        <f>Month!H151</f>
        <v>0.11</v>
      </c>
    </row>
    <row r="149" spans="1:9" x14ac:dyDescent="0.3">
      <c r="A149" s="95">
        <v>2007</v>
      </c>
      <c r="B149" s="61" t="s">
        <v>44</v>
      </c>
      <c r="C149" s="64">
        <f>Month!B152+C148</f>
        <v>32.450000000000003</v>
      </c>
      <c r="D149" s="64">
        <f>Month!C152+D148</f>
        <v>1.5499999999999998</v>
      </c>
      <c r="E149" s="64">
        <f>Month!D152+E148</f>
        <v>14.4</v>
      </c>
      <c r="F149" s="64">
        <f>Month!E152+F148</f>
        <v>13.21</v>
      </c>
      <c r="G149" s="64">
        <f>Month!F152+G148</f>
        <v>0.76</v>
      </c>
      <c r="H149" s="64">
        <f>Month!G152+H148</f>
        <v>2.33</v>
      </c>
      <c r="I149" s="87">
        <f>Month!H152+I148</f>
        <v>0.2</v>
      </c>
    </row>
    <row r="150" spans="1:9" x14ac:dyDescent="0.3">
      <c r="A150" s="95">
        <v>2007</v>
      </c>
      <c r="B150" s="61" t="s">
        <v>51</v>
      </c>
      <c r="C150" s="64">
        <f>Month!B153+C149</f>
        <v>49.75</v>
      </c>
      <c r="D150" s="64">
        <f>Month!C153+D149</f>
        <v>2.5299999999999998</v>
      </c>
      <c r="E150" s="64">
        <f>Month!D153+E149</f>
        <v>21.89</v>
      </c>
      <c r="F150" s="64">
        <f>Month!E153+F149</f>
        <v>20.43</v>
      </c>
      <c r="G150" s="64">
        <f>Month!F153+G149</f>
        <v>1.1400000000000001</v>
      </c>
      <c r="H150" s="64">
        <f>Month!G153+H149</f>
        <v>3.46</v>
      </c>
      <c r="I150" s="87">
        <f>Month!H153+I149</f>
        <v>0.30000000000000004</v>
      </c>
    </row>
    <row r="151" spans="1:9" x14ac:dyDescent="0.3">
      <c r="A151" s="95">
        <v>2007</v>
      </c>
      <c r="B151" s="61" t="s">
        <v>46</v>
      </c>
      <c r="C151" s="64">
        <f>Month!B154+C150</f>
        <v>65.61</v>
      </c>
      <c r="D151" s="64">
        <f>Month!C154+D150</f>
        <v>3.2699999999999996</v>
      </c>
      <c r="E151" s="64">
        <f>Month!D154+E150</f>
        <v>29.17</v>
      </c>
      <c r="F151" s="64">
        <f>Month!E154+F150</f>
        <v>26.82</v>
      </c>
      <c r="G151" s="64">
        <f>Month!F154+G150</f>
        <v>1.4700000000000002</v>
      </c>
      <c r="H151" s="64">
        <f>Month!G154+H150</f>
        <v>4.53</v>
      </c>
      <c r="I151" s="87">
        <f>Month!H154+I150</f>
        <v>0.35000000000000003</v>
      </c>
    </row>
    <row r="152" spans="1:9" x14ac:dyDescent="0.3">
      <c r="A152" s="95">
        <v>2007</v>
      </c>
      <c r="B152" s="61" t="s">
        <v>42</v>
      </c>
      <c r="C152" s="64">
        <f>Month!B155+C151</f>
        <v>81.960000000000008</v>
      </c>
      <c r="D152" s="64">
        <f>Month!C155+D151</f>
        <v>4.1499999999999995</v>
      </c>
      <c r="E152" s="64">
        <f>Month!D155+E151</f>
        <v>36.69</v>
      </c>
      <c r="F152" s="64">
        <f>Month!E155+F151</f>
        <v>33.299999999999997</v>
      </c>
      <c r="G152" s="64">
        <f>Month!F155+G151</f>
        <v>1.8000000000000003</v>
      </c>
      <c r="H152" s="64">
        <f>Month!G155+H151</f>
        <v>5.62</v>
      </c>
      <c r="I152" s="87">
        <f>Month!H155+I151</f>
        <v>0.4</v>
      </c>
    </row>
    <row r="153" spans="1:9" x14ac:dyDescent="0.3">
      <c r="A153" s="95">
        <v>2007</v>
      </c>
      <c r="B153" s="61" t="s">
        <v>52</v>
      </c>
      <c r="C153" s="64">
        <f>Month!B156+C152</f>
        <v>96.410000000000011</v>
      </c>
      <c r="D153" s="64">
        <f>Month!C156+D152</f>
        <v>5.2899999999999991</v>
      </c>
      <c r="E153" s="64">
        <f>Month!D156+E152</f>
        <v>43.53</v>
      </c>
      <c r="F153" s="64">
        <f>Month!E156+F152</f>
        <v>38.18</v>
      </c>
      <c r="G153" s="64">
        <f>Month!F156+G152</f>
        <v>2.1300000000000003</v>
      </c>
      <c r="H153" s="64">
        <f>Month!G156+H152</f>
        <v>6.83</v>
      </c>
      <c r="I153" s="87">
        <f>Month!H156+I152</f>
        <v>0.45</v>
      </c>
    </row>
    <row r="154" spans="1:9" x14ac:dyDescent="0.3">
      <c r="A154" s="95">
        <v>2007</v>
      </c>
      <c r="B154" s="61" t="s">
        <v>47</v>
      </c>
      <c r="C154" s="64">
        <f>Month!B157+C153</f>
        <v>111.24000000000001</v>
      </c>
      <c r="D154" s="64">
        <f>Month!C157+D153</f>
        <v>6.1499999999999995</v>
      </c>
      <c r="E154" s="64">
        <f>Month!D157+E153</f>
        <v>50.53</v>
      </c>
      <c r="F154" s="64">
        <f>Month!E157+F153</f>
        <v>43.4</v>
      </c>
      <c r="G154" s="64">
        <f>Month!F157+G153</f>
        <v>2.4600000000000004</v>
      </c>
      <c r="H154" s="64">
        <f>Month!G157+H153</f>
        <v>8.19</v>
      </c>
      <c r="I154" s="87">
        <f>Month!H157+I153</f>
        <v>0.51</v>
      </c>
    </row>
    <row r="155" spans="1:9" x14ac:dyDescent="0.3">
      <c r="A155" s="95">
        <v>2007</v>
      </c>
      <c r="B155" s="61" t="s">
        <v>48</v>
      </c>
      <c r="C155" s="64">
        <f>Month!B158+C154</f>
        <v>123.95000000000002</v>
      </c>
      <c r="D155" s="64">
        <f>Month!C158+D154</f>
        <v>7.0799999999999992</v>
      </c>
      <c r="E155" s="64">
        <f>Month!D158+E154</f>
        <v>56.28</v>
      </c>
      <c r="F155" s="64">
        <f>Month!E158+F154</f>
        <v>47.82</v>
      </c>
      <c r="G155" s="64">
        <f>Month!F158+G154</f>
        <v>2.7900000000000005</v>
      </c>
      <c r="H155" s="64">
        <f>Month!G158+H154</f>
        <v>9.41</v>
      </c>
      <c r="I155" s="87">
        <f>Month!H158+I154</f>
        <v>0.57000000000000006</v>
      </c>
    </row>
    <row r="156" spans="1:9" x14ac:dyDescent="0.3">
      <c r="A156" s="95">
        <v>2007</v>
      </c>
      <c r="B156" s="61" t="s">
        <v>53</v>
      </c>
      <c r="C156" s="64">
        <f>Month!B159+C155</f>
        <v>137.63000000000002</v>
      </c>
      <c r="D156" s="64">
        <f>Month!C159+D155</f>
        <v>8.18</v>
      </c>
      <c r="E156" s="64">
        <f>Month!D159+E155</f>
        <v>62.58</v>
      </c>
      <c r="F156" s="64">
        <f>Month!E159+F155</f>
        <v>52.44</v>
      </c>
      <c r="G156" s="64">
        <f>Month!F159+G155</f>
        <v>3.1200000000000006</v>
      </c>
      <c r="H156" s="64">
        <f>Month!G159+H155</f>
        <v>10.68</v>
      </c>
      <c r="I156" s="87">
        <f>Month!H159+I155</f>
        <v>0.63000000000000012</v>
      </c>
    </row>
    <row r="157" spans="1:9" x14ac:dyDescent="0.3">
      <c r="A157" s="95">
        <v>2007</v>
      </c>
      <c r="B157" s="61" t="s">
        <v>49</v>
      </c>
      <c r="C157" s="64">
        <f>Month!B160+C156</f>
        <v>153.34000000000003</v>
      </c>
      <c r="D157" s="64">
        <f>Month!C160+D156</f>
        <v>8.9599999999999991</v>
      </c>
      <c r="E157" s="64">
        <f>Month!D160+E156</f>
        <v>69.94</v>
      </c>
      <c r="F157" s="64">
        <f>Month!E160+F156</f>
        <v>58.44</v>
      </c>
      <c r="G157" s="64">
        <f>Month!F160+G156</f>
        <v>3.5200000000000005</v>
      </c>
      <c r="H157" s="64">
        <f>Month!G160+H156</f>
        <v>11.78</v>
      </c>
      <c r="I157" s="87">
        <f>Month!H160+I156</f>
        <v>0.70000000000000018</v>
      </c>
    </row>
    <row r="158" spans="1:9" x14ac:dyDescent="0.3">
      <c r="A158" s="95">
        <v>2007</v>
      </c>
      <c r="B158" s="61" t="s">
        <v>50</v>
      </c>
      <c r="C158" s="64">
        <f>Month!B161+C157</f>
        <v>169.18000000000004</v>
      </c>
      <c r="D158" s="64">
        <f>Month!C161+D157</f>
        <v>9.85</v>
      </c>
      <c r="E158" s="64">
        <f>Month!D161+E157</f>
        <v>76.679999999999993</v>
      </c>
      <c r="F158" s="64">
        <f>Month!E161+F157</f>
        <v>65.06</v>
      </c>
      <c r="G158" s="64">
        <f>Month!F161+G157</f>
        <v>3.9200000000000004</v>
      </c>
      <c r="H158" s="64">
        <f>Month!G161+H157</f>
        <v>12.889999999999999</v>
      </c>
      <c r="I158" s="87">
        <f>Month!H161+I157</f>
        <v>0.78000000000000014</v>
      </c>
    </row>
    <row r="159" spans="1:9" x14ac:dyDescent="0.3">
      <c r="A159" s="98">
        <v>2007</v>
      </c>
      <c r="B159" s="99" t="s">
        <v>54</v>
      </c>
      <c r="C159" s="100">
        <f>Month!B162+C158</f>
        <v>185.99000000000004</v>
      </c>
      <c r="D159" s="100">
        <f>Month!C162+D158</f>
        <v>10.709999999999999</v>
      </c>
      <c r="E159" s="100">
        <f>Month!D162+E158</f>
        <v>83.91</v>
      </c>
      <c r="F159" s="100">
        <f>Month!E162+F158</f>
        <v>72.150000000000006</v>
      </c>
      <c r="G159" s="100">
        <f>Month!F162+G158</f>
        <v>4.32</v>
      </c>
      <c r="H159" s="100">
        <f>Month!G162+H158</f>
        <v>14.03</v>
      </c>
      <c r="I159" s="102">
        <f>Month!H162+I158</f>
        <v>0.87000000000000011</v>
      </c>
    </row>
    <row r="160" spans="1:9" x14ac:dyDescent="0.3">
      <c r="A160" s="95">
        <v>2008</v>
      </c>
      <c r="B160" s="61" t="s">
        <v>43</v>
      </c>
      <c r="C160" s="64">
        <f>Month!B163</f>
        <v>16.339999999999996</v>
      </c>
      <c r="D160" s="64">
        <f>Month!C163</f>
        <v>0.62</v>
      </c>
      <c r="E160" s="64">
        <f>Month!D163</f>
        <v>7.14</v>
      </c>
      <c r="F160" s="64">
        <f>Month!E163</f>
        <v>6.85</v>
      </c>
      <c r="G160" s="64">
        <f>Month!F163</f>
        <v>0.45</v>
      </c>
      <c r="H160" s="64">
        <f>Month!G163</f>
        <v>1.1499999999999999</v>
      </c>
      <c r="I160" s="87">
        <f>Month!H163</f>
        <v>0.13</v>
      </c>
    </row>
    <row r="161" spans="1:9" x14ac:dyDescent="0.3">
      <c r="A161" s="95">
        <v>2008</v>
      </c>
      <c r="B161" s="61" t="s">
        <v>44</v>
      </c>
      <c r="C161" s="64">
        <f>Month!B164+C160</f>
        <v>31.439999999999994</v>
      </c>
      <c r="D161" s="64">
        <f>Month!C164+D160</f>
        <v>1.38</v>
      </c>
      <c r="E161" s="64">
        <f>Month!D164+E160</f>
        <v>13.61</v>
      </c>
      <c r="F161" s="64">
        <f>Month!E164+F160</f>
        <v>13.04</v>
      </c>
      <c r="G161" s="64">
        <f>Month!F164+G160</f>
        <v>0.9</v>
      </c>
      <c r="H161" s="64">
        <f>Month!G164+H160</f>
        <v>2.27</v>
      </c>
      <c r="I161" s="87">
        <f>Month!H164+I160</f>
        <v>0.24</v>
      </c>
    </row>
    <row r="162" spans="1:9" x14ac:dyDescent="0.3">
      <c r="A162" s="95">
        <v>2008</v>
      </c>
      <c r="B162" s="61" t="s">
        <v>51</v>
      </c>
      <c r="C162" s="64">
        <f>Month!B165+C161</f>
        <v>47.72</v>
      </c>
      <c r="D162" s="64">
        <f>Month!C165+D161</f>
        <v>2.3499999999999996</v>
      </c>
      <c r="E162" s="64">
        <f>Month!D165+E161</f>
        <v>20.619999999999997</v>
      </c>
      <c r="F162" s="64">
        <f>Month!E165+F161</f>
        <v>19.759999999999998</v>
      </c>
      <c r="G162" s="64">
        <f>Month!F165+G161</f>
        <v>1.35</v>
      </c>
      <c r="H162" s="64">
        <f>Month!G165+H161</f>
        <v>3.2800000000000002</v>
      </c>
      <c r="I162" s="87">
        <f>Month!H165+I161</f>
        <v>0.36</v>
      </c>
    </row>
    <row r="163" spans="1:9" x14ac:dyDescent="0.3">
      <c r="A163" s="95">
        <v>2008</v>
      </c>
      <c r="B163" s="61" t="s">
        <v>46</v>
      </c>
      <c r="C163" s="64">
        <f>Month!B166+C162</f>
        <v>62.86</v>
      </c>
      <c r="D163" s="64">
        <f>Month!C166+D162</f>
        <v>3.2699999999999996</v>
      </c>
      <c r="E163" s="64">
        <f>Month!D166+E162</f>
        <v>27.54</v>
      </c>
      <c r="F163" s="64">
        <f>Month!E166+F162</f>
        <v>25.779999999999998</v>
      </c>
      <c r="G163" s="64">
        <f>Month!F166+G162</f>
        <v>1.75</v>
      </c>
      <c r="H163" s="64">
        <f>Month!G166+H162</f>
        <v>4.08</v>
      </c>
      <c r="I163" s="87">
        <f>Month!H166+I162</f>
        <v>0.44</v>
      </c>
    </row>
    <row r="164" spans="1:9" x14ac:dyDescent="0.3">
      <c r="A164" s="95">
        <v>2008</v>
      </c>
      <c r="B164" s="61" t="s">
        <v>42</v>
      </c>
      <c r="C164" s="64">
        <f>Month!B167+C163</f>
        <v>78.33</v>
      </c>
      <c r="D164" s="64">
        <f>Month!C167+D163</f>
        <v>4.1399999999999997</v>
      </c>
      <c r="E164" s="64">
        <f>Month!D167+E163</f>
        <v>34.67</v>
      </c>
      <c r="F164" s="64">
        <f>Month!E167+F163</f>
        <v>31.81</v>
      </c>
      <c r="G164" s="64">
        <f>Month!F167+G163</f>
        <v>2.15</v>
      </c>
      <c r="H164" s="64">
        <f>Month!G167+H163</f>
        <v>5.07</v>
      </c>
      <c r="I164" s="87">
        <f>Month!H167+I163</f>
        <v>0.49</v>
      </c>
    </row>
    <row r="165" spans="1:9" x14ac:dyDescent="0.3">
      <c r="A165" s="95">
        <v>2008</v>
      </c>
      <c r="B165" s="61" t="s">
        <v>52</v>
      </c>
      <c r="C165" s="64">
        <f>Month!B168+C164</f>
        <v>92.72</v>
      </c>
      <c r="D165" s="64">
        <f>Month!C168+D164</f>
        <v>5.2299999999999995</v>
      </c>
      <c r="E165" s="64">
        <f>Month!D168+E164</f>
        <v>41.03</v>
      </c>
      <c r="F165" s="64">
        <f>Month!E168+F164</f>
        <v>37.32</v>
      </c>
      <c r="G165" s="64">
        <f>Month!F168+G164</f>
        <v>2.5499999999999998</v>
      </c>
      <c r="H165" s="64">
        <f>Month!G168+H164</f>
        <v>6.0500000000000007</v>
      </c>
      <c r="I165" s="87">
        <f>Month!H168+I164</f>
        <v>0.54</v>
      </c>
    </row>
    <row r="166" spans="1:9" x14ac:dyDescent="0.3">
      <c r="A166" s="95">
        <v>2008</v>
      </c>
      <c r="B166" s="61" t="s">
        <v>47</v>
      </c>
      <c r="C166" s="64">
        <f>Month!B169+C165</f>
        <v>105.38</v>
      </c>
      <c r="D166" s="64">
        <f>Month!C169+D165</f>
        <v>6.14</v>
      </c>
      <c r="E166" s="64">
        <f>Month!D169+E165</f>
        <v>47.3</v>
      </c>
      <c r="F166" s="64">
        <f>Month!E169+F165</f>
        <v>41.45</v>
      </c>
      <c r="G166" s="64">
        <f>Month!F169+G165</f>
        <v>2.9499999999999997</v>
      </c>
      <c r="H166" s="64">
        <f>Month!G169+H165</f>
        <v>6.9500000000000011</v>
      </c>
      <c r="I166" s="87">
        <f>Month!H169+I165</f>
        <v>0.59000000000000008</v>
      </c>
    </row>
    <row r="167" spans="1:9" x14ac:dyDescent="0.3">
      <c r="A167" s="95">
        <v>2008</v>
      </c>
      <c r="B167" s="61" t="s">
        <v>48</v>
      </c>
      <c r="C167" s="64">
        <f>Month!B170+C166</f>
        <v>117.50999999999999</v>
      </c>
      <c r="D167" s="64">
        <f>Month!C170+D166</f>
        <v>7.0299999999999994</v>
      </c>
      <c r="E167" s="64">
        <f>Month!D170+E166</f>
        <v>52.47</v>
      </c>
      <c r="F167" s="64">
        <f>Month!E170+F166</f>
        <v>46.09</v>
      </c>
      <c r="G167" s="64">
        <f>Month!F170+G166</f>
        <v>3.3499999999999996</v>
      </c>
      <c r="H167" s="64">
        <f>Month!G170+H166</f>
        <v>7.9200000000000008</v>
      </c>
      <c r="I167" s="87">
        <f>Month!H170+I166</f>
        <v>0.65000000000000013</v>
      </c>
    </row>
    <row r="168" spans="1:9" x14ac:dyDescent="0.3">
      <c r="A168" s="95">
        <v>2008</v>
      </c>
      <c r="B168" s="61" t="s">
        <v>53</v>
      </c>
      <c r="C168" s="64">
        <f>Month!B171+C167</f>
        <v>131.57</v>
      </c>
      <c r="D168" s="64">
        <f>Month!C171+D167</f>
        <v>8.1</v>
      </c>
      <c r="E168" s="64">
        <f>Month!D171+E167</f>
        <v>58.89</v>
      </c>
      <c r="F168" s="64">
        <f>Month!E171+F167</f>
        <v>51.330000000000005</v>
      </c>
      <c r="G168" s="64">
        <f>Month!F171+G167</f>
        <v>3.7499999999999996</v>
      </c>
      <c r="H168" s="64">
        <f>Month!G171+H167</f>
        <v>8.7900000000000009</v>
      </c>
      <c r="I168" s="87">
        <f>Month!H171+I167</f>
        <v>0.71000000000000019</v>
      </c>
    </row>
    <row r="169" spans="1:9" x14ac:dyDescent="0.3">
      <c r="A169" s="95">
        <v>2008</v>
      </c>
      <c r="B169" s="61" t="s">
        <v>49</v>
      </c>
      <c r="C169" s="64">
        <f>Month!B172+C168</f>
        <v>146.32</v>
      </c>
      <c r="D169" s="64">
        <f>Month!C172+D168</f>
        <v>8.9599999999999991</v>
      </c>
      <c r="E169" s="64">
        <f>Month!D172+E168</f>
        <v>65.430000000000007</v>
      </c>
      <c r="F169" s="64">
        <f>Month!E172+F168</f>
        <v>57.150000000000006</v>
      </c>
      <c r="G169" s="64">
        <f>Month!F172+G168</f>
        <v>4.1999999999999993</v>
      </c>
      <c r="H169" s="64">
        <f>Month!G172+H168</f>
        <v>9.75</v>
      </c>
      <c r="I169" s="87">
        <f>Month!H172+I168</f>
        <v>0.83000000000000018</v>
      </c>
    </row>
    <row r="170" spans="1:9" x14ac:dyDescent="0.3">
      <c r="A170" s="95">
        <v>2008</v>
      </c>
      <c r="B170" s="61" t="s">
        <v>50</v>
      </c>
      <c r="C170" s="64">
        <f>Month!B173+C169</f>
        <v>161.43</v>
      </c>
      <c r="D170" s="64">
        <f>Month!C173+D169</f>
        <v>10.01</v>
      </c>
      <c r="E170" s="64">
        <f>Month!D173+E169</f>
        <v>71.910000000000011</v>
      </c>
      <c r="F170" s="64">
        <f>Month!E173+F169</f>
        <v>63.210000000000008</v>
      </c>
      <c r="G170" s="64">
        <f>Month!F173+G169</f>
        <v>4.6499999999999995</v>
      </c>
      <c r="H170" s="64">
        <f>Month!G173+H169</f>
        <v>10.71</v>
      </c>
      <c r="I170" s="87">
        <f>Month!H173+I169</f>
        <v>0.94000000000000017</v>
      </c>
    </row>
    <row r="171" spans="1:9" x14ac:dyDescent="0.3">
      <c r="A171" s="98">
        <v>2008</v>
      </c>
      <c r="B171" s="99" t="s">
        <v>54</v>
      </c>
      <c r="C171" s="100">
        <f>Month!B174+C170</f>
        <v>177.62</v>
      </c>
      <c r="D171" s="100">
        <f>Month!C174+D170</f>
        <v>11.32</v>
      </c>
      <c r="E171" s="100">
        <f>Month!D174+E170</f>
        <v>78.710000000000008</v>
      </c>
      <c r="F171" s="100">
        <f>Month!E174+F170</f>
        <v>69.53</v>
      </c>
      <c r="G171" s="100">
        <f>Month!F174+G170</f>
        <v>5.0999999999999996</v>
      </c>
      <c r="H171" s="100">
        <f>Month!G174+H170</f>
        <v>11.91</v>
      </c>
      <c r="I171" s="102">
        <f>Month!H174+I170</f>
        <v>1.0500000000000003</v>
      </c>
    </row>
    <row r="172" spans="1:9" x14ac:dyDescent="0.3">
      <c r="A172" s="86">
        <v>2009</v>
      </c>
      <c r="B172" s="61" t="s">
        <v>43</v>
      </c>
      <c r="C172" s="64">
        <f>Month!B175</f>
        <v>15.600000000000001</v>
      </c>
      <c r="D172" s="64">
        <f>Month!C175</f>
        <v>0.7</v>
      </c>
      <c r="E172" s="64">
        <f>Month!D175</f>
        <v>6.8</v>
      </c>
      <c r="F172" s="64">
        <f>Month!E175</f>
        <v>6.46</v>
      </c>
      <c r="G172" s="64">
        <f>Month!F175</f>
        <v>0.53</v>
      </c>
      <c r="H172" s="64">
        <f>Month!G175</f>
        <v>0.98</v>
      </c>
      <c r="I172" s="87">
        <f>Month!H175</f>
        <v>0.13</v>
      </c>
    </row>
    <row r="173" spans="1:9" x14ac:dyDescent="0.3">
      <c r="A173" s="86">
        <v>2009</v>
      </c>
      <c r="B173" s="61" t="s">
        <v>44</v>
      </c>
      <c r="C173" s="64">
        <f>Month!B176+C172</f>
        <v>29.93</v>
      </c>
      <c r="D173" s="64">
        <f>Month!C176+D172</f>
        <v>1.5299999999999998</v>
      </c>
      <c r="E173" s="64">
        <f>Month!D176+E172</f>
        <v>13.08</v>
      </c>
      <c r="F173" s="64">
        <f>Month!E176+F172</f>
        <v>11.780000000000001</v>
      </c>
      <c r="G173" s="64">
        <f>Month!F176+G172</f>
        <v>1.06</v>
      </c>
      <c r="H173" s="64">
        <f>Month!G176+H172</f>
        <v>2.25</v>
      </c>
      <c r="I173" s="87">
        <f>Month!H176+I172</f>
        <v>0.23</v>
      </c>
    </row>
    <row r="174" spans="1:9" x14ac:dyDescent="0.3">
      <c r="A174" s="86">
        <v>2009</v>
      </c>
      <c r="B174" s="61" t="s">
        <v>51</v>
      </c>
      <c r="C174" s="64">
        <f>Month!B177+C173</f>
        <v>45.36</v>
      </c>
      <c r="D174" s="64">
        <f>Month!C177+D173</f>
        <v>2.54</v>
      </c>
      <c r="E174" s="64">
        <f>Month!D177+E173</f>
        <v>20.03</v>
      </c>
      <c r="F174" s="64">
        <f>Month!E177+F173</f>
        <v>17.100000000000001</v>
      </c>
      <c r="G174" s="64">
        <f>Month!F177+G173</f>
        <v>1.59</v>
      </c>
      <c r="H174" s="64">
        <f>Month!G177+H173</f>
        <v>3.74</v>
      </c>
      <c r="I174" s="87">
        <f>Month!H177+I173</f>
        <v>0.36</v>
      </c>
    </row>
    <row r="175" spans="1:9" x14ac:dyDescent="0.3">
      <c r="A175" s="86">
        <v>2009</v>
      </c>
      <c r="B175" s="61" t="s">
        <v>46</v>
      </c>
      <c r="C175" s="64">
        <f>Month!B178+C174</f>
        <v>60.32</v>
      </c>
      <c r="D175" s="64">
        <f>Month!C178+D174</f>
        <v>3.47</v>
      </c>
      <c r="E175" s="64">
        <f>Month!D178+E174</f>
        <v>26.810000000000002</v>
      </c>
      <c r="F175" s="64">
        <f>Month!E178+F174</f>
        <v>22.44</v>
      </c>
      <c r="G175" s="64">
        <f>Month!F178+G174</f>
        <v>1.9900000000000002</v>
      </c>
      <c r="H175" s="64">
        <f>Month!G178+H174</f>
        <v>5.16</v>
      </c>
      <c r="I175" s="87">
        <f>Month!H178+I174</f>
        <v>0.44999999999999996</v>
      </c>
    </row>
    <row r="176" spans="1:9" x14ac:dyDescent="0.3">
      <c r="A176" s="86">
        <v>2009</v>
      </c>
      <c r="B176" s="61" t="s">
        <v>42</v>
      </c>
      <c r="C176" s="64">
        <f>Month!B179+C175</f>
        <v>75.08</v>
      </c>
      <c r="D176" s="64">
        <f>Month!C179+D175</f>
        <v>4.4800000000000004</v>
      </c>
      <c r="E176" s="64">
        <f>Month!D179+E175</f>
        <v>33.46</v>
      </c>
      <c r="F176" s="64">
        <f>Month!E179+F175</f>
        <v>27.85</v>
      </c>
      <c r="G176" s="64">
        <f>Month!F179+G175</f>
        <v>2.39</v>
      </c>
      <c r="H176" s="64">
        <f>Month!G179+H175</f>
        <v>6.35</v>
      </c>
      <c r="I176" s="87">
        <f>Month!H179+I175</f>
        <v>0.54999999999999993</v>
      </c>
    </row>
    <row r="177" spans="1:9" x14ac:dyDescent="0.3">
      <c r="A177" s="86">
        <v>2009</v>
      </c>
      <c r="B177" s="61" t="s">
        <v>52</v>
      </c>
      <c r="C177" s="64">
        <f>Month!B180+C176</f>
        <v>89.05</v>
      </c>
      <c r="D177" s="64">
        <f>Month!C180+D176</f>
        <v>5.5</v>
      </c>
      <c r="E177" s="64">
        <f>Month!D180+E176</f>
        <v>39.74</v>
      </c>
      <c r="F177" s="64">
        <f>Month!E180+F176</f>
        <v>32.68</v>
      </c>
      <c r="G177" s="64">
        <f>Month!F180+G176</f>
        <v>2.79</v>
      </c>
      <c r="H177" s="64">
        <f>Month!G180+H176</f>
        <v>7.7299999999999995</v>
      </c>
      <c r="I177" s="87">
        <f>Month!H180+I176</f>
        <v>0.60999999999999988</v>
      </c>
    </row>
    <row r="178" spans="1:9" x14ac:dyDescent="0.3">
      <c r="A178" s="86">
        <v>2009</v>
      </c>
      <c r="B178" s="61" t="s">
        <v>47</v>
      </c>
      <c r="C178" s="64">
        <f>Month!B181+C177</f>
        <v>102.55</v>
      </c>
      <c r="D178" s="64">
        <f>Month!C181+D177</f>
        <v>6.5</v>
      </c>
      <c r="E178" s="64">
        <f>Month!D181+E177</f>
        <v>46.13</v>
      </c>
      <c r="F178" s="64">
        <f>Month!E181+F177</f>
        <v>36.97</v>
      </c>
      <c r="G178" s="64">
        <f>Month!F181+G177</f>
        <v>3.15</v>
      </c>
      <c r="H178" s="64">
        <f>Month!G181+H177</f>
        <v>9.1199999999999992</v>
      </c>
      <c r="I178" s="87">
        <f>Month!H181+I177</f>
        <v>0.67999999999999994</v>
      </c>
    </row>
    <row r="179" spans="1:9" x14ac:dyDescent="0.3">
      <c r="A179" s="86">
        <v>2009</v>
      </c>
      <c r="B179" s="61" t="s">
        <v>48</v>
      </c>
      <c r="C179" s="64">
        <f>Month!B182+C178</f>
        <v>113.22</v>
      </c>
      <c r="D179" s="64">
        <f>Month!C182+D178</f>
        <v>7.47</v>
      </c>
      <c r="E179" s="64">
        <f>Month!D182+E178</f>
        <v>50.800000000000004</v>
      </c>
      <c r="F179" s="64">
        <f>Month!E182+F178</f>
        <v>40.199999999999996</v>
      </c>
      <c r="G179" s="64">
        <f>Month!F182+G178</f>
        <v>3.51</v>
      </c>
      <c r="H179" s="64">
        <f>Month!G182+H178</f>
        <v>10.459999999999999</v>
      </c>
      <c r="I179" s="87">
        <f>Month!H182+I178</f>
        <v>0.77999999999999992</v>
      </c>
    </row>
    <row r="180" spans="1:9" x14ac:dyDescent="0.3">
      <c r="A180" s="86">
        <v>2009</v>
      </c>
      <c r="B180" s="61" t="s">
        <v>53</v>
      </c>
      <c r="C180" s="64">
        <f>Month!B183+C179</f>
        <v>124.77</v>
      </c>
      <c r="D180" s="64">
        <f>Month!C183+D179</f>
        <v>8.39</v>
      </c>
      <c r="E180" s="64">
        <f>Month!D183+E179</f>
        <v>56.110000000000007</v>
      </c>
      <c r="F180" s="64">
        <f>Month!E183+F179</f>
        <v>43.87</v>
      </c>
      <c r="G180" s="64">
        <f>Month!F183+G179</f>
        <v>3.8699999999999997</v>
      </c>
      <c r="H180" s="64">
        <f>Month!G183+H179</f>
        <v>11.639999999999999</v>
      </c>
      <c r="I180" s="87">
        <f>Month!H183+I179</f>
        <v>0.8899999999999999</v>
      </c>
    </row>
    <row r="181" spans="1:9" x14ac:dyDescent="0.3">
      <c r="A181" s="86">
        <v>2009</v>
      </c>
      <c r="B181" s="61" t="s">
        <v>49</v>
      </c>
      <c r="C181" s="64">
        <f>Month!B184+C180</f>
        <v>138.21</v>
      </c>
      <c r="D181" s="64">
        <f>Month!C184+D180</f>
        <v>9.3500000000000014</v>
      </c>
      <c r="E181" s="64">
        <f>Month!D184+E180</f>
        <v>62.140000000000008</v>
      </c>
      <c r="F181" s="64">
        <f>Month!E184+F180</f>
        <v>48.589999999999996</v>
      </c>
      <c r="G181" s="64">
        <f>Month!F184+G180</f>
        <v>4.3899999999999997</v>
      </c>
      <c r="H181" s="64">
        <f>Month!G184+H180</f>
        <v>12.739999999999998</v>
      </c>
      <c r="I181" s="87">
        <f>Month!H184+I180</f>
        <v>0.99999999999999989</v>
      </c>
    </row>
    <row r="182" spans="1:9" x14ac:dyDescent="0.3">
      <c r="A182" s="86">
        <v>2009</v>
      </c>
      <c r="B182" s="61" t="s">
        <v>50</v>
      </c>
      <c r="C182" s="64">
        <f>Month!B185+C181</f>
        <v>152.04000000000002</v>
      </c>
      <c r="D182" s="64">
        <f>Month!C185+D181</f>
        <v>10.230000000000002</v>
      </c>
      <c r="E182" s="64">
        <f>Month!D185+E181</f>
        <v>68.53</v>
      </c>
      <c r="F182" s="64">
        <f>Month!E185+F181</f>
        <v>53.26</v>
      </c>
      <c r="G182" s="64">
        <f>Month!F185+G181</f>
        <v>4.91</v>
      </c>
      <c r="H182" s="64">
        <f>Month!G185+H181</f>
        <v>13.969999999999999</v>
      </c>
      <c r="I182" s="87">
        <f>Month!H185+I181</f>
        <v>1.1399999999999999</v>
      </c>
    </row>
    <row r="183" spans="1:9" x14ac:dyDescent="0.3">
      <c r="A183" s="103">
        <v>2009</v>
      </c>
      <c r="B183" s="99" t="s">
        <v>54</v>
      </c>
      <c r="C183" s="100">
        <f>Month!B186+C182</f>
        <v>166.17000000000002</v>
      </c>
      <c r="D183" s="100">
        <f>Month!C186+D182</f>
        <v>11.030000000000003</v>
      </c>
      <c r="E183" s="100">
        <f>Month!D186+E182</f>
        <v>74.760000000000005</v>
      </c>
      <c r="F183" s="100">
        <f>Month!E186+F182</f>
        <v>58.46</v>
      </c>
      <c r="G183" s="100">
        <f>Month!F186+G182</f>
        <v>5.43</v>
      </c>
      <c r="H183" s="100">
        <f>Month!G186+H182</f>
        <v>15.239999999999998</v>
      </c>
      <c r="I183" s="102">
        <f>Month!H186+I182</f>
        <v>1.25</v>
      </c>
    </row>
    <row r="184" spans="1:9" x14ac:dyDescent="0.3">
      <c r="A184" s="86">
        <v>2010</v>
      </c>
      <c r="B184" s="61" t="s">
        <v>43</v>
      </c>
      <c r="C184" s="64">
        <f>Month!B187</f>
        <v>14.29</v>
      </c>
      <c r="D184" s="64">
        <f>Month!C187</f>
        <v>0.54</v>
      </c>
      <c r="E184" s="64">
        <f>Month!D187</f>
        <v>6.53</v>
      </c>
      <c r="F184" s="64">
        <f>Month!E187</f>
        <v>5.16</v>
      </c>
      <c r="G184" s="64">
        <f>Month!F187</f>
        <v>0.54</v>
      </c>
      <c r="H184" s="64">
        <f>Month!G187</f>
        <v>1.42</v>
      </c>
      <c r="I184" s="87">
        <f>Month!H187</f>
        <v>0.1</v>
      </c>
    </row>
    <row r="185" spans="1:9" x14ac:dyDescent="0.3">
      <c r="A185" s="86">
        <v>2010</v>
      </c>
      <c r="B185" s="61" t="s">
        <v>44</v>
      </c>
      <c r="C185" s="64">
        <f>Month!B188+C184</f>
        <v>27.19</v>
      </c>
      <c r="D185" s="64">
        <f>Month!C188+D184</f>
        <v>1.28</v>
      </c>
      <c r="E185" s="64">
        <f>Month!D188+E184</f>
        <v>12.030000000000001</v>
      </c>
      <c r="F185" s="64">
        <f>Month!E188+F184</f>
        <v>9.98</v>
      </c>
      <c r="G185" s="64">
        <f>Month!F188+G184</f>
        <v>1.08</v>
      </c>
      <c r="H185" s="64">
        <f>Month!G188+H184</f>
        <v>2.65</v>
      </c>
      <c r="I185" s="87">
        <f>Month!H188+I184</f>
        <v>0.17</v>
      </c>
    </row>
    <row r="186" spans="1:9" x14ac:dyDescent="0.3">
      <c r="A186" s="86">
        <v>2010</v>
      </c>
      <c r="B186" s="61" t="s">
        <v>51</v>
      </c>
      <c r="C186" s="64">
        <f>Month!B189+C185</f>
        <v>42.46</v>
      </c>
      <c r="D186" s="64">
        <f>Month!C189+D185</f>
        <v>2.25</v>
      </c>
      <c r="E186" s="64">
        <f>Month!D189+E185</f>
        <v>18.850000000000001</v>
      </c>
      <c r="F186" s="64">
        <f>Month!E189+F185</f>
        <v>15.4</v>
      </c>
      <c r="G186" s="64">
        <f>Month!F189+G185</f>
        <v>1.62</v>
      </c>
      <c r="H186" s="64">
        <f>Month!G189+H185</f>
        <v>4.07</v>
      </c>
      <c r="I186" s="87">
        <f>Month!H189+I185</f>
        <v>0.27</v>
      </c>
    </row>
    <row r="187" spans="1:9" x14ac:dyDescent="0.3">
      <c r="A187" s="86">
        <v>2010</v>
      </c>
      <c r="B187" s="61" t="s">
        <v>46</v>
      </c>
      <c r="C187" s="64">
        <f>Month!B190+C186</f>
        <v>56.44</v>
      </c>
      <c r="D187" s="64">
        <f>Month!C190+D186</f>
        <v>3.0300000000000002</v>
      </c>
      <c r="E187" s="64">
        <f>Month!D190+E186</f>
        <v>25.21</v>
      </c>
      <c r="F187" s="64">
        <f>Month!E190+F186</f>
        <v>20.58</v>
      </c>
      <c r="G187" s="64">
        <f>Month!F190+G186</f>
        <v>2.0500000000000003</v>
      </c>
      <c r="H187" s="64">
        <f>Month!G190+H186</f>
        <v>5.2200000000000006</v>
      </c>
      <c r="I187" s="87">
        <f>Month!H190+I186</f>
        <v>0.35000000000000003</v>
      </c>
    </row>
    <row r="188" spans="1:9" x14ac:dyDescent="0.3">
      <c r="A188" s="86">
        <v>2010</v>
      </c>
      <c r="B188" s="61" t="s">
        <v>42</v>
      </c>
      <c r="C188" s="64">
        <f>Month!B191+C187</f>
        <v>70.150000000000006</v>
      </c>
      <c r="D188" s="64">
        <f>Month!C191+D187</f>
        <v>3.9400000000000004</v>
      </c>
      <c r="E188" s="64">
        <f>Month!D191+E187</f>
        <v>31.400000000000002</v>
      </c>
      <c r="F188" s="64">
        <f>Month!E191+F187</f>
        <v>25.709999999999997</v>
      </c>
      <c r="G188" s="64">
        <f>Month!F191+G187</f>
        <v>2.4800000000000004</v>
      </c>
      <c r="H188" s="64">
        <f>Month!G191+H187</f>
        <v>6.2100000000000009</v>
      </c>
      <c r="I188" s="87">
        <f>Month!H191+I187</f>
        <v>0.41000000000000003</v>
      </c>
    </row>
    <row r="189" spans="1:9" x14ac:dyDescent="0.3">
      <c r="A189" s="86">
        <v>2010</v>
      </c>
      <c r="B189" s="61" t="s">
        <v>52</v>
      </c>
      <c r="C189" s="64">
        <f>Month!B192+C188</f>
        <v>82.080000000000013</v>
      </c>
      <c r="D189" s="64">
        <f>Month!C192+D188</f>
        <v>5.17</v>
      </c>
      <c r="E189" s="64">
        <f>Month!D192+E188</f>
        <v>36.36</v>
      </c>
      <c r="F189" s="64">
        <f>Month!E192+F188</f>
        <v>29.999999999999996</v>
      </c>
      <c r="G189" s="64">
        <f>Month!F192+G188</f>
        <v>2.9100000000000006</v>
      </c>
      <c r="H189" s="64">
        <f>Month!G192+H188</f>
        <v>7.1800000000000006</v>
      </c>
      <c r="I189" s="87">
        <f>Month!H192+I188</f>
        <v>0.46</v>
      </c>
    </row>
    <row r="190" spans="1:9" x14ac:dyDescent="0.3">
      <c r="A190" s="86">
        <v>2010</v>
      </c>
      <c r="B190" s="61" t="s">
        <v>47</v>
      </c>
      <c r="C190" s="64">
        <f>Month!B193+C189</f>
        <v>93.780000000000015</v>
      </c>
      <c r="D190" s="64">
        <f>Month!C193+D189</f>
        <v>6.15</v>
      </c>
      <c r="E190" s="64">
        <f>Month!D193+E189</f>
        <v>41.4</v>
      </c>
      <c r="F190" s="64">
        <f>Month!E193+F189</f>
        <v>34.199999999999996</v>
      </c>
      <c r="G190" s="64">
        <f>Month!F193+G189</f>
        <v>3.3100000000000005</v>
      </c>
      <c r="H190" s="64">
        <f>Month!G193+H189</f>
        <v>8.16</v>
      </c>
      <c r="I190" s="87">
        <f>Month!H193+I189</f>
        <v>0.56000000000000005</v>
      </c>
    </row>
    <row r="191" spans="1:9" x14ac:dyDescent="0.3">
      <c r="A191" s="86">
        <v>2010</v>
      </c>
      <c r="B191" s="61" t="s">
        <v>48</v>
      </c>
      <c r="C191" s="64">
        <f>Month!B194+C190</f>
        <v>105.18000000000002</v>
      </c>
      <c r="D191" s="64">
        <f>Month!C194+D190</f>
        <v>7.1400000000000006</v>
      </c>
      <c r="E191" s="64">
        <f>Month!D194+E190</f>
        <v>46.44</v>
      </c>
      <c r="F191" s="64">
        <f>Month!E194+F190</f>
        <v>38.08</v>
      </c>
      <c r="G191" s="64">
        <f>Month!F194+G190</f>
        <v>3.7100000000000004</v>
      </c>
      <c r="H191" s="64">
        <f>Month!G194+H190</f>
        <v>9.16</v>
      </c>
      <c r="I191" s="87">
        <f>Month!H194+I190</f>
        <v>0.65</v>
      </c>
    </row>
    <row r="192" spans="1:9" x14ac:dyDescent="0.3">
      <c r="A192" s="86">
        <v>2010</v>
      </c>
      <c r="B192" s="61" t="s">
        <v>53</v>
      </c>
      <c r="C192" s="64">
        <f>Month!B195+C191</f>
        <v>117.33000000000001</v>
      </c>
      <c r="D192" s="64">
        <f>Month!C195+D191</f>
        <v>8.370000000000001</v>
      </c>
      <c r="E192" s="64">
        <f>Month!D195+E191</f>
        <v>51.9</v>
      </c>
      <c r="F192" s="64">
        <f>Month!E195+F191</f>
        <v>42.089999999999996</v>
      </c>
      <c r="G192" s="64">
        <f>Month!F195+G191</f>
        <v>4.1100000000000003</v>
      </c>
      <c r="H192" s="64">
        <f>Month!G195+H191</f>
        <v>10.09</v>
      </c>
      <c r="I192" s="87">
        <f>Month!H195+I191</f>
        <v>0.77</v>
      </c>
    </row>
    <row r="193" spans="1:9" x14ac:dyDescent="0.3">
      <c r="A193" s="86">
        <v>2010</v>
      </c>
      <c r="B193" s="61" t="s">
        <v>49</v>
      </c>
      <c r="C193" s="64">
        <f>Month!B196+C192</f>
        <v>130.56</v>
      </c>
      <c r="D193" s="64">
        <f>Month!C196+D192</f>
        <v>9.4500000000000011</v>
      </c>
      <c r="E193" s="64">
        <f>Month!D196+E192</f>
        <v>57.56</v>
      </c>
      <c r="F193" s="64">
        <f>Month!E196+F192</f>
        <v>46.55</v>
      </c>
      <c r="G193" s="64">
        <f>Month!F196+G192</f>
        <v>4.6800000000000006</v>
      </c>
      <c r="H193" s="64">
        <f>Month!G196+H192</f>
        <v>11.4</v>
      </c>
      <c r="I193" s="87">
        <f>Month!H196+I192</f>
        <v>0.92</v>
      </c>
    </row>
    <row r="194" spans="1:9" x14ac:dyDescent="0.3">
      <c r="A194" s="86">
        <v>2010</v>
      </c>
      <c r="B194" s="61" t="s">
        <v>50</v>
      </c>
      <c r="C194" s="64">
        <f>Month!B197+C193</f>
        <v>143.5</v>
      </c>
      <c r="D194" s="64">
        <f>Month!C197+D193</f>
        <v>10.430000000000001</v>
      </c>
      <c r="E194" s="64">
        <f>Month!D197+E193</f>
        <v>63.32</v>
      </c>
      <c r="F194" s="64">
        <f>Month!E197+F193</f>
        <v>50.919999999999995</v>
      </c>
      <c r="G194" s="64">
        <f>Month!F197+G193</f>
        <v>5.2500000000000009</v>
      </c>
      <c r="H194" s="64">
        <f>Month!G197+H193</f>
        <v>12.51</v>
      </c>
      <c r="I194" s="87">
        <f>Month!H197+I193</f>
        <v>1.07</v>
      </c>
    </row>
    <row r="195" spans="1:9" x14ac:dyDescent="0.3">
      <c r="A195" s="103">
        <v>2010</v>
      </c>
      <c r="B195" s="99" t="s">
        <v>54</v>
      </c>
      <c r="C195" s="100">
        <f>Month!B198+C194</f>
        <v>156.63</v>
      </c>
      <c r="D195" s="100">
        <f>Month!C198+D194</f>
        <v>11.420000000000002</v>
      </c>
      <c r="E195" s="100">
        <f>Month!D198+E194</f>
        <v>68.98</v>
      </c>
      <c r="F195" s="100">
        <f>Month!E198+F194</f>
        <v>55.319999999999993</v>
      </c>
      <c r="G195" s="100">
        <f>Month!F198+G194</f>
        <v>5.8200000000000012</v>
      </c>
      <c r="H195" s="100">
        <f>Month!G198+H194</f>
        <v>13.92</v>
      </c>
      <c r="I195" s="102">
        <f>Month!H198+I194</f>
        <v>1.1700000000000002</v>
      </c>
    </row>
    <row r="196" spans="1:9" x14ac:dyDescent="0.3">
      <c r="A196" s="86">
        <v>2011</v>
      </c>
      <c r="B196" s="61" t="s">
        <v>43</v>
      </c>
      <c r="C196" s="64">
        <f>Month!B199</f>
        <v>13.66</v>
      </c>
      <c r="D196" s="64">
        <f>Month!C199</f>
        <v>0.75</v>
      </c>
      <c r="E196" s="64">
        <f>Month!D199</f>
        <v>6.17</v>
      </c>
      <c r="F196" s="64">
        <f>Month!E199</f>
        <v>4.51</v>
      </c>
      <c r="G196" s="64">
        <f>Month!F199</f>
        <v>0.6</v>
      </c>
      <c r="H196" s="64">
        <f>Month!G199</f>
        <v>1.49</v>
      </c>
      <c r="I196" s="87">
        <f>Month!H199</f>
        <v>0.14000000000000001</v>
      </c>
    </row>
    <row r="197" spans="1:9" x14ac:dyDescent="0.3">
      <c r="A197" s="86">
        <v>2011</v>
      </c>
      <c r="B197" s="61" t="s">
        <v>44</v>
      </c>
      <c r="C197" s="64">
        <f>Month!B200+C196</f>
        <v>25.34</v>
      </c>
      <c r="D197" s="64">
        <f>Month!C200+D196</f>
        <v>1.76</v>
      </c>
      <c r="E197" s="64">
        <f>Month!D200+E196</f>
        <v>10.8</v>
      </c>
      <c r="F197" s="64">
        <f>Month!E200+F196</f>
        <v>8.44</v>
      </c>
      <c r="G197" s="64">
        <f>Month!F200+G196</f>
        <v>1.2</v>
      </c>
      <c r="H197" s="64">
        <f>Month!G200+H196</f>
        <v>2.85</v>
      </c>
      <c r="I197" s="87">
        <f>Month!H200+I196</f>
        <v>0.29000000000000004</v>
      </c>
    </row>
    <row r="198" spans="1:9" x14ac:dyDescent="0.3">
      <c r="A198" s="86">
        <v>2011</v>
      </c>
      <c r="B198" s="61" t="s">
        <v>51</v>
      </c>
      <c r="C198" s="64">
        <f>Month!B201+C197</f>
        <v>38.03</v>
      </c>
      <c r="D198" s="64">
        <f>Month!C201+D197</f>
        <v>2.95</v>
      </c>
      <c r="E198" s="64">
        <f>Month!D201+E197</f>
        <v>15.850000000000001</v>
      </c>
      <c r="F198" s="64">
        <f>Month!E201+F197</f>
        <v>12.629999999999999</v>
      </c>
      <c r="G198" s="64">
        <f>Month!F201+G197</f>
        <v>1.7999999999999998</v>
      </c>
      <c r="H198" s="64">
        <f>Month!G201+H197</f>
        <v>4.4000000000000004</v>
      </c>
      <c r="I198" s="87">
        <f>Month!H201+I197</f>
        <v>0.4</v>
      </c>
    </row>
    <row r="199" spans="1:9" x14ac:dyDescent="0.3">
      <c r="A199" s="86">
        <v>2011</v>
      </c>
      <c r="B199" s="61" t="s">
        <v>46</v>
      </c>
      <c r="C199" s="64">
        <f>Month!B202+C198</f>
        <v>50.410000000000004</v>
      </c>
      <c r="D199" s="64">
        <f>Month!C202+D198</f>
        <v>3.8800000000000003</v>
      </c>
      <c r="E199" s="64">
        <f>Month!D202+E198</f>
        <v>21.14</v>
      </c>
      <c r="F199" s="64">
        <f>Month!E202+F198</f>
        <v>16.729999999999997</v>
      </c>
      <c r="G199" s="64">
        <f>Month!F202+G198</f>
        <v>2.25</v>
      </c>
      <c r="H199" s="64">
        <f>Month!G202+H198</f>
        <v>5.8800000000000008</v>
      </c>
      <c r="I199" s="87">
        <f>Month!H202+I198</f>
        <v>0.53</v>
      </c>
    </row>
    <row r="200" spans="1:9" x14ac:dyDescent="0.3">
      <c r="A200" s="86">
        <v>2011</v>
      </c>
      <c r="B200" s="61" t="s">
        <v>42</v>
      </c>
      <c r="C200" s="64">
        <f>Month!B203+C199</f>
        <v>61.85</v>
      </c>
      <c r="D200" s="64">
        <f>Month!C203+D199</f>
        <v>4.7700000000000005</v>
      </c>
      <c r="E200" s="64">
        <f>Month!D203+E199</f>
        <v>25.97</v>
      </c>
      <c r="F200" s="64">
        <f>Month!E203+F199</f>
        <v>20.359999999999996</v>
      </c>
      <c r="G200" s="64">
        <f>Month!F203+G199</f>
        <v>2.7</v>
      </c>
      <c r="H200" s="64">
        <f>Month!G203+H199</f>
        <v>7.3400000000000007</v>
      </c>
      <c r="I200" s="87">
        <f>Month!H203+I199</f>
        <v>0.71</v>
      </c>
    </row>
    <row r="201" spans="1:9" x14ac:dyDescent="0.3">
      <c r="A201" s="86">
        <v>2011</v>
      </c>
      <c r="B201" s="61" t="s">
        <v>52</v>
      </c>
      <c r="C201" s="64">
        <f>Month!B204+C200</f>
        <v>72.81</v>
      </c>
      <c r="D201" s="64">
        <f>Month!C204+D200</f>
        <v>5.95</v>
      </c>
      <c r="E201" s="64">
        <f>Month!D204+E200</f>
        <v>30.549999999999997</v>
      </c>
      <c r="F201" s="64">
        <f>Month!E204+F200</f>
        <v>23.599999999999994</v>
      </c>
      <c r="G201" s="64">
        <f>Month!F204+G200</f>
        <v>3.1500000000000004</v>
      </c>
      <c r="H201" s="64">
        <f>Month!G204+H200</f>
        <v>8.74</v>
      </c>
      <c r="I201" s="87">
        <f>Month!H204+I200</f>
        <v>0.82</v>
      </c>
    </row>
    <row r="202" spans="1:9" x14ac:dyDescent="0.3">
      <c r="A202" s="86">
        <v>2011</v>
      </c>
      <c r="B202" s="61" t="s">
        <v>47</v>
      </c>
      <c r="C202" s="64">
        <f>Month!B205+C201</f>
        <v>83.14</v>
      </c>
      <c r="D202" s="64">
        <f>Month!C205+D201</f>
        <v>6.86</v>
      </c>
      <c r="E202" s="64">
        <f>Month!D205+E201</f>
        <v>35.059999999999995</v>
      </c>
      <c r="F202" s="64">
        <f>Month!E205+F201</f>
        <v>26.699999999999996</v>
      </c>
      <c r="G202" s="64">
        <f>Month!F205+G201</f>
        <v>3.5800000000000005</v>
      </c>
      <c r="H202" s="64">
        <f>Month!G205+H201</f>
        <v>10.02</v>
      </c>
      <c r="I202" s="87">
        <f>Month!H205+I201</f>
        <v>0.91999999999999993</v>
      </c>
    </row>
    <row r="203" spans="1:9" x14ac:dyDescent="0.3">
      <c r="A203" s="86">
        <v>2011</v>
      </c>
      <c r="B203" s="61" t="s">
        <v>48</v>
      </c>
      <c r="C203" s="64">
        <f>Month!B206+C202</f>
        <v>92.03</v>
      </c>
      <c r="D203" s="64">
        <f>Month!C206+D202</f>
        <v>7.7700000000000005</v>
      </c>
      <c r="E203" s="64">
        <f>Month!D206+E202</f>
        <v>38.679999999999993</v>
      </c>
      <c r="F203" s="64">
        <f>Month!E206+F202</f>
        <v>29.289999999999996</v>
      </c>
      <c r="G203" s="64">
        <f>Month!F206+G202</f>
        <v>4.0100000000000007</v>
      </c>
      <c r="H203" s="64">
        <f>Month!G206+H202</f>
        <v>11.25</v>
      </c>
      <c r="I203" s="87">
        <f>Month!H206+I202</f>
        <v>1.03</v>
      </c>
    </row>
    <row r="204" spans="1:9" x14ac:dyDescent="0.3">
      <c r="A204" s="86">
        <v>2011</v>
      </c>
      <c r="B204" s="61" t="s">
        <v>53</v>
      </c>
      <c r="C204" s="64">
        <f>Month!B207+C203</f>
        <v>101.86</v>
      </c>
      <c r="D204" s="64">
        <f>Month!C207+D203</f>
        <v>8.870000000000001</v>
      </c>
      <c r="E204" s="64">
        <f>Month!D207+E203</f>
        <v>42.719999999999992</v>
      </c>
      <c r="F204" s="64">
        <f>Month!E207+F203</f>
        <v>32.319999999999993</v>
      </c>
      <c r="G204" s="64">
        <f>Month!F207+G203</f>
        <v>4.4400000000000004</v>
      </c>
      <c r="H204" s="64">
        <f>Month!G207+H203</f>
        <v>12.31</v>
      </c>
      <c r="I204" s="87">
        <f>Month!H207+I203</f>
        <v>1.2</v>
      </c>
    </row>
    <row r="205" spans="1:9" x14ac:dyDescent="0.3">
      <c r="A205" s="86">
        <v>2011</v>
      </c>
      <c r="B205" s="61" t="s">
        <v>49</v>
      </c>
      <c r="C205" s="64">
        <f>Month!B208+C204</f>
        <v>113.08</v>
      </c>
      <c r="D205" s="64">
        <f>Month!C208+D204</f>
        <v>9.7700000000000014</v>
      </c>
      <c r="E205" s="64">
        <f>Month!D208+E204</f>
        <v>47.439999999999991</v>
      </c>
      <c r="F205" s="64">
        <f>Month!E208+F204</f>
        <v>36.129999999999995</v>
      </c>
      <c r="G205" s="64">
        <f>Month!F208+G204</f>
        <v>5</v>
      </c>
      <c r="H205" s="64">
        <f>Month!G208+H204</f>
        <v>13.32</v>
      </c>
      <c r="I205" s="87">
        <f>Month!H208+I204</f>
        <v>1.42</v>
      </c>
    </row>
    <row r="206" spans="1:9" x14ac:dyDescent="0.3">
      <c r="A206" s="86">
        <v>2011</v>
      </c>
      <c r="B206" s="61" t="s">
        <v>50</v>
      </c>
      <c r="C206" s="64">
        <f>Month!B209+C205</f>
        <v>124.49</v>
      </c>
      <c r="D206" s="64">
        <f>Month!C209+D205</f>
        <v>10.620000000000001</v>
      </c>
      <c r="E206" s="64">
        <f>Month!D209+E205</f>
        <v>52.169999999999987</v>
      </c>
      <c r="F206" s="64">
        <f>Month!E209+F205</f>
        <v>40.139999999999993</v>
      </c>
      <c r="G206" s="64">
        <f>Month!F209+G205</f>
        <v>5.5600000000000005</v>
      </c>
      <c r="H206" s="64">
        <f>Month!G209+H205</f>
        <v>14.370000000000001</v>
      </c>
      <c r="I206" s="87">
        <f>Month!H209+I205</f>
        <v>1.63</v>
      </c>
    </row>
    <row r="207" spans="1:9" x14ac:dyDescent="0.3">
      <c r="A207" s="103">
        <v>2011</v>
      </c>
      <c r="B207" s="99" t="s">
        <v>54</v>
      </c>
      <c r="C207" s="100">
        <f>Month!B210+C206</f>
        <v>136.1</v>
      </c>
      <c r="D207" s="100">
        <f>Month!C210+D206</f>
        <v>11.540000000000001</v>
      </c>
      <c r="E207" s="100">
        <f>Month!D210+E206</f>
        <v>56.899999999999991</v>
      </c>
      <c r="F207" s="100">
        <f>Month!E210+F206</f>
        <v>44.029999999999994</v>
      </c>
      <c r="G207" s="100">
        <f>Month!F210+G206</f>
        <v>6.120000000000001</v>
      </c>
      <c r="H207" s="100">
        <f>Month!G210+H206</f>
        <v>15.620000000000001</v>
      </c>
      <c r="I207" s="102">
        <f>Month!H210+I206</f>
        <v>1.89</v>
      </c>
    </row>
    <row r="208" spans="1:9" x14ac:dyDescent="0.3">
      <c r="A208" s="86">
        <v>2012</v>
      </c>
      <c r="B208" s="61" t="s">
        <v>43</v>
      </c>
      <c r="C208" s="64">
        <f>Month!B211</f>
        <v>11.350000000000001</v>
      </c>
      <c r="D208" s="64">
        <f>Month!C211</f>
        <v>0.66</v>
      </c>
      <c r="E208" s="64">
        <f>Month!D211</f>
        <v>4.82</v>
      </c>
      <c r="F208" s="64">
        <f>Month!E211</f>
        <v>3.71</v>
      </c>
      <c r="G208" s="64">
        <f>Month!F211</f>
        <v>0.61</v>
      </c>
      <c r="H208" s="64">
        <f>Month!G211</f>
        <v>1.31</v>
      </c>
      <c r="I208" s="87">
        <f>Month!H211</f>
        <v>0.24</v>
      </c>
    </row>
    <row r="209" spans="1:9" x14ac:dyDescent="0.3">
      <c r="A209" s="86">
        <v>2012</v>
      </c>
      <c r="B209" s="61" t="s">
        <v>44</v>
      </c>
      <c r="C209" s="64">
        <f>Month!B212+C208</f>
        <v>22.240000000000002</v>
      </c>
      <c r="D209" s="64">
        <f>Month!C212+D208</f>
        <v>1.52</v>
      </c>
      <c r="E209" s="64">
        <f>Month!D212+E208</f>
        <v>9.1999999999999993</v>
      </c>
      <c r="F209" s="64">
        <f>Month!E212+F208</f>
        <v>7.21</v>
      </c>
      <c r="G209" s="64">
        <f>Month!F212+G208</f>
        <v>1.22</v>
      </c>
      <c r="H209" s="64">
        <f>Month!G212+H208</f>
        <v>2.6500000000000004</v>
      </c>
      <c r="I209" s="87">
        <f>Month!H212+I208</f>
        <v>0.44</v>
      </c>
    </row>
    <row r="210" spans="1:9" x14ac:dyDescent="0.3">
      <c r="A210" s="86">
        <v>2012</v>
      </c>
      <c r="B210" s="61" t="s">
        <v>51</v>
      </c>
      <c r="C210" s="64">
        <f>Month!B213+C209</f>
        <v>33.620000000000005</v>
      </c>
      <c r="D210" s="64">
        <f>Month!C213+D209</f>
        <v>2.6</v>
      </c>
      <c r="E210" s="64">
        <f>Month!D213+E209</f>
        <v>13.799999999999999</v>
      </c>
      <c r="F210" s="64">
        <f>Month!E213+F209</f>
        <v>11.06</v>
      </c>
      <c r="G210" s="64">
        <f>Month!F213+G209</f>
        <v>1.83</v>
      </c>
      <c r="H210" s="64">
        <f>Month!G213+H209</f>
        <v>3.7200000000000006</v>
      </c>
      <c r="I210" s="87">
        <f>Month!H213+I209</f>
        <v>0.61</v>
      </c>
    </row>
    <row r="211" spans="1:9" x14ac:dyDescent="0.3">
      <c r="A211" s="86">
        <v>2012</v>
      </c>
      <c r="B211" s="61" t="s">
        <v>46</v>
      </c>
      <c r="C211" s="64">
        <f>Month!B214+C210</f>
        <v>44.180000000000007</v>
      </c>
      <c r="D211" s="64">
        <f>Month!C214+D210</f>
        <v>3.46</v>
      </c>
      <c r="E211" s="64">
        <f>Month!D214+E210</f>
        <v>18.239999999999998</v>
      </c>
      <c r="F211" s="64">
        <f>Month!E214+F210</f>
        <v>14.370000000000001</v>
      </c>
      <c r="G211" s="64">
        <f>Month!F214+G210</f>
        <v>2.29</v>
      </c>
      <c r="H211" s="64">
        <f>Month!G214+H210</f>
        <v>5.0600000000000005</v>
      </c>
      <c r="I211" s="87">
        <f>Month!H214+I210</f>
        <v>0.76</v>
      </c>
    </row>
    <row r="212" spans="1:9" x14ac:dyDescent="0.3">
      <c r="A212" s="86">
        <v>2012</v>
      </c>
      <c r="B212" s="61" t="s">
        <v>42</v>
      </c>
      <c r="C212" s="64">
        <f>Month!B215+C211</f>
        <v>54.59</v>
      </c>
      <c r="D212" s="64">
        <f>Month!C215+D211</f>
        <v>4.4800000000000004</v>
      </c>
      <c r="E212" s="64">
        <f>Month!D215+E211</f>
        <v>22.459999999999997</v>
      </c>
      <c r="F212" s="64">
        <f>Month!E215+F211</f>
        <v>17.580000000000002</v>
      </c>
      <c r="G212" s="64">
        <f>Month!F215+G211</f>
        <v>2.75</v>
      </c>
      <c r="H212" s="64">
        <f>Month!G215+H211</f>
        <v>6.4200000000000008</v>
      </c>
      <c r="I212" s="87">
        <f>Month!H215+I211</f>
        <v>0.9</v>
      </c>
    </row>
    <row r="213" spans="1:9" x14ac:dyDescent="0.3">
      <c r="A213" s="86">
        <v>2012</v>
      </c>
      <c r="B213" s="61" t="s">
        <v>52</v>
      </c>
      <c r="C213" s="64">
        <f>Month!B216+C212</f>
        <v>64.89</v>
      </c>
      <c r="D213" s="64">
        <f>Month!C216+D212</f>
        <v>5.58</v>
      </c>
      <c r="E213" s="64">
        <f>Month!D216+E212</f>
        <v>26.729999999999997</v>
      </c>
      <c r="F213" s="64">
        <f>Month!E216+F212</f>
        <v>20.6</v>
      </c>
      <c r="G213" s="64">
        <f>Month!F216+G212</f>
        <v>3.21</v>
      </c>
      <c r="H213" s="64">
        <f>Month!G216+H212</f>
        <v>7.7200000000000006</v>
      </c>
      <c r="I213" s="87">
        <f>Month!H216+I212</f>
        <v>1.05</v>
      </c>
    </row>
    <row r="214" spans="1:9" x14ac:dyDescent="0.3">
      <c r="A214" s="86">
        <v>2012</v>
      </c>
      <c r="B214" s="61" t="s">
        <v>47</v>
      </c>
      <c r="C214" s="64">
        <f>Month!B217+C213</f>
        <v>74.740000000000009</v>
      </c>
      <c r="D214" s="64">
        <f>Month!C217+D213</f>
        <v>6.43</v>
      </c>
      <c r="E214" s="64">
        <f>Month!D217+E213</f>
        <v>31.109999999999996</v>
      </c>
      <c r="F214" s="64">
        <f>Month!E217+F213</f>
        <v>23.39</v>
      </c>
      <c r="G214" s="64">
        <f>Month!F217+G213</f>
        <v>3.6799999999999997</v>
      </c>
      <c r="H214" s="64">
        <f>Month!G217+H213</f>
        <v>8.9400000000000013</v>
      </c>
      <c r="I214" s="87">
        <f>Month!H217+I213</f>
        <v>1.19</v>
      </c>
    </row>
    <row r="215" spans="1:9" x14ac:dyDescent="0.3">
      <c r="A215" s="86">
        <v>2012</v>
      </c>
      <c r="B215" s="61" t="s">
        <v>48</v>
      </c>
      <c r="C215" s="64">
        <f>Month!B218+C214</f>
        <v>83.95</v>
      </c>
      <c r="D215" s="64">
        <f>Month!C218+D214</f>
        <v>7.27</v>
      </c>
      <c r="E215" s="64">
        <f>Month!D218+E214</f>
        <v>34.739999999999995</v>
      </c>
      <c r="F215" s="64">
        <f>Month!E218+F214</f>
        <v>26.09</v>
      </c>
      <c r="G215" s="64">
        <f>Month!F218+G214</f>
        <v>4.1499999999999995</v>
      </c>
      <c r="H215" s="64">
        <f>Month!G218+H214</f>
        <v>10.360000000000001</v>
      </c>
      <c r="I215" s="87">
        <f>Month!H218+I214</f>
        <v>1.3399999999999999</v>
      </c>
    </row>
    <row r="216" spans="1:9" x14ac:dyDescent="0.3">
      <c r="A216" s="86">
        <v>2012</v>
      </c>
      <c r="B216" s="61" t="s">
        <v>53</v>
      </c>
      <c r="C216" s="64">
        <f>Month!B219+C215</f>
        <v>91.68</v>
      </c>
      <c r="D216" s="64">
        <f>Month!C219+D215</f>
        <v>8.19</v>
      </c>
      <c r="E216" s="64">
        <f>Month!D219+E215</f>
        <v>37.389999999999993</v>
      </c>
      <c r="F216" s="64">
        <f>Month!E219+F215</f>
        <v>28.3</v>
      </c>
      <c r="G216" s="64">
        <f>Month!F219+G215</f>
        <v>4.6199999999999992</v>
      </c>
      <c r="H216" s="64">
        <f>Month!G219+H215</f>
        <v>11.610000000000001</v>
      </c>
      <c r="I216" s="87">
        <f>Month!H219+I215</f>
        <v>1.5699999999999998</v>
      </c>
    </row>
    <row r="217" spans="1:9" x14ac:dyDescent="0.3">
      <c r="A217" s="86">
        <v>2012</v>
      </c>
      <c r="B217" s="61" t="s">
        <v>49</v>
      </c>
      <c r="C217" s="64">
        <f>Month!B220+C216</f>
        <v>100.65</v>
      </c>
      <c r="D217" s="64">
        <f>Month!C220+D216</f>
        <v>8.9499999999999993</v>
      </c>
      <c r="E217" s="64">
        <f>Month!D220+E216</f>
        <v>40.559999999999995</v>
      </c>
      <c r="F217" s="64">
        <f>Month!E220+F216</f>
        <v>31.3</v>
      </c>
      <c r="G217" s="64">
        <f>Month!F220+G216</f>
        <v>5.2999999999999989</v>
      </c>
      <c r="H217" s="64">
        <f>Month!G220+H216</f>
        <v>12.780000000000001</v>
      </c>
      <c r="I217" s="87">
        <f>Month!H220+I216</f>
        <v>1.7599999999999998</v>
      </c>
    </row>
    <row r="218" spans="1:9" x14ac:dyDescent="0.3">
      <c r="A218" s="86">
        <v>2012</v>
      </c>
      <c r="B218" s="61" t="s">
        <v>50</v>
      </c>
      <c r="C218" s="64">
        <f>Month!B221+C217</f>
        <v>110.56</v>
      </c>
      <c r="D218" s="64">
        <f>Month!C221+D217</f>
        <v>9.8899999999999988</v>
      </c>
      <c r="E218" s="64">
        <f>Month!D221+E217</f>
        <v>44.449999999999996</v>
      </c>
      <c r="F218" s="64">
        <f>Month!E221+F217</f>
        <v>34.39</v>
      </c>
      <c r="G218" s="64">
        <f>Month!F221+G217</f>
        <v>5.9799999999999986</v>
      </c>
      <c r="H218" s="64">
        <f>Month!G221+H217</f>
        <v>13.850000000000001</v>
      </c>
      <c r="I218" s="87">
        <f>Month!H221+I217</f>
        <v>1.9999999999999998</v>
      </c>
    </row>
    <row r="219" spans="1:9" x14ac:dyDescent="0.3">
      <c r="A219" s="103">
        <v>2012</v>
      </c>
      <c r="B219" s="99" t="s">
        <v>54</v>
      </c>
      <c r="C219" s="100">
        <f>Month!B222+C218</f>
        <v>120.96000000000001</v>
      </c>
      <c r="D219" s="100">
        <f>Month!C222+D218</f>
        <v>10.589999999999998</v>
      </c>
      <c r="E219" s="104">
        <f>Month!D222+E218</f>
        <v>48.76</v>
      </c>
      <c r="F219" s="100">
        <f>Month!E222+F218</f>
        <v>37.450000000000003</v>
      </c>
      <c r="G219" s="100">
        <f>Month!F222+G218</f>
        <v>6.6599999999999984</v>
      </c>
      <c r="H219" s="100">
        <f>Month!G222+H218</f>
        <v>15.21</v>
      </c>
      <c r="I219" s="102">
        <f>Month!H222+I218</f>
        <v>2.2899999999999996</v>
      </c>
    </row>
    <row r="220" spans="1:9" x14ac:dyDescent="0.3">
      <c r="A220" s="86">
        <v>2013</v>
      </c>
      <c r="B220" s="61" t="s">
        <v>43</v>
      </c>
      <c r="C220" s="64">
        <f>Month!B223</f>
        <v>10.68</v>
      </c>
      <c r="D220" s="64">
        <f>Month!C223</f>
        <v>0.62</v>
      </c>
      <c r="E220" s="64">
        <f>Month!D223</f>
        <v>4.28</v>
      </c>
      <c r="F220" s="64">
        <f>Month!E223</f>
        <v>3.32</v>
      </c>
      <c r="G220" s="64">
        <f>Month!F223</f>
        <v>0.68</v>
      </c>
      <c r="H220" s="64">
        <f>Month!G223</f>
        <v>1.52</v>
      </c>
      <c r="I220" s="87">
        <f>Month!H223</f>
        <v>0.26</v>
      </c>
    </row>
    <row r="221" spans="1:9" x14ac:dyDescent="0.3">
      <c r="A221" s="86">
        <v>2013</v>
      </c>
      <c r="B221" s="61" t="s">
        <v>44</v>
      </c>
      <c r="C221" s="64">
        <f>Month!B224+C220</f>
        <v>20.05</v>
      </c>
      <c r="D221" s="64">
        <f>Month!C224+D220</f>
        <v>1.4</v>
      </c>
      <c r="E221" s="64">
        <f>Month!D224+E220</f>
        <v>7.8000000000000007</v>
      </c>
      <c r="F221" s="64">
        <f>Month!E224+F220</f>
        <v>6.27</v>
      </c>
      <c r="G221" s="64">
        <f>Month!F224+G220</f>
        <v>1.36</v>
      </c>
      <c r="H221" s="64">
        <f>Month!G224+H220</f>
        <v>2.74</v>
      </c>
      <c r="I221" s="87">
        <f>Month!H224+I220</f>
        <v>0.48</v>
      </c>
    </row>
    <row r="222" spans="1:9" x14ac:dyDescent="0.3">
      <c r="A222" s="86">
        <v>2013</v>
      </c>
      <c r="B222" s="61" t="s">
        <v>51</v>
      </c>
      <c r="C222" s="64">
        <f>Month!B225+C221</f>
        <v>30.14</v>
      </c>
      <c r="D222" s="64">
        <f>Month!C225+D221</f>
        <v>2.34</v>
      </c>
      <c r="E222" s="64">
        <f>Month!D225+E221</f>
        <v>11.600000000000001</v>
      </c>
      <c r="F222" s="64">
        <f>Month!E225+F221</f>
        <v>9.4499999999999993</v>
      </c>
      <c r="G222" s="64">
        <f>Month!F225+G221</f>
        <v>2.04</v>
      </c>
      <c r="H222" s="64">
        <f>Month!G225+H221</f>
        <v>4</v>
      </c>
      <c r="I222" s="87">
        <f>Month!H225+I221</f>
        <v>0.71</v>
      </c>
    </row>
    <row r="223" spans="1:9" x14ac:dyDescent="0.3">
      <c r="A223" s="86">
        <v>2013</v>
      </c>
      <c r="B223" s="61" t="s">
        <v>46</v>
      </c>
      <c r="C223" s="64">
        <f>Month!B226+C222</f>
        <v>39.96</v>
      </c>
      <c r="D223" s="64">
        <f>Month!C226+D222</f>
        <v>3.09</v>
      </c>
      <c r="E223" s="64">
        <f>Month!D226+E222</f>
        <v>15.38</v>
      </c>
      <c r="F223" s="64">
        <f>Month!E226+F222</f>
        <v>12.59</v>
      </c>
      <c r="G223" s="64">
        <f>Month!F226+G222</f>
        <v>2.64</v>
      </c>
      <c r="H223" s="64">
        <f>Month!G226+H222</f>
        <v>5.29</v>
      </c>
      <c r="I223" s="87">
        <f>Month!H226+I222</f>
        <v>0.97</v>
      </c>
    </row>
    <row r="224" spans="1:9" x14ac:dyDescent="0.3">
      <c r="A224" s="86">
        <v>2013</v>
      </c>
      <c r="B224" s="61" t="s">
        <v>42</v>
      </c>
      <c r="C224" s="64">
        <f>Month!B227+C223</f>
        <v>49.81</v>
      </c>
      <c r="D224" s="64">
        <f>Month!C227+D223</f>
        <v>3.7399999999999998</v>
      </c>
      <c r="E224" s="64">
        <f>Month!D227+E223</f>
        <v>19.440000000000001</v>
      </c>
      <c r="F224" s="64">
        <f>Month!E227+F223</f>
        <v>15.85</v>
      </c>
      <c r="G224" s="64">
        <f>Month!F227+G223</f>
        <v>3.24</v>
      </c>
      <c r="H224" s="64">
        <f>Month!G227+H223</f>
        <v>6.32</v>
      </c>
      <c r="I224" s="87">
        <f>Month!H227+I223</f>
        <v>1.22</v>
      </c>
    </row>
    <row r="225" spans="1:9" x14ac:dyDescent="0.3">
      <c r="A225" s="86">
        <v>2013</v>
      </c>
      <c r="B225" s="61" t="s">
        <v>52</v>
      </c>
      <c r="C225" s="64">
        <f>Month!B228+C224</f>
        <v>58.93</v>
      </c>
      <c r="D225" s="64">
        <f>Month!C228+D224</f>
        <v>4.49</v>
      </c>
      <c r="E225" s="64">
        <f>Month!D228+E224</f>
        <v>22.990000000000002</v>
      </c>
      <c r="F225" s="64">
        <f>Month!E228+F224</f>
        <v>18.82</v>
      </c>
      <c r="G225" s="64">
        <f>Month!F228+G224</f>
        <v>3.8400000000000003</v>
      </c>
      <c r="H225" s="64">
        <f>Month!G228+H224</f>
        <v>7.3800000000000008</v>
      </c>
      <c r="I225" s="87">
        <f>Month!H228+I224</f>
        <v>1.41</v>
      </c>
    </row>
    <row r="226" spans="1:9" x14ac:dyDescent="0.3">
      <c r="A226" s="86">
        <v>2013</v>
      </c>
      <c r="B226" s="61" t="s">
        <v>47</v>
      </c>
      <c r="C226" s="64">
        <f>Month!B229+C225</f>
        <v>67.86</v>
      </c>
      <c r="D226" s="64">
        <f>Month!C229+D225</f>
        <v>5.08</v>
      </c>
      <c r="E226" s="64">
        <f>Month!D229+E225</f>
        <v>26.71</v>
      </c>
      <c r="F226" s="64">
        <f>Month!E229+F225</f>
        <v>21.45</v>
      </c>
      <c r="G226" s="64">
        <f>Month!F229+G225</f>
        <v>4.32</v>
      </c>
      <c r="H226" s="64">
        <f>Month!G229+H225</f>
        <v>8.75</v>
      </c>
      <c r="I226" s="87">
        <f>Month!H229+I225</f>
        <v>1.5499999999999998</v>
      </c>
    </row>
    <row r="227" spans="1:9" x14ac:dyDescent="0.3">
      <c r="A227" s="86">
        <v>2013</v>
      </c>
      <c r="B227" s="61" t="s">
        <v>48</v>
      </c>
      <c r="C227" s="64">
        <f>Month!B230+C226</f>
        <v>75.849999999999994</v>
      </c>
      <c r="D227" s="64">
        <f>Month!C230+D226</f>
        <v>5.63</v>
      </c>
      <c r="E227" s="64">
        <f>Month!D230+E226</f>
        <v>29.66</v>
      </c>
      <c r="F227" s="64">
        <f>Month!E230+F226</f>
        <v>23.78</v>
      </c>
      <c r="G227" s="64">
        <f>Month!F230+G226</f>
        <v>4.8000000000000007</v>
      </c>
      <c r="H227" s="64">
        <f>Month!G230+H226</f>
        <v>10.25</v>
      </c>
      <c r="I227" s="87">
        <f>Month!H230+I226</f>
        <v>1.7299999999999998</v>
      </c>
    </row>
    <row r="228" spans="1:9" x14ac:dyDescent="0.3">
      <c r="A228" s="86">
        <v>2013</v>
      </c>
      <c r="B228" s="61" t="s">
        <v>53</v>
      </c>
      <c r="C228" s="64">
        <f>Month!B231+C227</f>
        <v>84.24</v>
      </c>
      <c r="D228" s="64">
        <f>Month!C231+D227</f>
        <v>6.27</v>
      </c>
      <c r="E228" s="64">
        <f>Month!D231+E227</f>
        <v>32.96</v>
      </c>
      <c r="F228" s="64">
        <f>Month!E231+F227</f>
        <v>26.310000000000002</v>
      </c>
      <c r="G228" s="64">
        <f>Month!F231+G227</f>
        <v>5.2800000000000011</v>
      </c>
      <c r="H228" s="64">
        <f>Month!G231+H227</f>
        <v>11.47</v>
      </c>
      <c r="I228" s="87">
        <f>Month!H231+I227</f>
        <v>1.9499999999999997</v>
      </c>
    </row>
    <row r="229" spans="1:9" x14ac:dyDescent="0.3">
      <c r="A229" s="86">
        <v>2013</v>
      </c>
      <c r="B229" s="61" t="s">
        <v>49</v>
      </c>
      <c r="C229" s="64">
        <f>Month!B232+C228</f>
        <v>93.28</v>
      </c>
      <c r="D229" s="64">
        <f>Month!C232+D228</f>
        <v>6.77</v>
      </c>
      <c r="E229" s="64">
        <f>Month!D232+E228</f>
        <v>36.370000000000005</v>
      </c>
      <c r="F229" s="64">
        <f>Month!E232+F228</f>
        <v>29.17</v>
      </c>
      <c r="G229" s="64">
        <f>Month!F232+G228</f>
        <v>5.910000000000001</v>
      </c>
      <c r="H229" s="64">
        <f>Month!G232+H228</f>
        <v>12.770000000000001</v>
      </c>
      <c r="I229" s="87">
        <f>Month!H232+I228</f>
        <v>2.2899999999999996</v>
      </c>
    </row>
    <row r="230" spans="1:9" x14ac:dyDescent="0.3">
      <c r="A230" s="86">
        <v>2013</v>
      </c>
      <c r="B230" s="61" t="s">
        <v>50</v>
      </c>
      <c r="C230" s="64">
        <f>Month!B233+C229</f>
        <v>102.79</v>
      </c>
      <c r="D230" s="64">
        <f>Month!C233+D229</f>
        <v>7.39</v>
      </c>
      <c r="E230" s="64">
        <f>Month!D233+E229</f>
        <v>40.080000000000005</v>
      </c>
      <c r="F230" s="64">
        <f>Month!E233+F229</f>
        <v>32.15</v>
      </c>
      <c r="G230" s="64">
        <f>Month!F233+G229</f>
        <v>6.5400000000000009</v>
      </c>
      <c r="H230" s="64">
        <f>Month!G233+H229</f>
        <v>14.030000000000001</v>
      </c>
      <c r="I230" s="87">
        <f>Month!H233+I229</f>
        <v>2.5999999999999996</v>
      </c>
    </row>
    <row r="231" spans="1:9" x14ac:dyDescent="0.3">
      <c r="A231" s="103">
        <v>2013</v>
      </c>
      <c r="B231" s="99" t="s">
        <v>54</v>
      </c>
      <c r="C231" s="100">
        <f>Month!B234+C230</f>
        <v>113.43</v>
      </c>
      <c r="D231" s="100">
        <f>Month!C234+D230</f>
        <v>7.9799999999999995</v>
      </c>
      <c r="E231" s="100">
        <f>Month!D234+E230</f>
        <v>44.480000000000004</v>
      </c>
      <c r="F231" s="100">
        <f>Month!E234+F230</f>
        <v>35.339999999999996</v>
      </c>
      <c r="G231" s="100">
        <f>Month!F234+G230</f>
        <v>7.1700000000000008</v>
      </c>
      <c r="H231" s="100">
        <f>Month!G234+H230</f>
        <v>15.440000000000001</v>
      </c>
      <c r="I231" s="102">
        <f>Month!H234+I230</f>
        <v>3.0199999999999996</v>
      </c>
    </row>
    <row r="232" spans="1:9" x14ac:dyDescent="0.3">
      <c r="A232" s="86">
        <v>2014</v>
      </c>
      <c r="B232" s="61" t="s">
        <v>43</v>
      </c>
      <c r="C232" s="64">
        <f>Month!B235</f>
        <v>10.11</v>
      </c>
      <c r="D232" s="64">
        <f>Month!C235</f>
        <v>0.48</v>
      </c>
      <c r="E232" s="64">
        <f>Month!D235</f>
        <v>3.88</v>
      </c>
      <c r="F232" s="64">
        <f>Month!E235</f>
        <v>3.34</v>
      </c>
      <c r="G232" s="64">
        <f>Month!F235</f>
        <v>0.67</v>
      </c>
      <c r="H232" s="64">
        <f>Month!G235</f>
        <v>1.33</v>
      </c>
      <c r="I232" s="87">
        <f>Month!H235</f>
        <v>0.41</v>
      </c>
    </row>
    <row r="233" spans="1:9" x14ac:dyDescent="0.3">
      <c r="A233" s="86">
        <v>2014</v>
      </c>
      <c r="B233" s="61" t="s">
        <v>44</v>
      </c>
      <c r="C233" s="64">
        <f>Month!B236+C232</f>
        <v>19.909999999999997</v>
      </c>
      <c r="D233" s="64">
        <f>Month!C236+D232</f>
        <v>1.08</v>
      </c>
      <c r="E233" s="64">
        <f>Month!D236+E232</f>
        <v>7.83</v>
      </c>
      <c r="F233" s="64">
        <f>Month!E236+F232</f>
        <v>6.39</v>
      </c>
      <c r="G233" s="64">
        <f>Month!F236+G232</f>
        <v>1.34</v>
      </c>
      <c r="H233" s="64">
        <f>Month!G236+H232</f>
        <v>2.4400000000000004</v>
      </c>
      <c r="I233" s="87">
        <f>Month!H236+I232</f>
        <v>0.83</v>
      </c>
    </row>
    <row r="234" spans="1:9" x14ac:dyDescent="0.3">
      <c r="A234" s="86">
        <v>2014</v>
      </c>
      <c r="B234" s="61" t="s">
        <v>51</v>
      </c>
      <c r="C234" s="64">
        <f>Month!B237+C233</f>
        <v>30.319999999999997</v>
      </c>
      <c r="D234" s="64">
        <f>Month!C237+D233</f>
        <v>1.78</v>
      </c>
      <c r="E234" s="64">
        <f>Month!D237+E233</f>
        <v>12.09</v>
      </c>
      <c r="F234" s="64">
        <f>Month!E237+F233</f>
        <v>9.66</v>
      </c>
      <c r="G234" s="64">
        <f>Month!F237+G233</f>
        <v>2.0100000000000002</v>
      </c>
      <c r="H234" s="64">
        <f>Month!G237+H233</f>
        <v>3.5900000000000003</v>
      </c>
      <c r="I234" s="87">
        <f>Month!H237+I233</f>
        <v>1.19</v>
      </c>
    </row>
    <row r="235" spans="1:9" x14ac:dyDescent="0.3">
      <c r="A235" s="86">
        <v>2014</v>
      </c>
      <c r="B235" s="61" t="s">
        <v>46</v>
      </c>
      <c r="C235" s="64">
        <f>Month!B238+C234</f>
        <v>39.819999999999993</v>
      </c>
      <c r="D235" s="64">
        <f>Month!C238+D234</f>
        <v>2.29</v>
      </c>
      <c r="E235" s="64">
        <f>Month!D238+E234</f>
        <v>15.85</v>
      </c>
      <c r="F235" s="64">
        <f>Month!E238+F234</f>
        <v>12.83</v>
      </c>
      <c r="G235" s="64">
        <f>Month!F238+G234</f>
        <v>2.5700000000000003</v>
      </c>
      <c r="H235" s="64">
        <f>Month!G238+H234</f>
        <v>4.82</v>
      </c>
      <c r="I235" s="87">
        <f>Month!H238+I234</f>
        <v>1.46</v>
      </c>
    </row>
    <row r="236" spans="1:9" x14ac:dyDescent="0.3">
      <c r="A236" s="86">
        <v>2014</v>
      </c>
      <c r="B236" s="61" t="s">
        <v>42</v>
      </c>
      <c r="C236" s="64">
        <f>Month!B239+C235</f>
        <v>49.759999999999991</v>
      </c>
      <c r="D236" s="64">
        <f>Month!C239+D235</f>
        <v>2.93</v>
      </c>
      <c r="E236" s="64">
        <f>Month!D239+E235</f>
        <v>19.93</v>
      </c>
      <c r="F236" s="64">
        <f>Month!E239+F235</f>
        <v>16.010000000000002</v>
      </c>
      <c r="G236" s="64">
        <f>Month!F239+G235</f>
        <v>3.1300000000000003</v>
      </c>
      <c r="H236" s="64">
        <f>Month!G239+H235</f>
        <v>6.07</v>
      </c>
      <c r="I236" s="87">
        <f>Month!H239+I235</f>
        <v>1.69</v>
      </c>
    </row>
    <row r="237" spans="1:9" x14ac:dyDescent="0.3">
      <c r="A237" s="86">
        <v>2014</v>
      </c>
      <c r="B237" s="61" t="s">
        <v>52</v>
      </c>
      <c r="C237" s="64">
        <f>Month!B240+C236</f>
        <v>58.649999999999991</v>
      </c>
      <c r="D237" s="64">
        <f>Month!C240+D236</f>
        <v>3.66</v>
      </c>
      <c r="E237" s="64">
        <f>Month!D240+E236</f>
        <v>23.34</v>
      </c>
      <c r="F237" s="64">
        <f>Month!E240+F236</f>
        <v>18.720000000000002</v>
      </c>
      <c r="G237" s="64">
        <f>Month!F240+G236</f>
        <v>3.6900000000000004</v>
      </c>
      <c r="H237" s="64">
        <f>Month!G240+H236</f>
        <v>7.3900000000000006</v>
      </c>
      <c r="I237" s="87">
        <f>Month!H240+I236</f>
        <v>1.8499999999999999</v>
      </c>
    </row>
    <row r="238" spans="1:9" x14ac:dyDescent="0.3">
      <c r="A238" s="86">
        <v>2014</v>
      </c>
      <c r="B238" s="61" t="s">
        <v>47</v>
      </c>
      <c r="C238" s="64">
        <f>Month!B241+C237</f>
        <v>67.309999999999988</v>
      </c>
      <c r="D238" s="64">
        <f>Month!C241+D237</f>
        <v>4.21</v>
      </c>
      <c r="E238" s="64">
        <f>Month!D241+E237</f>
        <v>26.67</v>
      </c>
      <c r="F238" s="64">
        <f>Month!E241+F237</f>
        <v>21.490000000000002</v>
      </c>
      <c r="G238" s="64">
        <f>Month!F241+G237</f>
        <v>4.24</v>
      </c>
      <c r="H238" s="64">
        <f>Month!G241+H237</f>
        <v>8.66</v>
      </c>
      <c r="I238" s="87">
        <f>Month!H241+I237</f>
        <v>2.04</v>
      </c>
    </row>
    <row r="239" spans="1:9" x14ac:dyDescent="0.3">
      <c r="A239" s="86">
        <v>2014</v>
      </c>
      <c r="B239" s="61" t="s">
        <v>48</v>
      </c>
      <c r="C239" s="64">
        <f>Month!B242+C238</f>
        <v>74.709999999999994</v>
      </c>
      <c r="D239" s="64">
        <f>Month!C242+D238</f>
        <v>4.8099999999999996</v>
      </c>
      <c r="E239" s="64">
        <f>Month!D242+E238</f>
        <v>28.93</v>
      </c>
      <c r="F239" s="64">
        <f>Month!E242+F238</f>
        <v>24.080000000000002</v>
      </c>
      <c r="G239" s="64">
        <f>Month!F242+G238</f>
        <v>4.79</v>
      </c>
      <c r="H239" s="64">
        <f>Month!G242+H238</f>
        <v>9.7800000000000011</v>
      </c>
      <c r="I239" s="87">
        <f>Month!H242+I238</f>
        <v>2.3200000000000003</v>
      </c>
    </row>
    <row r="240" spans="1:9" x14ac:dyDescent="0.3">
      <c r="A240" s="86">
        <v>2014</v>
      </c>
      <c r="B240" s="61" t="s">
        <v>53</v>
      </c>
      <c r="C240" s="64">
        <f>Month!B243+C239</f>
        <v>83.05</v>
      </c>
      <c r="D240" s="64">
        <f>Month!C243+D239</f>
        <v>5.55</v>
      </c>
      <c r="E240" s="64">
        <f>Month!D243+E239</f>
        <v>32.31</v>
      </c>
      <c r="F240" s="64">
        <f>Month!E243+F239</f>
        <v>26.57</v>
      </c>
      <c r="G240" s="64">
        <f>Month!F243+G239</f>
        <v>5.34</v>
      </c>
      <c r="H240" s="64">
        <f>Month!G243+H239</f>
        <v>10.790000000000001</v>
      </c>
      <c r="I240" s="87">
        <f>Month!H243+I239</f>
        <v>2.4900000000000002</v>
      </c>
    </row>
    <row r="241" spans="1:9" x14ac:dyDescent="0.3">
      <c r="A241" s="86">
        <v>2014</v>
      </c>
      <c r="B241" s="61" t="s">
        <v>49</v>
      </c>
      <c r="C241" s="64">
        <f>Month!B244+C240</f>
        <v>92.46</v>
      </c>
      <c r="D241" s="64">
        <f>Month!C244+D240</f>
        <v>6.2</v>
      </c>
      <c r="E241" s="64">
        <f>Month!D244+E240</f>
        <v>36.04</v>
      </c>
      <c r="F241" s="64">
        <f>Month!E244+F240</f>
        <v>29.52</v>
      </c>
      <c r="G241" s="64">
        <f>Month!F244+G240</f>
        <v>6.18</v>
      </c>
      <c r="H241" s="64">
        <f>Month!G244+H240</f>
        <v>11.66</v>
      </c>
      <c r="I241" s="87">
        <f>Month!H244+I240</f>
        <v>2.8600000000000003</v>
      </c>
    </row>
    <row r="242" spans="1:9" x14ac:dyDescent="0.3">
      <c r="A242" s="86">
        <v>2014</v>
      </c>
      <c r="B242" s="61" t="s">
        <v>50</v>
      </c>
      <c r="C242" s="64">
        <f>Month!B245+C241</f>
        <v>101.80999999999999</v>
      </c>
      <c r="D242" s="64">
        <f>Month!C245+D241</f>
        <v>6.7700000000000005</v>
      </c>
      <c r="E242" s="64">
        <f>Month!D245+E241</f>
        <v>39.72</v>
      </c>
      <c r="F242" s="64">
        <f>Month!E245+F241</f>
        <v>32.61</v>
      </c>
      <c r="G242" s="64">
        <f>Month!F245+G241</f>
        <v>7.02</v>
      </c>
      <c r="H242" s="64">
        <f>Month!G245+H241</f>
        <v>12.52</v>
      </c>
      <c r="I242" s="87">
        <f>Month!H245+I241</f>
        <v>3.1700000000000004</v>
      </c>
    </row>
    <row r="243" spans="1:9" x14ac:dyDescent="0.3">
      <c r="A243" s="103">
        <v>2014</v>
      </c>
      <c r="B243" s="99" t="s">
        <v>54</v>
      </c>
      <c r="C243" s="100">
        <f>Month!B246+C242</f>
        <v>112.03999999999999</v>
      </c>
      <c r="D243" s="100">
        <f>Month!C246+D242</f>
        <v>7.2900000000000009</v>
      </c>
      <c r="E243" s="100">
        <f>Month!D246+E242</f>
        <v>43.69</v>
      </c>
      <c r="F243" s="100">
        <f>Month!E246+F242</f>
        <v>35.75</v>
      </c>
      <c r="G243" s="100">
        <f>Month!F246+G242</f>
        <v>7.8599999999999994</v>
      </c>
      <c r="H243" s="100">
        <f>Month!G246+H242</f>
        <v>13.84</v>
      </c>
      <c r="I243" s="102">
        <f>Month!H246+I242</f>
        <v>3.6100000000000003</v>
      </c>
    </row>
    <row r="244" spans="1:9" x14ac:dyDescent="0.3">
      <c r="A244" s="86">
        <v>2015</v>
      </c>
      <c r="B244" s="61" t="s">
        <v>43</v>
      </c>
      <c r="C244" s="64">
        <f>Month!B247</f>
        <v>10.820000000000002</v>
      </c>
      <c r="D244" s="64">
        <f>Month!C247</f>
        <v>0.46</v>
      </c>
      <c r="E244" s="64">
        <f>Month!D247</f>
        <v>4.16</v>
      </c>
      <c r="F244" s="64">
        <f>Month!E247</f>
        <v>3.33</v>
      </c>
      <c r="G244" s="64">
        <f>Month!F247</f>
        <v>0.92</v>
      </c>
      <c r="H244" s="64">
        <f>Month!G247</f>
        <v>1.46</v>
      </c>
      <c r="I244" s="87">
        <f>Month!H247</f>
        <v>0.49</v>
      </c>
    </row>
    <row r="245" spans="1:9" x14ac:dyDescent="0.3">
      <c r="A245" s="86">
        <v>2015</v>
      </c>
      <c r="B245" s="61" t="s">
        <v>44</v>
      </c>
      <c r="C245" s="64">
        <f>Month!B248+C244</f>
        <v>20.54</v>
      </c>
      <c r="D245" s="64">
        <f>Month!C248+D244</f>
        <v>1.1499999999999999</v>
      </c>
      <c r="E245" s="64">
        <f>Month!D248+E244</f>
        <v>7.67</v>
      </c>
      <c r="F245" s="64">
        <f>Month!E248+F244</f>
        <v>6.28</v>
      </c>
      <c r="G245" s="64">
        <f>Month!F248+G244</f>
        <v>1.84</v>
      </c>
      <c r="H245" s="64">
        <f>Month!G248+H244</f>
        <v>2.75</v>
      </c>
      <c r="I245" s="87">
        <f>Month!H248+I244</f>
        <v>0.85</v>
      </c>
    </row>
    <row r="246" spans="1:9" x14ac:dyDescent="0.3">
      <c r="A246" s="86">
        <v>2015</v>
      </c>
      <c r="B246" s="61" t="s">
        <v>51</v>
      </c>
      <c r="C246" s="64">
        <f>Month!B249+C245</f>
        <v>31.4</v>
      </c>
      <c r="D246" s="64">
        <f>Month!C249+D245</f>
        <v>1.94</v>
      </c>
      <c r="E246" s="64">
        <f>Month!D249+E245</f>
        <v>11.74</v>
      </c>
      <c r="F246" s="64">
        <f>Month!E249+F245</f>
        <v>9.6900000000000013</v>
      </c>
      <c r="G246" s="64">
        <f>Month!F249+G245</f>
        <v>2.7600000000000002</v>
      </c>
      <c r="H246" s="64">
        <f>Month!G249+H245</f>
        <v>4</v>
      </c>
      <c r="I246" s="87">
        <f>Month!H249+I245</f>
        <v>1.27</v>
      </c>
    </row>
    <row r="247" spans="1:9" x14ac:dyDescent="0.3">
      <c r="A247" s="86">
        <v>2015</v>
      </c>
      <c r="B247" s="61" t="s">
        <v>46</v>
      </c>
      <c r="C247" s="64">
        <f>Month!B250+C246</f>
        <v>41.83</v>
      </c>
      <c r="D247" s="64">
        <f>Month!C250+D246</f>
        <v>2.42</v>
      </c>
      <c r="E247" s="64">
        <f>Month!D250+E246</f>
        <v>16.079999999999998</v>
      </c>
      <c r="F247" s="64">
        <f>Month!E250+F246</f>
        <v>13.080000000000002</v>
      </c>
      <c r="G247" s="64">
        <f>Month!F250+G246</f>
        <v>3.4000000000000004</v>
      </c>
      <c r="H247" s="64">
        <f>Month!G250+H246</f>
        <v>5.24</v>
      </c>
      <c r="I247" s="87">
        <f>Month!H250+I246</f>
        <v>1.61</v>
      </c>
    </row>
    <row r="248" spans="1:9" x14ac:dyDescent="0.3">
      <c r="A248" s="86">
        <v>2015</v>
      </c>
      <c r="B248" s="61" t="s">
        <v>42</v>
      </c>
      <c r="C248" s="64">
        <f>Month!B251+C247</f>
        <v>53.16</v>
      </c>
      <c r="D248" s="64">
        <f>Month!C251+D247</f>
        <v>2.9299999999999997</v>
      </c>
      <c r="E248" s="64">
        <f>Month!D251+E247</f>
        <v>20.88</v>
      </c>
      <c r="F248" s="64">
        <f>Month!E251+F247</f>
        <v>16.770000000000003</v>
      </c>
      <c r="G248" s="64">
        <f>Month!F251+G247</f>
        <v>4.04</v>
      </c>
      <c r="H248" s="64">
        <f>Month!G251+H247</f>
        <v>6.5</v>
      </c>
      <c r="I248" s="87">
        <f>Month!H251+I247</f>
        <v>2.04</v>
      </c>
    </row>
    <row r="249" spans="1:9" x14ac:dyDescent="0.3">
      <c r="A249" s="86">
        <v>2015</v>
      </c>
      <c r="B249" s="61" t="s">
        <v>52</v>
      </c>
      <c r="C249" s="64">
        <f>Month!B252+C248</f>
        <v>63.069999999999993</v>
      </c>
      <c r="D249" s="64">
        <f>Month!C252+D248</f>
        <v>3.4699999999999998</v>
      </c>
      <c r="E249" s="64">
        <f>Month!D252+E248</f>
        <v>24.93</v>
      </c>
      <c r="F249" s="64">
        <f>Month!E252+F248</f>
        <v>19.890000000000004</v>
      </c>
      <c r="G249" s="64">
        <f>Month!F252+G248</f>
        <v>4.68</v>
      </c>
      <c r="H249" s="64">
        <f>Month!G252+H248</f>
        <v>7.72</v>
      </c>
      <c r="I249" s="87">
        <f>Month!H252+I248</f>
        <v>2.38</v>
      </c>
    </row>
    <row r="250" spans="1:9" x14ac:dyDescent="0.3">
      <c r="A250" s="86">
        <v>2015</v>
      </c>
      <c r="B250" s="61" t="s">
        <v>47</v>
      </c>
      <c r="C250" s="64">
        <f>Month!B253+C249</f>
        <v>72.399999999999991</v>
      </c>
      <c r="D250" s="64">
        <f>Month!C253+D249</f>
        <v>3.78</v>
      </c>
      <c r="E250" s="64">
        <f>Month!D253+E249</f>
        <v>28.87</v>
      </c>
      <c r="F250" s="64">
        <f>Month!E253+F249</f>
        <v>22.790000000000003</v>
      </c>
      <c r="G250" s="64">
        <f>Month!F253+G249</f>
        <v>5.25</v>
      </c>
      <c r="H250" s="64">
        <f>Month!G253+H249</f>
        <v>8.99</v>
      </c>
      <c r="I250" s="87">
        <f>Month!H253+I249</f>
        <v>2.7199999999999998</v>
      </c>
    </row>
    <row r="251" spans="1:9" x14ac:dyDescent="0.3">
      <c r="A251" s="86">
        <v>2015</v>
      </c>
      <c r="B251" s="61" t="s">
        <v>48</v>
      </c>
      <c r="C251" s="64">
        <f>Month!B254+C250</f>
        <v>81.329999999999984</v>
      </c>
      <c r="D251" s="64">
        <f>Month!C254+D250</f>
        <v>4.0199999999999996</v>
      </c>
      <c r="E251" s="64">
        <f>Month!D254+E250</f>
        <v>32.56</v>
      </c>
      <c r="F251" s="64">
        <f>Month!E254+F250</f>
        <v>25.700000000000003</v>
      </c>
      <c r="G251" s="64">
        <f>Month!F254+G250</f>
        <v>5.82</v>
      </c>
      <c r="H251" s="64">
        <f>Month!G254+H250</f>
        <v>10.19</v>
      </c>
      <c r="I251" s="87">
        <f>Month!H254+I250</f>
        <v>3.0399999999999996</v>
      </c>
    </row>
    <row r="252" spans="1:9" x14ac:dyDescent="0.3">
      <c r="A252" s="86">
        <v>2015</v>
      </c>
      <c r="B252" s="61" t="s">
        <v>53</v>
      </c>
      <c r="C252" s="64">
        <f>Month!B255+C251</f>
        <v>90.189999999999984</v>
      </c>
      <c r="D252" s="64">
        <f>Month!C255+D251</f>
        <v>4.3699999999999992</v>
      </c>
      <c r="E252" s="64">
        <f>Month!D255+E251</f>
        <v>36.31</v>
      </c>
      <c r="F252" s="64">
        <f>Month!E255+F251</f>
        <v>28.430000000000003</v>
      </c>
      <c r="G252" s="64">
        <f>Month!F255+G251</f>
        <v>6.3900000000000006</v>
      </c>
      <c r="H252" s="64">
        <f>Month!G255+H251</f>
        <v>11.37</v>
      </c>
      <c r="I252" s="87">
        <f>Month!H255+I251</f>
        <v>3.3199999999999994</v>
      </c>
    </row>
    <row r="253" spans="1:9" x14ac:dyDescent="0.3">
      <c r="A253" s="86">
        <v>2015</v>
      </c>
      <c r="B253" s="61" t="s">
        <v>49</v>
      </c>
      <c r="C253" s="64">
        <f>Month!B256+C252</f>
        <v>100.66999999999999</v>
      </c>
      <c r="D253" s="64">
        <f>Month!C256+D252</f>
        <v>4.7399999999999993</v>
      </c>
      <c r="E253" s="64">
        <f>Month!D256+E252</f>
        <v>40.630000000000003</v>
      </c>
      <c r="F253" s="64">
        <f>Month!E256+F252</f>
        <v>31.67</v>
      </c>
      <c r="G253" s="64">
        <f>Month!F256+G252</f>
        <v>7.2900000000000009</v>
      </c>
      <c r="H253" s="64">
        <f>Month!G256+H252</f>
        <v>12.729999999999999</v>
      </c>
      <c r="I253" s="87">
        <f>Month!H256+I252</f>
        <v>3.6099999999999994</v>
      </c>
    </row>
    <row r="254" spans="1:9" x14ac:dyDescent="0.3">
      <c r="A254" s="86">
        <v>2015</v>
      </c>
      <c r="B254" s="61" t="s">
        <v>50</v>
      </c>
      <c r="C254" s="64">
        <f>Month!B257+C253</f>
        <v>111.53999999999999</v>
      </c>
      <c r="D254" s="64">
        <f>Month!C257+D253</f>
        <v>5.0999999999999996</v>
      </c>
      <c r="E254" s="64">
        <f>Month!D257+E253</f>
        <v>44.93</v>
      </c>
      <c r="F254" s="64">
        <f>Month!E257+F253</f>
        <v>35.200000000000003</v>
      </c>
      <c r="G254" s="64">
        <f>Month!F257+G253</f>
        <v>8.1900000000000013</v>
      </c>
      <c r="H254" s="64">
        <f>Month!G257+H253</f>
        <v>14.03</v>
      </c>
      <c r="I254" s="87">
        <f>Month!H257+I253</f>
        <v>4.09</v>
      </c>
    </row>
    <row r="255" spans="1:9" x14ac:dyDescent="0.3">
      <c r="A255" s="103">
        <v>2015</v>
      </c>
      <c r="B255" s="99" t="s">
        <v>54</v>
      </c>
      <c r="C255" s="100">
        <f>Month!B258+C254</f>
        <v>122.97999999999999</v>
      </c>
      <c r="D255" s="100">
        <f>Month!C258+D254</f>
        <v>5.39</v>
      </c>
      <c r="E255" s="100">
        <f>Month!D258+E254</f>
        <v>49.54</v>
      </c>
      <c r="F255" s="100">
        <f>Month!E258+F254</f>
        <v>38.840000000000003</v>
      </c>
      <c r="G255" s="100">
        <f>Month!F258+G254</f>
        <v>9.0900000000000016</v>
      </c>
      <c r="H255" s="100">
        <f>Month!G258+H254</f>
        <v>15.469999999999999</v>
      </c>
      <c r="I255" s="102">
        <f>Month!H258+I254</f>
        <v>4.6500000000000004</v>
      </c>
    </row>
    <row r="256" spans="1:9" x14ac:dyDescent="0.3">
      <c r="A256" s="86">
        <v>2016</v>
      </c>
      <c r="B256" s="61" t="s">
        <v>43</v>
      </c>
      <c r="C256" s="64">
        <f>Month!B259</f>
        <v>11.410000000000002</v>
      </c>
      <c r="D256" s="64">
        <f>Month!C259</f>
        <v>0.21</v>
      </c>
      <c r="E256" s="64">
        <f>Month!D259</f>
        <v>4.7</v>
      </c>
      <c r="F256" s="64">
        <f>Month!E259</f>
        <v>3.64</v>
      </c>
      <c r="G256" s="64">
        <f>Month!F259</f>
        <v>1.05</v>
      </c>
      <c r="H256" s="64">
        <f>Month!G259</f>
        <v>1.31</v>
      </c>
      <c r="I256" s="87">
        <f>Month!H259</f>
        <v>0.5</v>
      </c>
    </row>
    <row r="257" spans="1:9" x14ac:dyDescent="0.3">
      <c r="A257" s="86">
        <v>2016</v>
      </c>
      <c r="B257" s="61" t="s">
        <v>44</v>
      </c>
      <c r="C257" s="64">
        <f>Month!B260+C256</f>
        <v>21.980000000000004</v>
      </c>
      <c r="D257" s="64">
        <f>Month!C260+D256</f>
        <v>0.44</v>
      </c>
      <c r="E257" s="64">
        <f>Month!D260+E256</f>
        <v>9.16</v>
      </c>
      <c r="F257" s="64">
        <f>Month!E260+F256</f>
        <v>6.84</v>
      </c>
      <c r="G257" s="64">
        <f>Month!F260+G256</f>
        <v>2.1</v>
      </c>
      <c r="H257" s="64">
        <f>Month!G260+H256</f>
        <v>2.5099999999999998</v>
      </c>
      <c r="I257" s="87">
        <f>Month!H260+I256</f>
        <v>0.92999999999999994</v>
      </c>
    </row>
    <row r="258" spans="1:9" x14ac:dyDescent="0.3">
      <c r="A258" s="86">
        <v>2016</v>
      </c>
      <c r="B258" s="61" t="s">
        <v>51</v>
      </c>
      <c r="C258" s="64">
        <f>Month!B261+C257</f>
        <v>32.850000000000009</v>
      </c>
      <c r="D258" s="64">
        <f>Month!C261+D257</f>
        <v>0.69</v>
      </c>
      <c r="E258" s="64">
        <f>Month!D261+E257</f>
        <v>13.79</v>
      </c>
      <c r="F258" s="64">
        <f>Month!E261+F257</f>
        <v>10.210000000000001</v>
      </c>
      <c r="G258" s="64">
        <f>Month!F261+G257</f>
        <v>3.1500000000000004</v>
      </c>
      <c r="H258" s="64">
        <f>Month!G261+H257</f>
        <v>3.7199999999999998</v>
      </c>
      <c r="I258" s="87">
        <f>Month!H261+I257</f>
        <v>1.29</v>
      </c>
    </row>
    <row r="259" spans="1:9" x14ac:dyDescent="0.3">
      <c r="A259" s="86">
        <v>2016</v>
      </c>
      <c r="B259" s="61" t="s">
        <v>46</v>
      </c>
      <c r="C259" s="64">
        <f>Month!B262+C258</f>
        <v>43.180000000000007</v>
      </c>
      <c r="D259" s="64">
        <f>Month!C262+D258</f>
        <v>0.8899999999999999</v>
      </c>
      <c r="E259" s="64">
        <f>Month!D262+E258</f>
        <v>18.29</v>
      </c>
      <c r="F259" s="64">
        <f>Month!E262+F258</f>
        <v>13.5</v>
      </c>
      <c r="G259" s="64">
        <f>Month!F262+G258</f>
        <v>3.97</v>
      </c>
      <c r="H259" s="64">
        <f>Month!G262+H258</f>
        <v>4.8599999999999994</v>
      </c>
      <c r="I259" s="87">
        <f>Month!H262+I258</f>
        <v>1.67</v>
      </c>
    </row>
    <row r="260" spans="1:9" x14ac:dyDescent="0.3">
      <c r="A260" s="86">
        <v>2016</v>
      </c>
      <c r="B260" s="61" t="s">
        <v>42</v>
      </c>
      <c r="C260" s="64">
        <f>Month!B263+C259</f>
        <v>54.000000000000007</v>
      </c>
      <c r="D260" s="64">
        <f>Month!C263+D259</f>
        <v>1.1199999999999999</v>
      </c>
      <c r="E260" s="64">
        <f>Month!D263+E259</f>
        <v>22.96</v>
      </c>
      <c r="F260" s="64">
        <f>Month!E263+F259</f>
        <v>17.03</v>
      </c>
      <c r="G260" s="64">
        <f>Month!F263+G259</f>
        <v>4.79</v>
      </c>
      <c r="H260" s="64">
        <f>Month!G263+H259</f>
        <v>6.0499999999999989</v>
      </c>
      <c r="I260" s="87">
        <f>Month!H263+I259</f>
        <v>2.0499999999999998</v>
      </c>
    </row>
    <row r="261" spans="1:9" x14ac:dyDescent="0.3">
      <c r="A261" s="86">
        <v>2016</v>
      </c>
      <c r="B261" s="61" t="s">
        <v>52</v>
      </c>
      <c r="C261" s="64">
        <f>Month!B264+C260</f>
        <v>63.52000000000001</v>
      </c>
      <c r="D261" s="64">
        <f>Month!C264+D260</f>
        <v>1.3499999999999999</v>
      </c>
      <c r="E261" s="64">
        <f>Month!D264+E260</f>
        <v>27.04</v>
      </c>
      <c r="F261" s="64">
        <f>Month!E264+F260</f>
        <v>19.91</v>
      </c>
      <c r="G261" s="64">
        <f>Month!F264+G260</f>
        <v>5.61</v>
      </c>
      <c r="H261" s="64">
        <f>Month!G264+H260</f>
        <v>7.2899999999999991</v>
      </c>
      <c r="I261" s="87">
        <f>Month!H264+I260</f>
        <v>2.3199999999999998</v>
      </c>
    </row>
    <row r="262" spans="1:9" x14ac:dyDescent="0.3">
      <c r="A262" s="86">
        <v>2016</v>
      </c>
      <c r="B262" s="61" t="s">
        <v>47</v>
      </c>
      <c r="C262" s="64">
        <f>Month!B265+C261</f>
        <v>74.240000000000009</v>
      </c>
      <c r="D262" s="64">
        <f>Month!C265+D261</f>
        <v>1.5799999999999998</v>
      </c>
      <c r="E262" s="64">
        <f>Month!D265+E261</f>
        <v>31.669999999999998</v>
      </c>
      <c r="F262" s="64">
        <f>Month!E265+F261</f>
        <v>23.36</v>
      </c>
      <c r="G262" s="64">
        <f>Month!F265+G261</f>
        <v>6.3000000000000007</v>
      </c>
      <c r="H262" s="64">
        <f>Month!G265+H261</f>
        <v>8.66</v>
      </c>
      <c r="I262" s="87">
        <f>Month!H265+I261</f>
        <v>2.67</v>
      </c>
    </row>
    <row r="263" spans="1:9" x14ac:dyDescent="0.3">
      <c r="A263" s="86">
        <v>2016</v>
      </c>
      <c r="B263" s="61" t="s">
        <v>48</v>
      </c>
      <c r="C263" s="64">
        <f>Month!B266+C262</f>
        <v>83.800000000000011</v>
      </c>
      <c r="D263" s="64">
        <f>Month!C266+D262</f>
        <v>1.8099999999999998</v>
      </c>
      <c r="E263" s="64">
        <f>Month!D266+E262</f>
        <v>35.629999999999995</v>
      </c>
      <c r="F263" s="64">
        <f>Month!E266+F262</f>
        <v>26.31</v>
      </c>
      <c r="G263" s="64">
        <f>Month!F266+G262</f>
        <v>6.99</v>
      </c>
      <c r="H263" s="64">
        <f>Month!G266+H262</f>
        <v>10.01</v>
      </c>
      <c r="I263" s="87">
        <f>Month!H266+I262</f>
        <v>3.05</v>
      </c>
    </row>
    <row r="264" spans="1:9" x14ac:dyDescent="0.3">
      <c r="A264" s="86">
        <v>2016</v>
      </c>
      <c r="B264" s="61" t="s">
        <v>53</v>
      </c>
      <c r="C264" s="64">
        <f>Month!B267+C263</f>
        <v>93.310000000000016</v>
      </c>
      <c r="D264" s="64">
        <f>Month!C267+D263</f>
        <v>2.0499999999999998</v>
      </c>
      <c r="E264" s="64">
        <f>Month!D267+E263</f>
        <v>39.389999999999993</v>
      </c>
      <c r="F264" s="64">
        <f>Month!E267+F263</f>
        <v>29.41</v>
      </c>
      <c r="G264" s="64">
        <f>Month!F267+G263</f>
        <v>7.68</v>
      </c>
      <c r="H264" s="64">
        <f>Month!G267+H263</f>
        <v>11.34</v>
      </c>
      <c r="I264" s="87">
        <f>Month!H267+I263</f>
        <v>3.44</v>
      </c>
    </row>
    <row r="265" spans="1:9" x14ac:dyDescent="0.3">
      <c r="A265" s="86">
        <v>2016</v>
      </c>
      <c r="B265" s="61" t="s">
        <v>49</v>
      </c>
      <c r="C265" s="64">
        <f>Month!B268+C264</f>
        <v>103.12000000000002</v>
      </c>
      <c r="D265" s="64">
        <f>Month!C268+D264</f>
        <v>2.34</v>
      </c>
      <c r="E265" s="64">
        <f>Month!D268+E264</f>
        <v>43.039999999999992</v>
      </c>
      <c r="F265" s="64">
        <f>Month!E268+F264</f>
        <v>32.86</v>
      </c>
      <c r="G265" s="64">
        <f>Month!F268+G264</f>
        <v>8.4699999999999989</v>
      </c>
      <c r="H265" s="64">
        <f>Month!G268+H264</f>
        <v>12.65</v>
      </c>
      <c r="I265" s="87">
        <f>Month!H268+I264</f>
        <v>3.76</v>
      </c>
    </row>
    <row r="266" spans="1:9" x14ac:dyDescent="0.3">
      <c r="A266" s="86">
        <v>2016</v>
      </c>
      <c r="B266" s="61" t="s">
        <v>50</v>
      </c>
      <c r="C266" s="64">
        <f>Month!B269+C265</f>
        <v>113.68000000000002</v>
      </c>
      <c r="D266" s="64">
        <f>Month!C269+D265</f>
        <v>2.62</v>
      </c>
      <c r="E266" s="64">
        <f>Month!D269+E265</f>
        <v>47.399999999999991</v>
      </c>
      <c r="F266" s="64">
        <f>Month!E269+F265</f>
        <v>36.269999999999996</v>
      </c>
      <c r="G266" s="64">
        <f>Month!F269+G265</f>
        <v>9.259999999999998</v>
      </c>
      <c r="H266" s="64">
        <f>Month!G269+H265</f>
        <v>14.01</v>
      </c>
      <c r="I266" s="87">
        <f>Month!H269+I265</f>
        <v>4.12</v>
      </c>
    </row>
    <row r="267" spans="1:9" x14ac:dyDescent="0.3">
      <c r="A267" s="103">
        <v>2016</v>
      </c>
      <c r="B267" s="99" t="s">
        <v>54</v>
      </c>
      <c r="C267" s="100">
        <f>Month!B270+C266</f>
        <v>124.67000000000002</v>
      </c>
      <c r="D267" s="100">
        <f>Month!C270+D266</f>
        <v>2.8600000000000003</v>
      </c>
      <c r="E267" s="100">
        <f>Month!D270+E266</f>
        <v>51.949999999999989</v>
      </c>
      <c r="F267" s="100">
        <f>Month!E270+F266</f>
        <v>39.879999999999995</v>
      </c>
      <c r="G267" s="100">
        <f>Month!F270+G266</f>
        <v>10.049999999999997</v>
      </c>
      <c r="H267" s="100">
        <f>Month!G270+H266</f>
        <v>15.39</v>
      </c>
      <c r="I267" s="102">
        <f>Month!H270+I266</f>
        <v>4.54</v>
      </c>
    </row>
    <row r="268" spans="1:9" x14ac:dyDescent="0.3">
      <c r="A268" s="86">
        <v>2017</v>
      </c>
      <c r="B268" s="61" t="s">
        <v>43</v>
      </c>
      <c r="C268" s="64">
        <f>Month!B271</f>
        <v>11.44</v>
      </c>
      <c r="D268" s="64">
        <f>Month!C271</f>
        <v>0.16</v>
      </c>
      <c r="E268" s="64">
        <f>Month!D271</f>
        <v>4.59</v>
      </c>
      <c r="F268" s="64">
        <f>Month!E271</f>
        <v>3.89</v>
      </c>
      <c r="G268" s="64">
        <f>Month!F271</f>
        <v>1.0900000000000001</v>
      </c>
      <c r="H268" s="64">
        <f>Month!G271</f>
        <v>1.27</v>
      </c>
      <c r="I268" s="64">
        <f>Month!H271</f>
        <v>0.44</v>
      </c>
    </row>
    <row r="269" spans="1:9" x14ac:dyDescent="0.3">
      <c r="A269" s="86">
        <f>A268</f>
        <v>2017</v>
      </c>
      <c r="B269" s="61" t="s">
        <v>44</v>
      </c>
      <c r="C269" s="64">
        <f>Month!B272+C268</f>
        <v>21.810000000000002</v>
      </c>
      <c r="D269" s="64">
        <f>Month!C272+D268</f>
        <v>0.4</v>
      </c>
      <c r="E269" s="64">
        <f>Month!D272+E268</f>
        <v>8.6499999999999986</v>
      </c>
      <c r="F269" s="64">
        <f>Month!E272+F268</f>
        <v>7.1400000000000006</v>
      </c>
      <c r="G269" s="64">
        <f>Month!F272+G268</f>
        <v>2.1800000000000002</v>
      </c>
      <c r="H269" s="64">
        <f>Month!G272+H268</f>
        <v>2.52</v>
      </c>
      <c r="I269" s="64">
        <f>Month!H272+I268</f>
        <v>0.91999999999999993</v>
      </c>
    </row>
    <row r="270" spans="1:9" x14ac:dyDescent="0.3">
      <c r="A270" s="86">
        <f t="shared" ref="A270:A279" si="5">A269</f>
        <v>2017</v>
      </c>
      <c r="B270" s="61" t="s">
        <v>51</v>
      </c>
      <c r="C270" s="64">
        <f>Month!B273+C269</f>
        <v>32.96</v>
      </c>
      <c r="D270" s="64">
        <f>Month!C273+D269</f>
        <v>0.61</v>
      </c>
      <c r="E270" s="64">
        <f>Month!D273+E269</f>
        <v>13.159999999999998</v>
      </c>
      <c r="F270" s="64">
        <f>Month!E273+F269</f>
        <v>10.71</v>
      </c>
      <c r="G270" s="64">
        <f>Month!F273+G269</f>
        <v>3.2700000000000005</v>
      </c>
      <c r="H270" s="64">
        <f>Month!G273+H269</f>
        <v>3.8</v>
      </c>
      <c r="I270" s="64">
        <f>Month!H273+I269</f>
        <v>1.41</v>
      </c>
    </row>
    <row r="271" spans="1:9" x14ac:dyDescent="0.3">
      <c r="A271" s="86">
        <f t="shared" si="5"/>
        <v>2017</v>
      </c>
      <c r="B271" s="61" t="s">
        <v>46</v>
      </c>
      <c r="C271" s="64">
        <f>Month!B274+C270</f>
        <v>43.35</v>
      </c>
      <c r="D271" s="64">
        <f>Month!C274+D270</f>
        <v>0.76</v>
      </c>
      <c r="E271" s="64">
        <f>Month!D274+E270</f>
        <v>17.38</v>
      </c>
      <c r="F271" s="64">
        <f>Month!E274+F270</f>
        <v>14.260000000000002</v>
      </c>
      <c r="G271" s="64">
        <f>Month!F274+G270</f>
        <v>4.1300000000000008</v>
      </c>
      <c r="H271" s="64">
        <f>Month!G274+H270</f>
        <v>4.96</v>
      </c>
      <c r="I271" s="64">
        <f>Month!H274+I270</f>
        <v>1.8599999999999999</v>
      </c>
    </row>
    <row r="272" spans="1:9" x14ac:dyDescent="0.3">
      <c r="A272" s="86">
        <f t="shared" si="5"/>
        <v>2017</v>
      </c>
      <c r="B272" s="61" t="s">
        <v>42</v>
      </c>
      <c r="C272" s="64">
        <f>Month!B275+C271</f>
        <v>54.22</v>
      </c>
      <c r="D272" s="64">
        <f>Month!C275+D271</f>
        <v>0.91</v>
      </c>
      <c r="E272" s="64">
        <f>Month!D275+E271</f>
        <v>21.84</v>
      </c>
      <c r="F272" s="64">
        <f>Month!E275+F271</f>
        <v>17.93</v>
      </c>
      <c r="G272" s="64">
        <f>Month!F275+G271</f>
        <v>4.9900000000000011</v>
      </c>
      <c r="H272" s="64">
        <f>Month!G275+H271</f>
        <v>6.27</v>
      </c>
      <c r="I272" s="64">
        <f>Month!H275+I271</f>
        <v>2.2799999999999998</v>
      </c>
    </row>
    <row r="273" spans="1:9" x14ac:dyDescent="0.3">
      <c r="A273" s="86">
        <f t="shared" si="5"/>
        <v>2017</v>
      </c>
      <c r="B273" s="61" t="s">
        <v>52</v>
      </c>
      <c r="C273" s="64">
        <f>Month!B276+C272</f>
        <v>64.539999999999992</v>
      </c>
      <c r="D273" s="64">
        <f>Month!C276+D272</f>
        <v>1.0900000000000001</v>
      </c>
      <c r="E273" s="64">
        <f>Month!D276+E272</f>
        <v>26.16</v>
      </c>
      <c r="F273" s="64">
        <f>Month!E276+F272</f>
        <v>21.06</v>
      </c>
      <c r="G273" s="64">
        <f>Month!F276+G272</f>
        <v>5.8500000000000014</v>
      </c>
      <c r="H273" s="64">
        <f>Month!G276+H272</f>
        <v>7.63</v>
      </c>
      <c r="I273" s="64">
        <f>Month!H276+I272</f>
        <v>2.75</v>
      </c>
    </row>
    <row r="274" spans="1:9" x14ac:dyDescent="0.3">
      <c r="A274" s="86">
        <f t="shared" si="5"/>
        <v>2017</v>
      </c>
      <c r="B274" s="61" t="s">
        <v>47</v>
      </c>
      <c r="C274" s="64">
        <f>Month!B277+C273</f>
        <v>74.52</v>
      </c>
      <c r="D274" s="64">
        <f>Month!C277+D273</f>
        <v>1.25</v>
      </c>
      <c r="E274" s="64">
        <f>Month!D277+E273</f>
        <v>30.52</v>
      </c>
      <c r="F274" s="64">
        <f>Month!E277+F273</f>
        <v>24.099999999999998</v>
      </c>
      <c r="G274" s="64">
        <f>Month!F277+G273</f>
        <v>6.6100000000000012</v>
      </c>
      <c r="H274" s="64">
        <f>Month!G277+H273</f>
        <v>8.89</v>
      </c>
      <c r="I274" s="64">
        <f>Month!H277+I273</f>
        <v>3.15</v>
      </c>
    </row>
    <row r="275" spans="1:9" x14ac:dyDescent="0.3">
      <c r="A275" s="86">
        <f t="shared" si="5"/>
        <v>2017</v>
      </c>
      <c r="B275" s="61" t="s">
        <v>48</v>
      </c>
      <c r="C275" s="64">
        <f>Month!B278+C274</f>
        <v>83.6</v>
      </c>
      <c r="D275" s="64">
        <f>Month!C278+D274</f>
        <v>1.41</v>
      </c>
      <c r="E275" s="64">
        <f>Month!D278+E274</f>
        <v>34.42</v>
      </c>
      <c r="F275" s="64">
        <f>Month!E278+F274</f>
        <v>26.589999999999996</v>
      </c>
      <c r="G275" s="64">
        <f>Month!F278+G274</f>
        <v>7.370000000000001</v>
      </c>
      <c r="H275" s="64">
        <f>Month!G278+H274</f>
        <v>10.25</v>
      </c>
      <c r="I275" s="64">
        <f>Month!H278+I274</f>
        <v>3.56</v>
      </c>
    </row>
    <row r="276" spans="1:9" x14ac:dyDescent="0.3">
      <c r="A276" s="86">
        <f t="shared" si="5"/>
        <v>2017</v>
      </c>
      <c r="B276" s="61" t="s">
        <v>53</v>
      </c>
      <c r="C276" s="64">
        <f>Month!B279+C275</f>
        <v>93.22</v>
      </c>
      <c r="D276" s="64">
        <f>Month!C279+D275</f>
        <v>1.5799999999999998</v>
      </c>
      <c r="E276" s="64">
        <f>Month!D279+E275</f>
        <v>38.450000000000003</v>
      </c>
      <c r="F276" s="64">
        <f>Month!E279+F275</f>
        <v>29.499999999999996</v>
      </c>
      <c r="G276" s="64">
        <f>Month!F279+G275</f>
        <v>8.1300000000000008</v>
      </c>
      <c r="H276" s="64">
        <f>Month!G279+H275</f>
        <v>11.54</v>
      </c>
      <c r="I276" s="64">
        <f>Month!H279+I275</f>
        <v>4.0200000000000005</v>
      </c>
    </row>
    <row r="277" spans="1:9" x14ac:dyDescent="0.3">
      <c r="A277" s="86">
        <f t="shared" si="5"/>
        <v>2017</v>
      </c>
      <c r="B277" s="61" t="s">
        <v>49</v>
      </c>
      <c r="C277" s="64">
        <f>Month!B280+C276</f>
        <v>104.57</v>
      </c>
      <c r="D277" s="64">
        <f>Month!C280+D276</f>
        <v>1.7399999999999998</v>
      </c>
      <c r="E277" s="64">
        <f>Month!D280+E276</f>
        <v>42.96</v>
      </c>
      <c r="F277" s="64">
        <f>Month!E280+F276</f>
        <v>33.299999999999997</v>
      </c>
      <c r="G277" s="64">
        <f>Month!F280+G276</f>
        <v>9.120000000000001</v>
      </c>
      <c r="H277" s="64">
        <f>Month!G280+H276</f>
        <v>12.829999999999998</v>
      </c>
      <c r="I277" s="64">
        <f>Month!H280+I276</f>
        <v>4.62</v>
      </c>
    </row>
    <row r="278" spans="1:9" x14ac:dyDescent="0.3">
      <c r="A278" s="86">
        <f t="shared" si="5"/>
        <v>2017</v>
      </c>
      <c r="B278" s="61" t="s">
        <v>50</v>
      </c>
      <c r="C278" s="64">
        <f>Month!B281+C277</f>
        <v>115.67999999999999</v>
      </c>
      <c r="D278" s="64">
        <f>Month!C281+D277</f>
        <v>1.9099999999999997</v>
      </c>
      <c r="E278" s="64">
        <f>Month!D281+E277</f>
        <v>47.480000000000004</v>
      </c>
      <c r="F278" s="64">
        <f>Month!E281+F277</f>
        <v>37.029999999999994</v>
      </c>
      <c r="G278" s="64">
        <f>Month!F281+G277</f>
        <v>10.110000000000001</v>
      </c>
      <c r="H278" s="64">
        <f>Month!G281+H277</f>
        <v>13.979999999999999</v>
      </c>
      <c r="I278" s="64">
        <f>Month!H281+I277</f>
        <v>5.17</v>
      </c>
    </row>
    <row r="279" spans="1:9" x14ac:dyDescent="0.3">
      <c r="A279" s="103">
        <f t="shared" si="5"/>
        <v>2017</v>
      </c>
      <c r="B279" s="99" t="s">
        <v>54</v>
      </c>
      <c r="C279" s="100">
        <f>Month!B282+C278</f>
        <v>125.16</v>
      </c>
      <c r="D279" s="100">
        <f>Month!C282+D278</f>
        <v>2.0699999999999998</v>
      </c>
      <c r="E279" s="100">
        <f>Month!D282+E278</f>
        <v>51.09</v>
      </c>
      <c r="F279" s="100">
        <f>Month!E282+F278</f>
        <v>40.009999999999991</v>
      </c>
      <c r="G279" s="100">
        <f>Month!F282+G278</f>
        <v>11.100000000000001</v>
      </c>
      <c r="H279" s="100">
        <f>Month!G282+H278</f>
        <v>15.129999999999999</v>
      </c>
      <c r="I279" s="100">
        <f>Month!H282+I278</f>
        <v>5.76</v>
      </c>
    </row>
    <row r="280" spans="1:9" x14ac:dyDescent="0.3">
      <c r="A280" s="86">
        <v>2018</v>
      </c>
      <c r="B280" s="61" t="s">
        <v>43</v>
      </c>
      <c r="C280" s="64">
        <f>Month!B283</f>
        <v>11.74</v>
      </c>
      <c r="D280" s="64">
        <f>Month!C283</f>
        <v>0.11</v>
      </c>
      <c r="E280" s="64">
        <f>Month!D283</f>
        <v>5</v>
      </c>
      <c r="F280" s="64">
        <f>Month!E283</f>
        <v>3.62</v>
      </c>
      <c r="G280" s="64">
        <f>Month!F283</f>
        <v>1.1399999999999999</v>
      </c>
      <c r="H280" s="64">
        <f>Month!G283</f>
        <v>1.2</v>
      </c>
      <c r="I280" s="64">
        <f>Month!H283</f>
        <v>0.67</v>
      </c>
    </row>
    <row r="281" spans="1:9" x14ac:dyDescent="0.3">
      <c r="A281" s="86">
        <f>A280</f>
        <v>2018</v>
      </c>
      <c r="B281" s="61" t="s">
        <v>44</v>
      </c>
      <c r="C281" s="64">
        <f>Month!B284+C280</f>
        <v>22.53</v>
      </c>
      <c r="D281" s="64">
        <f>Month!C284+D280</f>
        <v>0.28999999999999998</v>
      </c>
      <c r="E281" s="64">
        <f>Month!D284+E280</f>
        <v>9.4600000000000009</v>
      </c>
      <c r="F281" s="64">
        <f>Month!E284+F280</f>
        <v>6.91</v>
      </c>
      <c r="G281" s="64">
        <f>Month!F284+G280</f>
        <v>2.2799999999999998</v>
      </c>
      <c r="H281" s="64">
        <f>Month!G284+H280</f>
        <v>2.37</v>
      </c>
      <c r="I281" s="64">
        <f>Month!H284+I280</f>
        <v>1.2200000000000002</v>
      </c>
    </row>
    <row r="282" spans="1:9" x14ac:dyDescent="0.3">
      <c r="A282" s="86">
        <f t="shared" ref="A282:A291" si="6">A281</f>
        <v>2018</v>
      </c>
      <c r="B282" s="61" t="s">
        <v>51</v>
      </c>
      <c r="C282" s="64">
        <f>Month!B285+C281</f>
        <v>33.5</v>
      </c>
      <c r="D282" s="64">
        <f>Month!C285+D281</f>
        <v>0.44999999999999996</v>
      </c>
      <c r="E282" s="64">
        <f>Month!D285+E281</f>
        <v>13.97</v>
      </c>
      <c r="F282" s="64">
        <f>Month!E285+F281</f>
        <v>10.27</v>
      </c>
      <c r="G282" s="64">
        <f>Month!F285+G281</f>
        <v>3.42</v>
      </c>
      <c r="H282" s="64">
        <f>Month!G285+H281</f>
        <v>3.6</v>
      </c>
      <c r="I282" s="64">
        <f>Month!H285+I281</f>
        <v>1.79</v>
      </c>
    </row>
    <row r="283" spans="1:9" x14ac:dyDescent="0.3">
      <c r="A283" s="86">
        <f t="shared" si="6"/>
        <v>2018</v>
      </c>
      <c r="B283" s="61" t="s">
        <v>46</v>
      </c>
      <c r="C283" s="64">
        <f>Month!B286+C282</f>
        <v>44.66</v>
      </c>
      <c r="D283" s="64">
        <f>Month!C286+D282</f>
        <v>0.62</v>
      </c>
      <c r="E283" s="64">
        <f>Month!D286+E282</f>
        <v>18.830000000000002</v>
      </c>
      <c r="F283" s="64">
        <f>Month!E286+F282</f>
        <v>13.799999999999999</v>
      </c>
      <c r="G283" s="64">
        <f>Month!F286+G282</f>
        <v>4.3099999999999996</v>
      </c>
      <c r="H283" s="64">
        <f>Month!G286+H282</f>
        <v>4.78</v>
      </c>
      <c r="I283" s="64">
        <f>Month!H286+I282</f>
        <v>2.3200000000000003</v>
      </c>
    </row>
    <row r="284" spans="1:9" x14ac:dyDescent="0.3">
      <c r="A284" s="86">
        <f t="shared" si="6"/>
        <v>2018</v>
      </c>
      <c r="B284" s="61" t="s">
        <v>42</v>
      </c>
      <c r="C284" s="64">
        <f>Month!B287+C283</f>
        <v>55.489999999999995</v>
      </c>
      <c r="D284" s="64">
        <f>Month!C287+D283</f>
        <v>0.78</v>
      </c>
      <c r="E284" s="64">
        <f>Month!D287+E283</f>
        <v>23.630000000000003</v>
      </c>
      <c r="F284" s="64">
        <f>Month!E287+F283</f>
        <v>17.14</v>
      </c>
      <c r="G284" s="64">
        <f>Month!F287+G283</f>
        <v>5.1999999999999993</v>
      </c>
      <c r="H284" s="64">
        <f>Month!G287+H283</f>
        <v>5.96</v>
      </c>
      <c r="I284" s="64">
        <f>Month!H287+I283</f>
        <v>2.7800000000000002</v>
      </c>
    </row>
    <row r="285" spans="1:9" x14ac:dyDescent="0.3">
      <c r="A285" s="86">
        <f t="shared" si="6"/>
        <v>2018</v>
      </c>
      <c r="B285" s="61" t="s">
        <v>52</v>
      </c>
      <c r="C285" s="64">
        <f>Month!B288+C284</f>
        <v>65.929999999999993</v>
      </c>
      <c r="D285" s="64">
        <f>Month!C288+D284</f>
        <v>0.94000000000000006</v>
      </c>
      <c r="E285" s="64">
        <f>Month!D288+E284</f>
        <v>28.64</v>
      </c>
      <c r="F285" s="64">
        <f>Month!E288+F284</f>
        <v>19.899999999999999</v>
      </c>
      <c r="G285" s="64">
        <f>Month!F288+G284</f>
        <v>6.089999999999999</v>
      </c>
      <c r="H285" s="64">
        <f>Month!G288+H284</f>
        <v>7.1899999999999995</v>
      </c>
      <c r="I285" s="64">
        <f>Month!H288+I284</f>
        <v>3.1700000000000004</v>
      </c>
    </row>
    <row r="286" spans="1:9" x14ac:dyDescent="0.3">
      <c r="A286" s="86">
        <f t="shared" si="6"/>
        <v>2018</v>
      </c>
      <c r="B286" s="61" t="s">
        <v>47</v>
      </c>
      <c r="C286" s="64">
        <f>Month!B289+C285</f>
        <v>75.849999999999994</v>
      </c>
      <c r="D286" s="64">
        <f>Month!C289+D285</f>
        <v>1.08</v>
      </c>
      <c r="E286" s="64">
        <f>Month!D289+E285</f>
        <v>32.81</v>
      </c>
      <c r="F286" s="64">
        <f>Month!E289+F285</f>
        <v>23.08</v>
      </c>
      <c r="G286" s="64">
        <f>Month!F289+G285</f>
        <v>6.9399999999999986</v>
      </c>
      <c r="H286" s="64">
        <f>Month!G289+H285</f>
        <v>8.42</v>
      </c>
      <c r="I286" s="64">
        <f>Month!H289+I285</f>
        <v>3.5200000000000005</v>
      </c>
    </row>
    <row r="287" spans="1:9" x14ac:dyDescent="0.3">
      <c r="A287" s="86">
        <f t="shared" si="6"/>
        <v>2018</v>
      </c>
      <c r="B287" s="61" t="s">
        <v>48</v>
      </c>
      <c r="C287" s="64">
        <f>Month!B290+C286</f>
        <v>85.81</v>
      </c>
      <c r="D287" s="64">
        <f>Month!C290+D286</f>
        <v>1.23</v>
      </c>
      <c r="E287" s="64">
        <f>Month!D290+E286</f>
        <v>37.14</v>
      </c>
      <c r="F287" s="64">
        <f>Month!E290+F286</f>
        <v>25.97</v>
      </c>
      <c r="G287" s="64">
        <f>Month!F290+G286</f>
        <v>7.7899999999999983</v>
      </c>
      <c r="H287" s="64">
        <f>Month!G290+H286</f>
        <v>9.7100000000000009</v>
      </c>
      <c r="I287" s="64">
        <f>Month!H290+I286</f>
        <v>3.9700000000000006</v>
      </c>
    </row>
    <row r="288" spans="1:9" x14ac:dyDescent="0.3">
      <c r="A288" s="86">
        <f t="shared" si="6"/>
        <v>2018</v>
      </c>
      <c r="B288" s="61" t="s">
        <v>53</v>
      </c>
      <c r="C288" s="64">
        <f>Month!B291+C287</f>
        <v>95.63</v>
      </c>
      <c r="D288" s="64">
        <f>Month!C291+D287</f>
        <v>1.42</v>
      </c>
      <c r="E288" s="64">
        <f>Month!D291+E287</f>
        <v>41.28</v>
      </c>
      <c r="F288" s="64">
        <f>Month!E291+F287</f>
        <v>28.83</v>
      </c>
      <c r="G288" s="64">
        <f>Month!F291+G287</f>
        <v>8.6399999999999988</v>
      </c>
      <c r="H288" s="64">
        <f>Month!G291+H287</f>
        <v>10.920000000000002</v>
      </c>
      <c r="I288" s="64">
        <f>Month!H291+I287</f>
        <v>4.5400000000000009</v>
      </c>
    </row>
    <row r="289" spans="1:9" x14ac:dyDescent="0.3">
      <c r="A289" s="86">
        <f t="shared" si="6"/>
        <v>2018</v>
      </c>
      <c r="B289" s="61" t="s">
        <v>49</v>
      </c>
      <c r="C289" s="64">
        <f>Month!B292+C288</f>
        <v>106.6</v>
      </c>
      <c r="D289" s="64">
        <f>Month!C292+D288</f>
        <v>1.5699999999999998</v>
      </c>
      <c r="E289" s="64">
        <f>Month!D292+E288</f>
        <v>46.24</v>
      </c>
      <c r="F289" s="64">
        <f>Month!E292+F288</f>
        <v>31.99</v>
      </c>
      <c r="G289" s="64">
        <f>Month!F292+G288</f>
        <v>9.7399999999999984</v>
      </c>
      <c r="H289" s="64">
        <f>Month!G292+H288</f>
        <v>11.910000000000002</v>
      </c>
      <c r="I289" s="64">
        <f>Month!H292+I288</f>
        <v>5.1500000000000012</v>
      </c>
    </row>
    <row r="290" spans="1:9" x14ac:dyDescent="0.3">
      <c r="A290" s="86">
        <f t="shared" si="6"/>
        <v>2018</v>
      </c>
      <c r="B290" s="61" t="s">
        <v>50</v>
      </c>
      <c r="C290" s="64">
        <f>Month!B293+C289</f>
        <v>117.61999999999999</v>
      </c>
      <c r="D290" s="64">
        <f>Month!C293+D289</f>
        <v>1.7499999999999998</v>
      </c>
      <c r="E290" s="64">
        <f>Month!D293+E289</f>
        <v>51.010000000000005</v>
      </c>
      <c r="F290" s="64">
        <f>Month!E293+F289</f>
        <v>35.269999999999996</v>
      </c>
      <c r="G290" s="64">
        <f>Month!F293+G289</f>
        <v>10.839999999999998</v>
      </c>
      <c r="H290" s="64">
        <f>Month!G293+H289</f>
        <v>12.930000000000001</v>
      </c>
      <c r="I290" s="64">
        <f>Month!H293+I289</f>
        <v>5.8200000000000012</v>
      </c>
    </row>
    <row r="291" spans="1:9" x14ac:dyDescent="0.3">
      <c r="A291" s="103">
        <f t="shared" si="6"/>
        <v>2018</v>
      </c>
      <c r="B291" s="99" t="s">
        <v>54</v>
      </c>
      <c r="C291" s="100">
        <f>Month!B294+C290</f>
        <v>129.13999999999999</v>
      </c>
      <c r="D291" s="100">
        <f>Month!C294+D290</f>
        <v>1.9099999999999997</v>
      </c>
      <c r="E291" s="100">
        <f>Month!D294+E290</f>
        <v>56.040000000000006</v>
      </c>
      <c r="F291" s="100">
        <f>Month!E294+F290</f>
        <v>38.739999999999995</v>
      </c>
      <c r="G291" s="100">
        <f>Month!F294+G290</f>
        <v>11.939999999999998</v>
      </c>
      <c r="H291" s="100">
        <f>Month!G294+H290</f>
        <v>14.060000000000002</v>
      </c>
      <c r="I291" s="100">
        <f>Month!H294+I290</f>
        <v>6.4500000000000011</v>
      </c>
    </row>
    <row r="292" spans="1:9" x14ac:dyDescent="0.3">
      <c r="A292" s="86">
        <v>2019</v>
      </c>
      <c r="B292" s="61" t="s">
        <v>43</v>
      </c>
      <c r="C292" s="64">
        <f>Month!B295</f>
        <v>11.270000000000001</v>
      </c>
      <c r="D292" s="64">
        <f>Month!C295</f>
        <v>0.15</v>
      </c>
      <c r="E292" s="64">
        <f>Month!D295</f>
        <v>5.05</v>
      </c>
      <c r="F292" s="64">
        <f>Month!E295</f>
        <v>3.35</v>
      </c>
      <c r="G292" s="64">
        <f>Month!F295</f>
        <v>1.08</v>
      </c>
      <c r="H292" s="64">
        <f>Month!G295</f>
        <v>1.05</v>
      </c>
      <c r="I292" s="64">
        <f>Month!H295</f>
        <v>0.59</v>
      </c>
    </row>
    <row r="293" spans="1:9" x14ac:dyDescent="0.3">
      <c r="A293" s="86">
        <f>A292</f>
        <v>2019</v>
      </c>
      <c r="B293" s="61" t="s">
        <v>44</v>
      </c>
      <c r="C293" s="64">
        <f>Month!B296+C292</f>
        <v>21.92</v>
      </c>
      <c r="D293" s="64">
        <f>Month!C296+D292</f>
        <v>0.32999999999999996</v>
      </c>
      <c r="E293" s="64">
        <f>Month!D296+E292</f>
        <v>9.85</v>
      </c>
      <c r="F293" s="64">
        <f>Month!E296+F292</f>
        <v>6.3599999999999994</v>
      </c>
      <c r="G293" s="64">
        <f>Month!F296+G292</f>
        <v>2.16</v>
      </c>
      <c r="H293" s="64">
        <f>Month!G296+H292</f>
        <v>2.0300000000000002</v>
      </c>
      <c r="I293" s="64">
        <f>Month!H296+I292</f>
        <v>1.19</v>
      </c>
    </row>
    <row r="294" spans="1:9" x14ac:dyDescent="0.3">
      <c r="A294" s="86">
        <f t="shared" ref="A294:A303" si="7">A293</f>
        <v>2019</v>
      </c>
      <c r="B294" s="61" t="s">
        <v>51</v>
      </c>
      <c r="C294" s="64">
        <f>Month!B297+C293</f>
        <v>33.370000000000005</v>
      </c>
      <c r="D294" s="64">
        <f>Month!C297+D293</f>
        <v>0.49</v>
      </c>
      <c r="E294" s="64">
        <f>Month!D297+E293</f>
        <v>15.1</v>
      </c>
      <c r="F294" s="64">
        <f>Month!E297+F293</f>
        <v>9.6399999999999988</v>
      </c>
      <c r="G294" s="64">
        <f>Month!F297+G293</f>
        <v>3.24</v>
      </c>
      <c r="H294" s="64">
        <f>Month!G297+H293</f>
        <v>2.99</v>
      </c>
      <c r="I294" s="64">
        <f>Month!H297+I293</f>
        <v>1.91</v>
      </c>
    </row>
    <row r="295" spans="1:9" x14ac:dyDescent="0.3">
      <c r="A295" s="86">
        <f t="shared" si="7"/>
        <v>2019</v>
      </c>
      <c r="B295" s="61" t="s">
        <v>46</v>
      </c>
      <c r="C295" s="64">
        <f>Month!B298+C294</f>
        <v>43.910000000000011</v>
      </c>
      <c r="D295" s="64">
        <f>Month!C298+D294</f>
        <v>0.62</v>
      </c>
      <c r="E295" s="64">
        <f>Month!D298+E294</f>
        <v>19.89</v>
      </c>
      <c r="F295" s="64">
        <f>Month!E298+F294</f>
        <v>12.77</v>
      </c>
      <c r="G295" s="64">
        <f>Month!F298+G294</f>
        <v>4.13</v>
      </c>
      <c r="H295" s="64">
        <f>Month!G298+H294</f>
        <v>4.04</v>
      </c>
      <c r="I295" s="64">
        <f>Month!H298+I294</f>
        <v>2.46</v>
      </c>
    </row>
    <row r="296" spans="1:9" x14ac:dyDescent="0.3">
      <c r="A296" s="86">
        <f t="shared" si="7"/>
        <v>2019</v>
      </c>
      <c r="B296" s="61" t="s">
        <v>42</v>
      </c>
      <c r="C296" s="64">
        <f>Month!B299+C295</f>
        <v>54.680000000000014</v>
      </c>
      <c r="D296" s="64">
        <f>Month!C299+D295</f>
        <v>0.79</v>
      </c>
      <c r="E296" s="64">
        <f>Month!D299+E295</f>
        <v>24.880000000000003</v>
      </c>
      <c r="F296" s="64">
        <f>Month!E299+F295</f>
        <v>16.009999999999998</v>
      </c>
      <c r="G296" s="64">
        <f>Month!F299+G295</f>
        <v>5.0199999999999996</v>
      </c>
      <c r="H296" s="64">
        <f>Month!G299+H295</f>
        <v>5.08</v>
      </c>
      <c r="I296" s="64">
        <f>Month!H299+I295</f>
        <v>2.9</v>
      </c>
    </row>
    <row r="297" spans="1:9" x14ac:dyDescent="0.3">
      <c r="A297" s="86">
        <f t="shared" si="7"/>
        <v>2019</v>
      </c>
      <c r="B297" s="61" t="s">
        <v>52</v>
      </c>
      <c r="C297" s="64">
        <f>Month!B300+C296</f>
        <v>64.240000000000009</v>
      </c>
      <c r="D297" s="64">
        <f>Month!C300+D296</f>
        <v>0.93</v>
      </c>
      <c r="E297" s="64">
        <f>Month!D300+E296</f>
        <v>29.44</v>
      </c>
      <c r="F297" s="64">
        <f>Month!E300+F296</f>
        <v>18.75</v>
      </c>
      <c r="G297" s="64">
        <f>Month!F300+G296</f>
        <v>5.9099999999999993</v>
      </c>
      <c r="H297" s="64">
        <f>Month!G300+H296</f>
        <v>5.8</v>
      </c>
      <c r="I297" s="64">
        <f>Month!H300+I296</f>
        <v>3.41</v>
      </c>
    </row>
    <row r="298" spans="1:9" x14ac:dyDescent="0.3">
      <c r="A298" s="86">
        <f t="shared" si="7"/>
        <v>2019</v>
      </c>
      <c r="B298" s="61" t="s">
        <v>47</v>
      </c>
      <c r="C298" s="64">
        <f>Month!B301+C297</f>
        <v>74.190000000000012</v>
      </c>
      <c r="D298" s="64">
        <f>Month!C301+D297</f>
        <v>1.07</v>
      </c>
      <c r="E298" s="64">
        <f>Month!D301+E297</f>
        <v>34.11</v>
      </c>
      <c r="F298" s="64">
        <f>Month!E301+F297</f>
        <v>21.71</v>
      </c>
      <c r="G298" s="64">
        <f>Month!F301+G297</f>
        <v>6.7299999999999995</v>
      </c>
      <c r="H298" s="64">
        <f>Month!G301+H297</f>
        <v>6.68</v>
      </c>
      <c r="I298" s="64">
        <f>Month!H301+I297</f>
        <v>3.89</v>
      </c>
    </row>
    <row r="299" spans="1:9" x14ac:dyDescent="0.3">
      <c r="A299" s="86">
        <f t="shared" si="7"/>
        <v>2019</v>
      </c>
      <c r="B299" s="61" t="s">
        <v>48</v>
      </c>
      <c r="C299" s="64">
        <f>Month!B302+C298</f>
        <v>83.660000000000011</v>
      </c>
      <c r="D299" s="64">
        <f>Month!C302+D298</f>
        <v>1.21</v>
      </c>
      <c r="E299" s="64">
        <f>Month!D302+E298</f>
        <v>38.269999999999996</v>
      </c>
      <c r="F299" s="64">
        <f>Month!E302+F298</f>
        <v>24.47</v>
      </c>
      <c r="G299" s="64">
        <f>Month!F302+G298</f>
        <v>7.55</v>
      </c>
      <c r="H299" s="64">
        <f>Month!G302+H298</f>
        <v>7.66</v>
      </c>
      <c r="I299" s="64">
        <f>Month!H302+I298</f>
        <v>4.5</v>
      </c>
    </row>
    <row r="300" spans="1:9" x14ac:dyDescent="0.3">
      <c r="A300" s="86">
        <f t="shared" si="7"/>
        <v>2019</v>
      </c>
      <c r="B300" s="61" t="s">
        <v>53</v>
      </c>
      <c r="C300" s="64">
        <f>Month!B303+C299</f>
        <v>93.780000000000015</v>
      </c>
      <c r="D300" s="64">
        <f>Month!C303+D299</f>
        <v>1.3699999999999999</v>
      </c>
      <c r="E300" s="64">
        <f>Month!D303+E299</f>
        <v>43.08</v>
      </c>
      <c r="F300" s="64">
        <f>Month!E303+F299</f>
        <v>27.11</v>
      </c>
      <c r="G300" s="64">
        <f>Month!F303+G299</f>
        <v>8.3699999999999992</v>
      </c>
      <c r="H300" s="64">
        <f>Month!G303+H299</f>
        <v>8.73</v>
      </c>
      <c r="I300" s="64">
        <f>Month!H303+I299</f>
        <v>5.12</v>
      </c>
    </row>
    <row r="301" spans="1:9" x14ac:dyDescent="0.3">
      <c r="A301" s="86">
        <f t="shared" si="7"/>
        <v>2019</v>
      </c>
      <c r="B301" s="61" t="s">
        <v>49</v>
      </c>
      <c r="C301" s="64">
        <f>Month!B304+C300</f>
        <v>104.78000000000002</v>
      </c>
      <c r="D301" s="64">
        <f>Month!C304+D300</f>
        <v>1.5199999999999998</v>
      </c>
      <c r="E301" s="64">
        <f>Month!D304+E300</f>
        <v>47.72</v>
      </c>
      <c r="F301" s="64">
        <f>Month!E304+F300</f>
        <v>30.41</v>
      </c>
      <c r="G301" s="64">
        <f>Month!F304+G300</f>
        <v>9.4899999999999984</v>
      </c>
      <c r="H301" s="64">
        <f>Month!G304+H300</f>
        <v>9.870000000000001</v>
      </c>
      <c r="I301" s="64">
        <f>Month!H304+I300</f>
        <v>5.7700000000000005</v>
      </c>
    </row>
    <row r="302" spans="1:9" x14ac:dyDescent="0.3">
      <c r="A302" s="86">
        <f t="shared" si="7"/>
        <v>2019</v>
      </c>
      <c r="B302" s="61" t="s">
        <v>50</v>
      </c>
      <c r="C302" s="64">
        <f>Month!B305+C301</f>
        <v>116.09000000000002</v>
      </c>
      <c r="D302" s="64">
        <f>Month!C305+D301</f>
        <v>1.6599999999999997</v>
      </c>
      <c r="E302" s="64">
        <f>Month!D305+E301</f>
        <v>52.58</v>
      </c>
      <c r="F302" s="64">
        <f>Month!E305+F301</f>
        <v>33.950000000000003</v>
      </c>
      <c r="G302" s="64">
        <f>Month!F305+G301</f>
        <v>10.61</v>
      </c>
      <c r="H302" s="64">
        <f>Month!G305+H301</f>
        <v>10.97</v>
      </c>
      <c r="I302" s="64">
        <f>Month!H305+I301</f>
        <v>6.32</v>
      </c>
    </row>
    <row r="303" spans="1:9" x14ac:dyDescent="0.3">
      <c r="A303" s="103">
        <f t="shared" si="7"/>
        <v>2019</v>
      </c>
      <c r="B303" s="99" t="s">
        <v>54</v>
      </c>
      <c r="C303" s="100">
        <f>Month!B306+C302</f>
        <v>127.69000000000001</v>
      </c>
      <c r="D303" s="100">
        <f>Month!C306+D302</f>
        <v>1.7899999999999996</v>
      </c>
      <c r="E303" s="100">
        <f>Month!D306+E302</f>
        <v>57.5</v>
      </c>
      <c r="F303" s="100">
        <f>Month!E306+F302</f>
        <v>37.520000000000003</v>
      </c>
      <c r="G303" s="100">
        <f>Month!F306+G302</f>
        <v>11.73</v>
      </c>
      <c r="H303" s="100">
        <f>Month!G306+H302</f>
        <v>12.09</v>
      </c>
      <c r="I303" s="100">
        <f>Month!H306+I302</f>
        <v>7.0600000000000005</v>
      </c>
    </row>
    <row r="304" spans="1:9" x14ac:dyDescent="0.3">
      <c r="A304" s="86">
        <v>2020</v>
      </c>
      <c r="B304" s="164" t="s">
        <v>411</v>
      </c>
      <c r="C304" s="64">
        <f>Month!B307</f>
        <v>11.959999999999999</v>
      </c>
      <c r="D304" s="64">
        <f>Month!C307</f>
        <v>0.14000000000000001</v>
      </c>
      <c r="E304" s="64">
        <f>Month!D307</f>
        <v>5.0999999999999996</v>
      </c>
      <c r="F304" s="64">
        <f>Month!E307</f>
        <v>3.52</v>
      </c>
      <c r="G304" s="64">
        <f>Month!F307</f>
        <v>1.2</v>
      </c>
      <c r="H304" s="64">
        <f>Month!G307</f>
        <v>1.1200000000000001</v>
      </c>
      <c r="I304" s="64">
        <f>Month!H307</f>
        <v>0.88</v>
      </c>
    </row>
    <row r="305" spans="1:9" x14ac:dyDescent="0.3">
      <c r="A305" s="86">
        <f>A304</f>
        <v>2020</v>
      </c>
      <c r="B305" s="105" t="s">
        <v>76</v>
      </c>
      <c r="C305" s="64">
        <f>Month!B308+C304</f>
        <v>23.009999999999998</v>
      </c>
      <c r="D305" s="64">
        <f>Month!C308+D304</f>
        <v>0.27</v>
      </c>
      <c r="E305" s="64">
        <f>Month!D308+E304</f>
        <v>9.8000000000000007</v>
      </c>
      <c r="F305" s="64">
        <f>Month!E308+F304</f>
        <v>6.7</v>
      </c>
      <c r="G305" s="64">
        <f>Month!F308+G304</f>
        <v>2.4</v>
      </c>
      <c r="H305" s="64">
        <f>Month!G308+H304</f>
        <v>2.0100000000000002</v>
      </c>
      <c r="I305" s="64">
        <f>Month!H308+I304</f>
        <v>1.83</v>
      </c>
    </row>
    <row r="306" spans="1:9" x14ac:dyDescent="0.3">
      <c r="A306" s="86">
        <f t="shared" ref="A306:A315" si="8">A305</f>
        <v>2020</v>
      </c>
      <c r="B306" s="105" t="s">
        <v>77</v>
      </c>
      <c r="C306" s="64">
        <f>Month!B309+C305</f>
        <v>33.729999999999997</v>
      </c>
      <c r="D306" s="64">
        <f>Month!C309+D305</f>
        <v>0.39</v>
      </c>
      <c r="E306" s="64">
        <f>Month!D309+E305</f>
        <v>14.370000000000001</v>
      </c>
      <c r="F306" s="64">
        <f>Month!E309+F305</f>
        <v>9.9499999999999993</v>
      </c>
      <c r="G306" s="64">
        <f>Month!F309+G305</f>
        <v>3.5999999999999996</v>
      </c>
      <c r="H306" s="64">
        <f>Month!G309+H305</f>
        <v>2.7700000000000005</v>
      </c>
      <c r="I306" s="64">
        <f>Month!H309+I305</f>
        <v>2.65</v>
      </c>
    </row>
    <row r="307" spans="1:9" x14ac:dyDescent="0.3">
      <c r="A307" s="86">
        <f t="shared" si="8"/>
        <v>2020</v>
      </c>
      <c r="B307" s="105" t="s">
        <v>78</v>
      </c>
      <c r="C307" s="64">
        <f>Month!B310+C306</f>
        <v>44.41</v>
      </c>
      <c r="D307" s="64">
        <f>Month!C310+D306</f>
        <v>0.46</v>
      </c>
      <c r="E307" s="64">
        <f>Month!D310+E306</f>
        <v>19.3</v>
      </c>
      <c r="F307" s="64">
        <f>Month!E310+F306</f>
        <v>13.32</v>
      </c>
      <c r="G307" s="64">
        <f>Month!F310+G306</f>
        <v>4.4899999999999993</v>
      </c>
      <c r="H307" s="64">
        <f>Month!G310+H306</f>
        <v>3.6200000000000006</v>
      </c>
      <c r="I307" s="64">
        <f>Month!H310+I306</f>
        <v>3.2199999999999998</v>
      </c>
    </row>
    <row r="308" spans="1:9" x14ac:dyDescent="0.3">
      <c r="A308" s="86">
        <f t="shared" si="8"/>
        <v>2020</v>
      </c>
      <c r="B308" s="105" t="s">
        <v>79</v>
      </c>
      <c r="C308" s="64">
        <f>Month!B311+C307</f>
        <v>54.96</v>
      </c>
      <c r="D308" s="64">
        <f>Month!C311+D307</f>
        <v>0.57000000000000006</v>
      </c>
      <c r="E308" s="64">
        <f>Month!D311+E307</f>
        <v>23.91</v>
      </c>
      <c r="F308" s="64">
        <f>Month!E311+F307</f>
        <v>16.77</v>
      </c>
      <c r="G308" s="64">
        <f>Month!F311+G307</f>
        <v>5.379999999999999</v>
      </c>
      <c r="H308" s="64">
        <f>Month!G311+H307</f>
        <v>4.5500000000000007</v>
      </c>
      <c r="I308" s="64">
        <f>Month!H311+I307</f>
        <v>3.78</v>
      </c>
    </row>
    <row r="309" spans="1:9" x14ac:dyDescent="0.3">
      <c r="A309" s="86">
        <f t="shared" si="8"/>
        <v>2020</v>
      </c>
      <c r="B309" s="105" t="s">
        <v>80</v>
      </c>
      <c r="C309" s="64">
        <f>Month!B312+C308</f>
        <v>65.09</v>
      </c>
      <c r="D309" s="64">
        <f>Month!C312+D308</f>
        <v>0.68</v>
      </c>
      <c r="E309" s="64">
        <f>Month!D312+E308</f>
        <v>28.560000000000002</v>
      </c>
      <c r="F309" s="64">
        <f>Month!E312+F308</f>
        <v>19.939999999999998</v>
      </c>
      <c r="G309" s="64">
        <f>Month!F312+G308</f>
        <v>6.2699999999999987</v>
      </c>
      <c r="H309" s="64">
        <f>Month!G312+H308</f>
        <v>5.3000000000000007</v>
      </c>
      <c r="I309" s="64">
        <f>Month!H312+I308</f>
        <v>4.34</v>
      </c>
    </row>
    <row r="310" spans="1:9" x14ac:dyDescent="0.3">
      <c r="A310" s="86">
        <f t="shared" si="8"/>
        <v>2020</v>
      </c>
      <c r="B310" s="105" t="s">
        <v>81</v>
      </c>
      <c r="C310" s="64">
        <f>Month!B313+C309</f>
        <v>75.22</v>
      </c>
      <c r="D310" s="64">
        <f>Month!C313+D309</f>
        <v>0.8</v>
      </c>
      <c r="E310" s="64">
        <f>Month!D313+E309</f>
        <v>33.08</v>
      </c>
      <c r="F310" s="64">
        <f>Month!E313+F309</f>
        <v>23.169999999999998</v>
      </c>
      <c r="G310" s="64">
        <f>Month!F313+G309</f>
        <v>7.0999999999999988</v>
      </c>
      <c r="H310" s="64">
        <f>Month!G313+H309</f>
        <v>6.1700000000000008</v>
      </c>
      <c r="I310" s="64">
        <f>Month!H313+I309</f>
        <v>4.9000000000000004</v>
      </c>
    </row>
    <row r="311" spans="1:9" x14ac:dyDescent="0.3">
      <c r="A311" s="86">
        <f t="shared" si="8"/>
        <v>2020</v>
      </c>
      <c r="B311" s="105" t="s">
        <v>82</v>
      </c>
      <c r="C311" s="64">
        <f>Month!B314+C310</f>
        <v>83.88</v>
      </c>
      <c r="D311" s="64">
        <f>Month!C314+D310</f>
        <v>0.88</v>
      </c>
      <c r="E311" s="64">
        <f>Month!D314+E310</f>
        <v>36.879999999999995</v>
      </c>
      <c r="F311" s="64">
        <f>Month!E314+F310</f>
        <v>25.869999999999997</v>
      </c>
      <c r="G311" s="64">
        <f>Month!F314+G310</f>
        <v>7.9299999999999988</v>
      </c>
      <c r="H311" s="64">
        <f>Month!G314+H310</f>
        <v>6.8800000000000008</v>
      </c>
      <c r="I311" s="64">
        <f>Month!H314+I310</f>
        <v>5.44</v>
      </c>
    </row>
    <row r="312" spans="1:9" x14ac:dyDescent="0.3">
      <c r="A312" s="86">
        <f t="shared" si="8"/>
        <v>2020</v>
      </c>
      <c r="B312" s="105" t="s">
        <v>83</v>
      </c>
      <c r="C312" s="64">
        <f>Month!B315+C311</f>
        <v>92.419999999999987</v>
      </c>
      <c r="D312" s="64">
        <f>Month!C315+D311</f>
        <v>0.96</v>
      </c>
      <c r="E312" s="64">
        <f>Month!D315+E311</f>
        <v>40.639999999999993</v>
      </c>
      <c r="F312" s="64">
        <f>Month!E315+F311</f>
        <v>28.349999999999998</v>
      </c>
      <c r="G312" s="64">
        <f>Month!F315+G311</f>
        <v>8.759999999999998</v>
      </c>
      <c r="H312" s="64">
        <f>Month!G315+H311</f>
        <v>7.65</v>
      </c>
      <c r="I312" s="64">
        <f>Month!H315+I311</f>
        <v>6.0600000000000005</v>
      </c>
    </row>
    <row r="313" spans="1:9" x14ac:dyDescent="0.3">
      <c r="A313" s="86">
        <f t="shared" si="8"/>
        <v>2020</v>
      </c>
      <c r="B313" s="105" t="s">
        <v>84</v>
      </c>
      <c r="C313" s="64">
        <f>Month!B316+C312</f>
        <v>102.83999999999999</v>
      </c>
      <c r="D313" s="64">
        <f>Month!C316+D312</f>
        <v>1.04</v>
      </c>
      <c r="E313" s="64">
        <f>Month!D316+E312</f>
        <v>44.919999999999995</v>
      </c>
      <c r="F313" s="64">
        <f>Month!E316+F312</f>
        <v>31.549999999999997</v>
      </c>
      <c r="G313" s="64">
        <f>Month!F316+G312</f>
        <v>9.879999999999999</v>
      </c>
      <c r="H313" s="64">
        <f>Month!G316+H312</f>
        <v>8.68</v>
      </c>
      <c r="I313" s="64">
        <f>Month!H316+I312</f>
        <v>6.7700000000000005</v>
      </c>
    </row>
    <row r="314" spans="1:9" x14ac:dyDescent="0.3">
      <c r="A314" s="86">
        <f t="shared" si="8"/>
        <v>2020</v>
      </c>
      <c r="B314" s="105" t="s">
        <v>85</v>
      </c>
      <c r="C314" s="64">
        <f>Month!B317+C313</f>
        <v>112.69999999999999</v>
      </c>
      <c r="D314" s="64">
        <f>Month!C317+D313</f>
        <v>1.1000000000000001</v>
      </c>
      <c r="E314" s="64">
        <f>Month!D317+E313</f>
        <v>48.969999999999992</v>
      </c>
      <c r="F314" s="64">
        <f>Month!E317+F313</f>
        <v>34.529999999999994</v>
      </c>
      <c r="G314" s="64">
        <f>Month!F317+G313</f>
        <v>11</v>
      </c>
      <c r="H314" s="64">
        <f>Month!G317+H313</f>
        <v>9.64</v>
      </c>
      <c r="I314" s="64">
        <f>Month!H317+I313</f>
        <v>7.4600000000000009</v>
      </c>
    </row>
    <row r="315" spans="1:9" x14ac:dyDescent="0.3">
      <c r="A315" s="103">
        <f t="shared" si="8"/>
        <v>2020</v>
      </c>
      <c r="B315" s="106" t="s">
        <v>86</v>
      </c>
      <c r="C315" s="100">
        <f>Month!B318+C314</f>
        <v>123.61999999999999</v>
      </c>
      <c r="D315" s="100">
        <f>Month!C318+D314</f>
        <v>1.1600000000000001</v>
      </c>
      <c r="E315" s="100">
        <f>Month!D318+E314</f>
        <v>53.669999999999995</v>
      </c>
      <c r="F315" s="100">
        <f>Month!E318+F314</f>
        <v>37.799999999999997</v>
      </c>
      <c r="G315" s="100">
        <f>Month!F318+G314</f>
        <v>12.120000000000001</v>
      </c>
      <c r="H315" s="100">
        <f>Month!G318+H314</f>
        <v>10.690000000000001</v>
      </c>
      <c r="I315" s="100">
        <f>Month!H318+I314</f>
        <v>8.1800000000000015</v>
      </c>
    </row>
    <row r="316" spans="1:9" x14ac:dyDescent="0.3">
      <c r="A316" s="86">
        <v>2021</v>
      </c>
      <c r="B316" s="164" t="s">
        <v>423</v>
      </c>
      <c r="C316" s="64">
        <f>Month!B319</f>
        <v>10.459999999999999</v>
      </c>
      <c r="D316" s="64">
        <f>Month!C319</f>
        <v>0.06</v>
      </c>
      <c r="E316" s="64">
        <f>Month!D319</f>
        <v>4.46</v>
      </c>
      <c r="F316" s="64">
        <f>Month!E319</f>
        <v>3</v>
      </c>
      <c r="G316" s="64">
        <f>Month!F319</f>
        <v>1.29</v>
      </c>
      <c r="H316" s="64">
        <f>Month!G319</f>
        <v>0.98</v>
      </c>
      <c r="I316" s="64">
        <f>Month!H319</f>
        <v>0.67</v>
      </c>
    </row>
    <row r="317" spans="1:9" x14ac:dyDescent="0.3">
      <c r="A317" s="86">
        <f>A316</f>
        <v>2021</v>
      </c>
      <c r="B317" s="105" t="s">
        <v>568</v>
      </c>
      <c r="C317" s="64">
        <f>Month!B320+C316</f>
        <v>19.63</v>
      </c>
      <c r="D317" s="64">
        <f>Month!C320+D316</f>
        <v>0.11</v>
      </c>
      <c r="E317" s="64">
        <f>Month!D320+E316</f>
        <v>8.24</v>
      </c>
      <c r="F317" s="64">
        <f>Month!E320+F316</f>
        <v>5.54</v>
      </c>
      <c r="G317" s="64">
        <f>Month!F320+G316</f>
        <v>2.58</v>
      </c>
      <c r="H317" s="64">
        <f>Month!G320+H316</f>
        <v>1.73</v>
      </c>
      <c r="I317" s="64">
        <f>Month!H320+I316</f>
        <v>1.4300000000000002</v>
      </c>
    </row>
    <row r="318" spans="1:9" x14ac:dyDescent="0.3">
      <c r="A318" s="86">
        <f t="shared" ref="A318:A327" si="9">A317</f>
        <v>2021</v>
      </c>
      <c r="B318" s="105" t="s">
        <v>569</v>
      </c>
      <c r="C318" s="64">
        <f>Month!B321+C317</f>
        <v>29.97</v>
      </c>
      <c r="D318" s="64">
        <f>Month!C321+D317</f>
        <v>0.18</v>
      </c>
      <c r="E318" s="64">
        <f>Month!D321+E317</f>
        <v>12.72</v>
      </c>
      <c r="F318" s="64">
        <f>Month!E321+F317</f>
        <v>8.59</v>
      </c>
      <c r="G318" s="64">
        <f>Month!F321+G317</f>
        <v>3.87</v>
      </c>
      <c r="H318" s="64">
        <f>Month!G321+H317</f>
        <v>2.4900000000000002</v>
      </c>
      <c r="I318" s="64">
        <f>Month!H321+I317</f>
        <v>2.12</v>
      </c>
    </row>
    <row r="319" spans="1:9" x14ac:dyDescent="0.3">
      <c r="A319" s="86">
        <f t="shared" si="9"/>
        <v>2021</v>
      </c>
      <c r="B319" s="105" t="s">
        <v>570</v>
      </c>
      <c r="C319" s="64">
        <f>Month!B322+C318</f>
        <v>37.909999999999997</v>
      </c>
      <c r="D319" s="64">
        <f>Month!C322+D318</f>
        <v>0.27</v>
      </c>
      <c r="E319" s="64">
        <f>Month!D322+E318</f>
        <v>16.010000000000002</v>
      </c>
      <c r="F319" s="64">
        <f>Month!E322+F318</f>
        <v>10.84</v>
      </c>
      <c r="G319" s="64">
        <f>Month!F322+G318</f>
        <v>4.8600000000000003</v>
      </c>
      <c r="H319" s="64">
        <f>Month!G322+H318</f>
        <v>3.31</v>
      </c>
      <c r="I319" s="64">
        <f>Month!H322+I318</f>
        <v>2.62</v>
      </c>
    </row>
    <row r="320" spans="1:9" x14ac:dyDescent="0.3">
      <c r="A320" s="86">
        <f t="shared" si="9"/>
        <v>2021</v>
      </c>
      <c r="B320" s="105" t="s">
        <v>571</v>
      </c>
      <c r="C320" s="64">
        <f>Month!B323+C319</f>
        <v>46.069999999999993</v>
      </c>
      <c r="D320" s="64">
        <f>Month!C323+D319</f>
        <v>0.37</v>
      </c>
      <c r="E320" s="64">
        <f>Month!D323+E319</f>
        <v>19.540000000000003</v>
      </c>
      <c r="F320" s="64">
        <f>Month!E323+F319</f>
        <v>13.06</v>
      </c>
      <c r="G320" s="64">
        <f>Month!F323+G319</f>
        <v>5.8500000000000005</v>
      </c>
      <c r="H320" s="64">
        <f>Month!G323+H319</f>
        <v>4.09</v>
      </c>
      <c r="I320" s="64">
        <f>Month!H323+I319</f>
        <v>3.16</v>
      </c>
    </row>
    <row r="321" spans="1:9" x14ac:dyDescent="0.3">
      <c r="A321" s="86">
        <f t="shared" si="9"/>
        <v>2021</v>
      </c>
      <c r="B321" s="105" t="s">
        <v>572</v>
      </c>
      <c r="C321" s="64">
        <f>Month!B324+C320</f>
        <v>52.759999999999991</v>
      </c>
      <c r="D321" s="64">
        <f>Month!C324+D320</f>
        <v>0.44</v>
      </c>
      <c r="E321" s="64">
        <f>Month!D324+E320</f>
        <v>22.360000000000003</v>
      </c>
      <c r="F321" s="64">
        <f>Month!E324+F320</f>
        <v>14.540000000000001</v>
      </c>
      <c r="G321" s="64">
        <f>Month!F324+G320</f>
        <v>6.8400000000000007</v>
      </c>
      <c r="H321" s="64">
        <f>Month!G324+H320</f>
        <v>4.97</v>
      </c>
      <c r="I321" s="64">
        <f>Month!H324+I320</f>
        <v>3.6100000000000003</v>
      </c>
    </row>
    <row r="322" spans="1:9" x14ac:dyDescent="0.3">
      <c r="A322" s="86">
        <f t="shared" si="9"/>
        <v>2021</v>
      </c>
      <c r="B322" s="105" t="s">
        <v>573</v>
      </c>
      <c r="C322" s="64">
        <f>Month!B325+C321</f>
        <v>60.519999999999989</v>
      </c>
      <c r="D322" s="64">
        <f>Month!C325+D321</f>
        <v>0.49</v>
      </c>
      <c r="E322" s="64">
        <f>Month!D325+E321</f>
        <v>25.950000000000003</v>
      </c>
      <c r="F322" s="64">
        <f>Month!E325+F321</f>
        <v>16.670000000000002</v>
      </c>
      <c r="G322" s="64">
        <f>Month!F325+G321</f>
        <v>7.7100000000000009</v>
      </c>
      <c r="H322" s="64">
        <f>Month!G325+H321</f>
        <v>5.7299999999999995</v>
      </c>
      <c r="I322" s="64">
        <f>Month!H325+I321</f>
        <v>3.97</v>
      </c>
    </row>
    <row r="323" spans="1:9" x14ac:dyDescent="0.3">
      <c r="A323" s="86">
        <f t="shared" si="9"/>
        <v>2021</v>
      </c>
      <c r="B323" s="105" t="s">
        <v>574</v>
      </c>
      <c r="C323" s="64">
        <f>Month!B326+C322</f>
        <v>69.209999999999994</v>
      </c>
      <c r="D323" s="64">
        <f>Month!C326+D322</f>
        <v>0.55000000000000004</v>
      </c>
      <c r="E323" s="64">
        <f>Month!D326+E322</f>
        <v>29.800000000000004</v>
      </c>
      <c r="F323" s="64">
        <f>Month!E326+F322</f>
        <v>19.360000000000003</v>
      </c>
      <c r="G323" s="64">
        <f>Month!F326+G322</f>
        <v>8.58</v>
      </c>
      <c r="H323" s="64">
        <f>Month!G326+H322</f>
        <v>6.4799999999999995</v>
      </c>
      <c r="I323" s="64">
        <f>Month!H326+I322</f>
        <v>4.4400000000000004</v>
      </c>
    </row>
    <row r="324" spans="1:9" x14ac:dyDescent="0.3">
      <c r="A324" s="86">
        <f t="shared" si="9"/>
        <v>2021</v>
      </c>
      <c r="B324" s="105" t="s">
        <v>575</v>
      </c>
      <c r="C324" s="64">
        <f>Month!B327+C323</f>
        <v>77.789999999999992</v>
      </c>
      <c r="D324" s="64">
        <f>Month!C327+D323</f>
        <v>0.6100000000000001</v>
      </c>
      <c r="E324" s="64">
        <f>Month!D327+E323</f>
        <v>33.53</v>
      </c>
      <c r="F324" s="64">
        <f>Month!E327+F323</f>
        <v>22.040000000000003</v>
      </c>
      <c r="G324" s="64">
        <f>Month!F327+G323</f>
        <v>9.4499999999999993</v>
      </c>
      <c r="H324" s="64">
        <f>Month!G327+H323</f>
        <v>7.2799999999999994</v>
      </c>
      <c r="I324" s="64">
        <f>Month!H327+I323</f>
        <v>4.8800000000000008</v>
      </c>
    </row>
    <row r="325" spans="1:9" x14ac:dyDescent="0.3">
      <c r="A325" s="86">
        <f t="shared" si="9"/>
        <v>2021</v>
      </c>
      <c r="B325" s="105" t="s">
        <v>576</v>
      </c>
      <c r="C325" s="64">
        <f>Month!B328+C324</f>
        <v>87.539999999999992</v>
      </c>
      <c r="D325" s="64">
        <f>Month!C328+D324</f>
        <v>0.65000000000000013</v>
      </c>
      <c r="E325" s="64">
        <f>Month!D328+E324</f>
        <v>37.46</v>
      </c>
      <c r="F325" s="64">
        <f>Month!E328+F324</f>
        <v>25.060000000000002</v>
      </c>
      <c r="G325" s="64">
        <f>Month!F328+G324</f>
        <v>10.67</v>
      </c>
      <c r="H325" s="64">
        <f>Month!G328+H324</f>
        <v>8.0499999999999989</v>
      </c>
      <c r="I325" s="64">
        <f>Month!H328+I324</f>
        <v>5.65</v>
      </c>
    </row>
    <row r="326" spans="1:9" x14ac:dyDescent="0.3">
      <c r="A326" s="86">
        <f t="shared" si="9"/>
        <v>2021</v>
      </c>
      <c r="B326" s="105" t="s">
        <v>577</v>
      </c>
      <c r="C326" s="64">
        <f>Month!B329+C325</f>
        <v>97.05</v>
      </c>
      <c r="D326" s="64">
        <f>Month!C329+D325</f>
        <v>0.70000000000000018</v>
      </c>
      <c r="E326" s="64">
        <f>Month!D329+E325</f>
        <v>40.97</v>
      </c>
      <c r="F326" s="64">
        <f>Month!E329+F325</f>
        <v>28.160000000000004</v>
      </c>
      <c r="G326" s="64">
        <f>Month!F329+G325</f>
        <v>11.89</v>
      </c>
      <c r="H326" s="64">
        <f>Month!G329+H325</f>
        <v>8.9699999999999989</v>
      </c>
      <c r="I326" s="64">
        <f>Month!H329+I325</f>
        <v>6.36</v>
      </c>
    </row>
    <row r="327" spans="1:9" x14ac:dyDescent="0.3">
      <c r="A327" s="103">
        <f t="shared" si="9"/>
        <v>2021</v>
      </c>
      <c r="B327" s="106" t="s">
        <v>578</v>
      </c>
      <c r="C327" s="100">
        <f>Month!B330+C326</f>
        <v>106.95</v>
      </c>
      <c r="D327" s="100">
        <f>Month!C330+D326</f>
        <v>0.74000000000000021</v>
      </c>
      <c r="E327" s="100">
        <f>Month!D330+E326</f>
        <v>44.75</v>
      </c>
      <c r="F327" s="100">
        <f>Month!E330+F326</f>
        <v>31.340000000000003</v>
      </c>
      <c r="G327" s="100">
        <f>Month!F330+G326</f>
        <v>13.110000000000001</v>
      </c>
      <c r="H327" s="100">
        <f>Month!G330+H326</f>
        <v>9.94</v>
      </c>
      <c r="I327" s="100">
        <f>Month!H330+I326</f>
        <v>7.07</v>
      </c>
    </row>
    <row r="328" spans="1:9" x14ac:dyDescent="0.3">
      <c r="A328" s="86">
        <v>2022</v>
      </c>
      <c r="B328" s="164" t="s">
        <v>560</v>
      </c>
      <c r="C328" s="64">
        <f>Month!B331</f>
        <v>10.18</v>
      </c>
      <c r="D328" s="64">
        <f>Month!C331</f>
        <v>0.05</v>
      </c>
      <c r="E328" s="64">
        <f>Month!D331</f>
        <v>3.9</v>
      </c>
      <c r="F328" s="64">
        <f>Month!E331</f>
        <v>3.16</v>
      </c>
      <c r="G328" s="64">
        <f>Month!F331</f>
        <v>1.33</v>
      </c>
      <c r="H328" s="64">
        <f>Month!G331</f>
        <v>0.94</v>
      </c>
      <c r="I328" s="64">
        <f>Month!H331</f>
        <v>0.8</v>
      </c>
    </row>
    <row r="329" spans="1:9" x14ac:dyDescent="0.3">
      <c r="A329" s="86">
        <f>A328</f>
        <v>2022</v>
      </c>
      <c r="B329" s="105" t="s">
        <v>590</v>
      </c>
      <c r="C329" s="64">
        <f>Month!B332+C328</f>
        <v>19.78</v>
      </c>
      <c r="D329" s="64">
        <f>Month!C332+D328</f>
        <v>0.09</v>
      </c>
      <c r="E329" s="64">
        <f>Month!D332+E328</f>
        <v>7.5299999999999994</v>
      </c>
      <c r="F329" s="64">
        <f>Month!E332+F328</f>
        <v>5.99</v>
      </c>
      <c r="G329" s="64">
        <f>Month!F332+G328</f>
        <v>2.66</v>
      </c>
      <c r="H329" s="64">
        <f>Month!G332+H328</f>
        <v>1.73</v>
      </c>
      <c r="I329" s="64">
        <f>Month!H332+I328</f>
        <v>1.78</v>
      </c>
    </row>
    <row r="330" spans="1:9" x14ac:dyDescent="0.3">
      <c r="A330" s="86">
        <f t="shared" ref="A330:A339" si="10">A329</f>
        <v>2022</v>
      </c>
      <c r="B330" s="105" t="s">
        <v>591</v>
      </c>
      <c r="C330" s="64">
        <f>Month!B333+C329</f>
        <v>29.68</v>
      </c>
      <c r="D330" s="64">
        <f>Month!C333+D329</f>
        <v>0.14000000000000001</v>
      </c>
      <c r="E330" s="64">
        <f>Month!D333+E329</f>
        <v>11.35</v>
      </c>
      <c r="F330" s="64">
        <f>Month!E333+F329</f>
        <v>9.0500000000000007</v>
      </c>
      <c r="G330" s="64">
        <f>Month!F333+G329</f>
        <v>3.99</v>
      </c>
      <c r="H330" s="64">
        <f>Month!G333+H329</f>
        <v>2.7</v>
      </c>
      <c r="I330" s="64">
        <f>Month!H333+I329</f>
        <v>2.4500000000000002</v>
      </c>
    </row>
    <row r="331" spans="1:9" x14ac:dyDescent="0.3">
      <c r="A331" s="86">
        <f t="shared" si="10"/>
        <v>2022</v>
      </c>
      <c r="B331" s="105" t="s">
        <v>592</v>
      </c>
      <c r="C331" s="64">
        <f>Month!B334+C330</f>
        <v>38.94</v>
      </c>
      <c r="D331" s="64">
        <f>Month!C334+D330</f>
        <v>0.18000000000000002</v>
      </c>
      <c r="E331" s="64">
        <f>Month!D334+E330</f>
        <v>15</v>
      </c>
      <c r="F331" s="64">
        <f>Month!E334+F330</f>
        <v>12.110000000000001</v>
      </c>
      <c r="G331" s="64">
        <f>Month!F334+G330</f>
        <v>4.95</v>
      </c>
      <c r="H331" s="64">
        <f>Month!G334+H330</f>
        <v>3.6</v>
      </c>
      <c r="I331" s="64">
        <f>Month!H334+I330</f>
        <v>3.1</v>
      </c>
    </row>
    <row r="332" spans="1:9" x14ac:dyDescent="0.3">
      <c r="A332" s="86">
        <f t="shared" si="10"/>
        <v>2022</v>
      </c>
      <c r="B332" s="105" t="s">
        <v>593</v>
      </c>
      <c r="C332" s="64">
        <f>Month!B335+C331</f>
        <v>48.379999999999995</v>
      </c>
      <c r="D332" s="64">
        <f>Month!C335+D331</f>
        <v>0.23000000000000004</v>
      </c>
      <c r="E332" s="64">
        <f>Month!D335+E331</f>
        <v>18.61</v>
      </c>
      <c r="F332" s="64">
        <f>Month!E335+F331</f>
        <v>15.310000000000002</v>
      </c>
      <c r="G332" s="64">
        <f>Month!F335+G331</f>
        <v>5.91</v>
      </c>
      <c r="H332" s="64">
        <f>Month!G335+H331</f>
        <v>4.54</v>
      </c>
      <c r="I332" s="64">
        <f>Month!H335+I331</f>
        <v>3.7800000000000002</v>
      </c>
    </row>
    <row r="333" spans="1:9" x14ac:dyDescent="0.3">
      <c r="A333" s="86">
        <f t="shared" si="10"/>
        <v>2022</v>
      </c>
      <c r="B333" s="105" t="s">
        <v>594</v>
      </c>
      <c r="C333" s="64">
        <f>Month!B336+C332</f>
        <v>57.11</v>
      </c>
      <c r="D333" s="64">
        <f>Month!C336+D332</f>
        <v>0.27</v>
      </c>
      <c r="E333" s="64">
        <f>Month!D336+E332</f>
        <v>21.869999999999997</v>
      </c>
      <c r="F333" s="64">
        <f>Month!E336+F332</f>
        <v>18.240000000000002</v>
      </c>
      <c r="G333" s="64">
        <f>Month!F336+G332</f>
        <v>6.87</v>
      </c>
      <c r="H333" s="64">
        <f>Month!G336+H332</f>
        <v>5.49</v>
      </c>
      <c r="I333" s="64">
        <f>Month!H336+I332</f>
        <v>4.37</v>
      </c>
    </row>
    <row r="334" spans="1:9" x14ac:dyDescent="0.3">
      <c r="A334" s="86">
        <f t="shared" si="10"/>
        <v>2022</v>
      </c>
      <c r="B334" s="105" t="s">
        <v>595</v>
      </c>
      <c r="C334" s="64">
        <f>Month!B337+C333</f>
        <v>66.2</v>
      </c>
      <c r="D334" s="64">
        <f>Month!C337+D333</f>
        <v>0.31</v>
      </c>
      <c r="E334" s="64">
        <f>Month!D337+E333</f>
        <v>25.629999999999995</v>
      </c>
      <c r="F334" s="64">
        <f>Month!E337+F333</f>
        <v>21.180000000000003</v>
      </c>
      <c r="G334" s="64">
        <f>Month!F337+G333</f>
        <v>7.85</v>
      </c>
      <c r="H334" s="64">
        <f>Month!G337+H333</f>
        <v>6.3100000000000005</v>
      </c>
      <c r="I334" s="64">
        <f>Month!H337+I333</f>
        <v>4.92</v>
      </c>
    </row>
    <row r="335" spans="1:9" x14ac:dyDescent="0.3">
      <c r="A335" s="86">
        <f t="shared" si="10"/>
        <v>2022</v>
      </c>
      <c r="B335" s="105" t="s">
        <v>596</v>
      </c>
      <c r="C335" s="64">
        <f>Month!B338+C334</f>
        <v>73.94</v>
      </c>
      <c r="D335" s="64">
        <f>Month!C338+D334</f>
        <v>0.35</v>
      </c>
      <c r="E335" s="64">
        <f>Month!D338+E334</f>
        <v>28.419999999999995</v>
      </c>
      <c r="F335" s="64">
        <f>Month!E338+F334</f>
        <v>23.860000000000003</v>
      </c>
      <c r="G335" s="64">
        <f>Month!F338+G334</f>
        <v>8.83</v>
      </c>
      <c r="H335" s="64">
        <f>Month!G338+H334</f>
        <v>7.08</v>
      </c>
      <c r="I335" s="64">
        <f>Month!H338+I334</f>
        <v>5.4</v>
      </c>
    </row>
    <row r="336" spans="1:9" x14ac:dyDescent="0.3">
      <c r="A336" s="86">
        <f t="shared" si="10"/>
        <v>2022</v>
      </c>
      <c r="B336" s="105" t="s">
        <v>597</v>
      </c>
      <c r="C336" s="64">
        <f>Month!B339+C335</f>
        <v>82.22999999999999</v>
      </c>
      <c r="D336" s="64">
        <f>Month!C339+D335</f>
        <v>0.37</v>
      </c>
      <c r="E336" s="64">
        <f>Month!D339+E335</f>
        <v>31.229999999999993</v>
      </c>
      <c r="F336" s="64">
        <f>Month!E339+F335</f>
        <v>26.970000000000002</v>
      </c>
      <c r="G336" s="64">
        <f>Month!F339+G335</f>
        <v>9.81</v>
      </c>
      <c r="H336" s="64">
        <f>Month!G339+H335</f>
        <v>7.84</v>
      </c>
      <c r="I336" s="64">
        <f>Month!H339+I335</f>
        <v>6.0100000000000007</v>
      </c>
    </row>
    <row r="337" spans="1:9" x14ac:dyDescent="0.3">
      <c r="A337" s="86">
        <f t="shared" si="10"/>
        <v>2022</v>
      </c>
      <c r="B337" s="105" t="s">
        <v>598</v>
      </c>
      <c r="C337" s="64">
        <f>Month!B340+C336</f>
        <v>91.539999999999992</v>
      </c>
      <c r="D337" s="64">
        <f>Month!C340+D336</f>
        <v>0.4</v>
      </c>
      <c r="E337" s="64">
        <f>Month!D340+E336</f>
        <v>34.529999999999994</v>
      </c>
      <c r="F337" s="64">
        <f>Month!E340+F336</f>
        <v>30.14</v>
      </c>
      <c r="G337" s="64">
        <f>Month!F340+G336</f>
        <v>10.96</v>
      </c>
      <c r="H337" s="64">
        <f>Month!G340+H336</f>
        <v>8.61</v>
      </c>
      <c r="I337" s="64">
        <f>Month!H340+I336</f>
        <v>6.9</v>
      </c>
    </row>
    <row r="338" spans="1:9" x14ac:dyDescent="0.3">
      <c r="A338" s="86">
        <f t="shared" si="10"/>
        <v>2022</v>
      </c>
      <c r="B338" s="105" t="s">
        <v>599</v>
      </c>
      <c r="C338" s="64">
        <f>Month!B341+C337</f>
        <v>100.86999999999999</v>
      </c>
      <c r="D338" s="64">
        <f>Month!C341+D337</f>
        <v>0.43000000000000005</v>
      </c>
      <c r="E338" s="64">
        <f>Month!D341+E337</f>
        <v>38.059999999999995</v>
      </c>
      <c r="F338" s="64">
        <f>Month!E341+F337</f>
        <v>33.15</v>
      </c>
      <c r="G338" s="64">
        <f>Month!F341+G337</f>
        <v>12.110000000000001</v>
      </c>
      <c r="H338" s="64">
        <f>Month!G341+H337</f>
        <v>9.35</v>
      </c>
      <c r="I338" s="64">
        <f>Month!H341+I337</f>
        <v>7.7700000000000005</v>
      </c>
    </row>
    <row r="339" spans="1:9" x14ac:dyDescent="0.3">
      <c r="A339" s="103">
        <f t="shared" si="10"/>
        <v>2022</v>
      </c>
      <c r="B339" s="106" t="s">
        <v>600</v>
      </c>
      <c r="C339" s="100">
        <f>Month!B342+C338</f>
        <v>110.33999999999999</v>
      </c>
      <c r="D339" s="100">
        <f>Month!C342+D338</f>
        <v>0.46000000000000008</v>
      </c>
      <c r="E339" s="100">
        <f>Month!D342+E338</f>
        <v>41.339999999999996</v>
      </c>
      <c r="F339" s="100">
        <f>Month!E342+F338</f>
        <v>36.409999999999997</v>
      </c>
      <c r="G339" s="100">
        <f>Month!F342+G338</f>
        <v>13.260000000000002</v>
      </c>
      <c r="H339" s="100">
        <f>Month!G342+H338</f>
        <v>10.299999999999999</v>
      </c>
      <c r="I339" s="100">
        <f>Month!H342+I338</f>
        <v>8.57</v>
      </c>
    </row>
    <row r="340" spans="1:9" x14ac:dyDescent="0.3">
      <c r="A340" s="86">
        <v>2023</v>
      </c>
      <c r="B340" s="164" t="s">
        <v>601</v>
      </c>
      <c r="C340" s="64">
        <f>Month!B343</f>
        <v>9.51</v>
      </c>
      <c r="D340" s="64">
        <f>Month!C343</f>
        <v>0.02</v>
      </c>
      <c r="E340" s="64">
        <f>Month!D343</f>
        <v>3.14</v>
      </c>
      <c r="F340" s="64">
        <f>Month!E343</f>
        <v>3.17</v>
      </c>
      <c r="G340" s="64">
        <f>Month!F343</f>
        <v>1.34</v>
      </c>
      <c r="H340" s="64">
        <f>Month!G343</f>
        <v>0.86</v>
      </c>
      <c r="I340" s="64">
        <f>Month!H343</f>
        <v>0.98</v>
      </c>
    </row>
    <row r="341" spans="1:9" x14ac:dyDescent="0.3">
      <c r="A341" s="86">
        <f>A340</f>
        <v>2023</v>
      </c>
      <c r="B341" s="105" t="s">
        <v>636</v>
      </c>
      <c r="C341" s="64">
        <f>Month!B344+C340</f>
        <v>18.3</v>
      </c>
      <c r="D341" s="64">
        <f>Month!C344+D340</f>
        <v>0.04</v>
      </c>
      <c r="E341" s="64">
        <f>Month!D344+E340</f>
        <v>6.51</v>
      </c>
      <c r="F341" s="64">
        <f>Month!E344+F340</f>
        <v>5.9399999999999995</v>
      </c>
      <c r="G341" s="64">
        <f>Month!F344+G340</f>
        <v>2.68</v>
      </c>
      <c r="H341" s="64">
        <f>Month!G344+H340</f>
        <v>1.4100000000000001</v>
      </c>
      <c r="I341" s="64">
        <f>Month!H344+I340</f>
        <v>1.72</v>
      </c>
    </row>
    <row r="342" spans="1:9" x14ac:dyDescent="0.3">
      <c r="A342" s="86">
        <f t="shared" ref="A342:A351" si="11">A341</f>
        <v>2023</v>
      </c>
      <c r="B342" s="105" t="s">
        <v>637</v>
      </c>
      <c r="C342" s="64">
        <f>Month!B345+C341</f>
        <v>27.59</v>
      </c>
      <c r="D342" s="64">
        <f>Month!C345+D341</f>
        <v>0.06</v>
      </c>
      <c r="E342" s="64">
        <f>Month!D345+E341</f>
        <v>9.99</v>
      </c>
      <c r="F342" s="64">
        <f>Month!E345+F341</f>
        <v>8.92</v>
      </c>
      <c r="G342" s="64">
        <f>Month!F345+G341</f>
        <v>4.0200000000000005</v>
      </c>
      <c r="H342" s="64">
        <f>Month!G345+H341</f>
        <v>2.1100000000000003</v>
      </c>
      <c r="I342" s="64">
        <f>Month!H345+I341</f>
        <v>2.4900000000000002</v>
      </c>
    </row>
    <row r="343" spans="1:9" x14ac:dyDescent="0.3">
      <c r="A343" s="86">
        <f t="shared" si="11"/>
        <v>2023</v>
      </c>
      <c r="B343" s="105" t="s">
        <v>638</v>
      </c>
      <c r="C343" s="64">
        <f>Month!B346+C342</f>
        <v>35.909999999999997</v>
      </c>
      <c r="D343" s="64">
        <f>Month!C346+D342</f>
        <v>0.08</v>
      </c>
      <c r="E343" s="64">
        <f>Month!D346+E342</f>
        <v>13.07</v>
      </c>
      <c r="F343" s="64">
        <f>Month!E346+F342</f>
        <v>11.82</v>
      </c>
      <c r="G343" s="64">
        <f>Month!F346+G342</f>
        <v>4.99</v>
      </c>
      <c r="H343" s="64">
        <f>Month!G346+H342</f>
        <v>2.8100000000000005</v>
      </c>
      <c r="I343" s="64">
        <f>Month!H346+I342</f>
        <v>3.14</v>
      </c>
    </row>
    <row r="344" spans="1:9" x14ac:dyDescent="0.3">
      <c r="A344" s="86">
        <f t="shared" si="11"/>
        <v>2023</v>
      </c>
      <c r="B344" s="105" t="s">
        <v>639</v>
      </c>
      <c r="C344" s="64">
        <f>Month!B347+C343</f>
        <v>44.26</v>
      </c>
      <c r="D344" s="64">
        <f>Month!C347+D343</f>
        <v>0.11</v>
      </c>
      <c r="E344" s="64">
        <f>Month!D347+E343</f>
        <v>16.310000000000002</v>
      </c>
      <c r="F344" s="64">
        <f>Month!E347+F343</f>
        <v>14.66</v>
      </c>
      <c r="G344" s="64">
        <f>Month!F347+G343</f>
        <v>5.96</v>
      </c>
      <c r="H344" s="64">
        <f>Month!G347+H343</f>
        <v>3.5300000000000002</v>
      </c>
      <c r="I344" s="64">
        <f>Month!H347+I343</f>
        <v>3.6900000000000004</v>
      </c>
    </row>
    <row r="345" spans="1:9" x14ac:dyDescent="0.3">
      <c r="A345" s="86">
        <f t="shared" si="11"/>
        <v>2023</v>
      </c>
      <c r="B345" s="105" t="s">
        <v>640</v>
      </c>
      <c r="C345" s="64">
        <f>Month!B348+C344</f>
        <v>52.089999999999996</v>
      </c>
      <c r="D345" s="64">
        <f>Month!C348+D344</f>
        <v>0.14000000000000001</v>
      </c>
      <c r="E345" s="64">
        <f>Month!D348+E344</f>
        <v>19.190000000000001</v>
      </c>
      <c r="F345" s="64">
        <f>Month!E348+F344</f>
        <v>17.309999999999999</v>
      </c>
      <c r="G345" s="64">
        <f>Month!F348+G344</f>
        <v>6.93</v>
      </c>
      <c r="H345" s="64">
        <f>Month!G348+H344</f>
        <v>4.3000000000000007</v>
      </c>
      <c r="I345" s="64">
        <f>Month!H348+I344</f>
        <v>4.2200000000000006</v>
      </c>
    </row>
    <row r="346" spans="1:9" x14ac:dyDescent="0.3">
      <c r="A346" s="86">
        <f t="shared" si="11"/>
        <v>2023</v>
      </c>
      <c r="B346" s="105" t="s">
        <v>641</v>
      </c>
      <c r="C346" s="64">
        <f>Month!B349+C345</f>
        <v>60.379999999999995</v>
      </c>
      <c r="D346" s="64">
        <f>Month!C349+D345</f>
        <v>0.17</v>
      </c>
      <c r="E346" s="64">
        <f>Month!D349+E345</f>
        <v>22.270000000000003</v>
      </c>
      <c r="F346" s="64">
        <f>Month!E349+F345</f>
        <v>20.11</v>
      </c>
      <c r="G346" s="64">
        <f>Month!F349+G345</f>
        <v>7.91</v>
      </c>
      <c r="H346" s="64">
        <f>Month!G349+H345</f>
        <v>5.0100000000000007</v>
      </c>
      <c r="I346" s="64">
        <f>Month!H349+I345</f>
        <v>4.91</v>
      </c>
    </row>
    <row r="347" spans="1:9" x14ac:dyDescent="0.3">
      <c r="A347" s="86">
        <f t="shared" si="11"/>
        <v>2023</v>
      </c>
      <c r="B347" s="105" t="s">
        <v>642</v>
      </c>
      <c r="C347" s="64">
        <f>Month!B350+C346</f>
        <v>67.75</v>
      </c>
      <c r="D347" s="64">
        <f>Month!C350+D346</f>
        <v>0.2</v>
      </c>
      <c r="E347" s="64">
        <f>Month!D350+E346</f>
        <v>24.960000000000004</v>
      </c>
      <c r="F347" s="64">
        <f>Month!E350+F346</f>
        <v>22.47</v>
      </c>
      <c r="G347" s="64">
        <f>Month!F350+G346</f>
        <v>8.89</v>
      </c>
      <c r="H347" s="64">
        <f>Month!G350+H346</f>
        <v>5.7100000000000009</v>
      </c>
      <c r="I347" s="64">
        <f>Month!H350+I346</f>
        <v>5.5200000000000005</v>
      </c>
    </row>
    <row r="348" spans="1:9" x14ac:dyDescent="0.3">
      <c r="A348" s="86">
        <f t="shared" si="11"/>
        <v>2023</v>
      </c>
      <c r="B348" s="105" t="s">
        <v>643</v>
      </c>
      <c r="C348" s="64">
        <f>Month!B351+C347</f>
        <v>75.349999999999994</v>
      </c>
      <c r="D348" s="64">
        <f>Month!C351+D347</f>
        <v>0.24000000000000002</v>
      </c>
      <c r="E348" s="64">
        <f>Month!D351+E347</f>
        <v>27.640000000000004</v>
      </c>
      <c r="F348" s="64">
        <f>Month!E351+F347</f>
        <v>24.9</v>
      </c>
      <c r="G348" s="64">
        <f>Month!F351+G347</f>
        <v>9.870000000000001</v>
      </c>
      <c r="H348" s="64">
        <f>Month!G351+H347</f>
        <v>6.5600000000000005</v>
      </c>
      <c r="I348" s="64">
        <f>Month!H351+I347</f>
        <v>6.1400000000000006</v>
      </c>
    </row>
    <row r="349" spans="1:9" x14ac:dyDescent="0.3">
      <c r="A349" s="86">
        <f t="shared" si="11"/>
        <v>2023</v>
      </c>
      <c r="B349" s="105" t="s">
        <v>644</v>
      </c>
      <c r="C349" s="64">
        <f>Month!B352+C348</f>
        <v>83.81</v>
      </c>
      <c r="D349" s="64">
        <f>Month!C352+D348</f>
        <v>0.29000000000000004</v>
      </c>
      <c r="E349" s="64">
        <f>Month!D352+E348</f>
        <v>30.570000000000004</v>
      </c>
      <c r="F349" s="64">
        <f>Month!E352+F348</f>
        <v>27.549999999999997</v>
      </c>
      <c r="G349" s="64">
        <f>Month!F352+G348</f>
        <v>11.15</v>
      </c>
      <c r="H349" s="64">
        <f>Month!G352+H348</f>
        <v>7.3000000000000007</v>
      </c>
      <c r="I349" s="64">
        <f>Month!H352+I348</f>
        <v>6.9500000000000011</v>
      </c>
    </row>
    <row r="350" spans="1:9" x14ac:dyDescent="0.3">
      <c r="A350" s="86">
        <f t="shared" si="11"/>
        <v>2023</v>
      </c>
      <c r="B350" s="105" t="s">
        <v>645</v>
      </c>
      <c r="C350" s="64">
        <f>Month!B353+C349</f>
        <v>92.09</v>
      </c>
      <c r="D350" s="64">
        <f>Month!C353+D349</f>
        <v>0.34</v>
      </c>
      <c r="E350" s="64">
        <f>Month!D353+E349</f>
        <v>33.590000000000003</v>
      </c>
      <c r="F350" s="64">
        <f>Month!E353+F349</f>
        <v>30.04</v>
      </c>
      <c r="G350" s="64">
        <f>Month!F353+G349</f>
        <v>12.43</v>
      </c>
      <c r="H350" s="64">
        <f>Month!G353+H349</f>
        <v>7.9500000000000011</v>
      </c>
      <c r="I350" s="64">
        <f>Month!H353+I349</f>
        <v>7.7400000000000011</v>
      </c>
    </row>
    <row r="351" spans="1:9" x14ac:dyDescent="0.3">
      <c r="A351" s="103">
        <f t="shared" si="11"/>
        <v>2023</v>
      </c>
      <c r="B351" s="106" t="s">
        <v>646</v>
      </c>
      <c r="C351" s="100">
        <f>Month!B354+C350</f>
        <v>101.11</v>
      </c>
      <c r="D351" s="100">
        <f>Month!C354+D350</f>
        <v>0.34</v>
      </c>
      <c r="E351" s="100">
        <f>Month!D354+E350</f>
        <v>36.620000000000005</v>
      </c>
      <c r="F351" s="100">
        <f>Month!E354+F350</f>
        <v>32.909999999999997</v>
      </c>
      <c r="G351" s="100">
        <f>Month!F354+G350</f>
        <v>13.709999999999999</v>
      </c>
      <c r="H351" s="100">
        <f>Month!G354+H350</f>
        <v>8.7800000000000011</v>
      </c>
      <c r="I351" s="100">
        <f>Month!H354+I350</f>
        <v>8.7500000000000018</v>
      </c>
    </row>
    <row r="352" spans="1:9" x14ac:dyDescent="0.3">
      <c r="A352" s="86">
        <v>2024</v>
      </c>
      <c r="B352" s="105" t="s">
        <v>623</v>
      </c>
      <c r="C352" s="64">
        <f>Month!B355</f>
        <v>8.5299999999999994</v>
      </c>
      <c r="D352" s="64">
        <f>Month!C355</f>
        <v>0.01</v>
      </c>
      <c r="E352" s="64">
        <f>Month!D355</f>
        <v>2.78</v>
      </c>
      <c r="F352" s="64">
        <f>Month!E355</f>
        <v>2.84</v>
      </c>
      <c r="G352" s="64">
        <f>Month!F355</f>
        <v>1.43</v>
      </c>
      <c r="H352" s="64">
        <f>Month!G355</f>
        <v>0.56000000000000005</v>
      </c>
      <c r="I352" s="64">
        <f>Month!H355</f>
        <v>0.91</v>
      </c>
    </row>
    <row r="353" spans="1:9" x14ac:dyDescent="0.3">
      <c r="A353" s="86">
        <f>A352</f>
        <v>2024</v>
      </c>
      <c r="B353" s="105" t="s">
        <v>624</v>
      </c>
      <c r="C353" s="64">
        <f>Month!B356+C352</f>
        <v>16.75</v>
      </c>
      <c r="D353" s="64">
        <f>Month!C356+D352</f>
        <v>0.01</v>
      </c>
      <c r="E353" s="64">
        <f>Month!D356+E352</f>
        <v>5.43</v>
      </c>
      <c r="F353" s="64">
        <f>Month!E356+F352</f>
        <v>5.54</v>
      </c>
      <c r="G353" s="64">
        <f>Month!F356+G352</f>
        <v>2.86</v>
      </c>
      <c r="H353" s="64">
        <f>Month!G356+H352</f>
        <v>1.1499999999999999</v>
      </c>
      <c r="I353" s="64">
        <f>Month!H356+I352</f>
        <v>1.76</v>
      </c>
    </row>
    <row r="354" spans="1:9" x14ac:dyDescent="0.3">
      <c r="A354" s="86">
        <f t="shared" ref="A354:A363" si="12">A353</f>
        <v>2024</v>
      </c>
      <c r="B354" s="105" t="s">
        <v>625</v>
      </c>
      <c r="C354" s="64">
        <f>Month!B357+C353</f>
        <v>25.58</v>
      </c>
      <c r="D354" s="64">
        <f>Month!C357+D353</f>
        <v>0.01</v>
      </c>
      <c r="E354" s="64">
        <f>Month!D357+E353</f>
        <v>8.6</v>
      </c>
      <c r="F354" s="64">
        <f>Month!E357+F353</f>
        <v>8.3000000000000007</v>
      </c>
      <c r="G354" s="64">
        <f>Month!F357+G353</f>
        <v>4.29</v>
      </c>
      <c r="H354" s="64">
        <f>Month!G357+H353</f>
        <v>1.79</v>
      </c>
      <c r="I354" s="64">
        <f>Month!H357+I353</f>
        <v>2.59</v>
      </c>
    </row>
    <row r="355" spans="1:9" x14ac:dyDescent="0.3">
      <c r="A355" s="86">
        <f t="shared" si="12"/>
        <v>2024</v>
      </c>
      <c r="B355" s="105" t="s">
        <v>626</v>
      </c>
      <c r="C355" s="64">
        <f>Month!B358+C354</f>
        <v>33.89</v>
      </c>
      <c r="D355" s="64">
        <f>Month!C358+D354</f>
        <v>0.01</v>
      </c>
      <c r="E355" s="64">
        <f>Month!D358+E354</f>
        <v>11.48</v>
      </c>
      <c r="F355" s="64">
        <f>Month!E358+F354</f>
        <v>10.88</v>
      </c>
      <c r="G355" s="64">
        <f>Month!F358+G354</f>
        <v>5.43</v>
      </c>
      <c r="H355" s="64">
        <f>Month!G358+H354</f>
        <v>2.64</v>
      </c>
      <c r="I355" s="64">
        <f>Month!H358+I354</f>
        <v>3.4499999999999997</v>
      </c>
    </row>
    <row r="356" spans="1:9" x14ac:dyDescent="0.3">
      <c r="A356" s="86">
        <f t="shared" si="12"/>
        <v>2024</v>
      </c>
      <c r="B356" s="105" t="s">
        <v>627</v>
      </c>
      <c r="C356" s="64">
        <f>Month!B359+C355</f>
        <v>41.97</v>
      </c>
      <c r="D356" s="64">
        <f>Month!C359+D355</f>
        <v>0.01</v>
      </c>
      <c r="E356" s="64">
        <f>Month!D359+E355</f>
        <v>14.56</v>
      </c>
      <c r="F356" s="64">
        <f>Month!E359+F355</f>
        <v>13.370000000000001</v>
      </c>
      <c r="G356" s="64">
        <f>Month!F359+G355</f>
        <v>6.5699999999999994</v>
      </c>
      <c r="H356" s="64">
        <f>Month!G359+H355</f>
        <v>3.47</v>
      </c>
      <c r="I356" s="64">
        <f>Month!H359+I355</f>
        <v>3.9899999999999998</v>
      </c>
    </row>
    <row r="357" spans="1:9" x14ac:dyDescent="0.3">
      <c r="A357" s="86">
        <f t="shared" si="12"/>
        <v>2024</v>
      </c>
      <c r="B357" s="105" t="s">
        <v>628</v>
      </c>
      <c r="C357" s="64">
        <f>Month!B360+C356</f>
        <v>48.74</v>
      </c>
      <c r="D357" s="64">
        <f>Month!C360+D356</f>
        <v>0.02</v>
      </c>
      <c r="E357" s="64">
        <f>Month!D360+E356</f>
        <v>16.95</v>
      </c>
      <c r="F357" s="64">
        <f>Month!E360+F356</f>
        <v>15.21</v>
      </c>
      <c r="G357" s="64">
        <f>Month!F360+G356</f>
        <v>7.7099999999999991</v>
      </c>
      <c r="H357" s="64">
        <f>Month!G360+H356</f>
        <v>4.25</v>
      </c>
      <c r="I357" s="64">
        <f>Month!H360+I356</f>
        <v>4.5999999999999996</v>
      </c>
    </row>
    <row r="358" spans="1:9" x14ac:dyDescent="0.3">
      <c r="A358" s="86">
        <f t="shared" si="12"/>
        <v>2024</v>
      </c>
      <c r="B358" s="105" t="s">
        <v>629</v>
      </c>
      <c r="C358" s="64">
        <f>Month!B361+C357</f>
        <v>56.540000000000006</v>
      </c>
      <c r="D358" s="64">
        <f>Month!C361+D357</f>
        <v>0.03</v>
      </c>
      <c r="E358" s="64">
        <f>Month!D361+E357</f>
        <v>20</v>
      </c>
      <c r="F358" s="64">
        <f>Month!E361+F357</f>
        <v>17.48</v>
      </c>
      <c r="G358" s="64">
        <f>Month!F361+G357</f>
        <v>8.8299999999999983</v>
      </c>
      <c r="H358" s="64">
        <f>Month!G361+H357</f>
        <v>5.03</v>
      </c>
      <c r="I358" s="64">
        <f>Month!H361+I357</f>
        <v>5.17</v>
      </c>
    </row>
    <row r="359" spans="1:9" x14ac:dyDescent="0.3">
      <c r="A359" s="86">
        <f t="shared" si="12"/>
        <v>2024</v>
      </c>
      <c r="B359" s="105" t="s">
        <v>630</v>
      </c>
      <c r="C359" s="64">
        <f>Month!B362+C358</f>
        <v>63.680000000000007</v>
      </c>
      <c r="D359" s="64">
        <f>Month!C362+D358</f>
        <v>0.04</v>
      </c>
      <c r="E359" s="64">
        <f>Month!D362+E358</f>
        <v>22.32</v>
      </c>
      <c r="F359" s="64">
        <f>Month!E362+F358</f>
        <v>19.53</v>
      </c>
      <c r="G359" s="64">
        <f>Month!F362+G358</f>
        <v>9.9499999999999993</v>
      </c>
      <c r="H359" s="64">
        <f>Month!G362+H358</f>
        <v>5.92</v>
      </c>
      <c r="I359" s="64">
        <f>Month!H362+I358</f>
        <v>5.92</v>
      </c>
    </row>
    <row r="360" spans="1:9" x14ac:dyDescent="0.3">
      <c r="A360" s="86">
        <f t="shared" si="12"/>
        <v>2024</v>
      </c>
      <c r="B360" s="105" t="s">
        <v>631</v>
      </c>
      <c r="C360" s="64">
        <f>Month!B363+C359</f>
        <v>71.13000000000001</v>
      </c>
      <c r="D360" s="64">
        <f>Month!C363+D359</f>
        <v>0.05</v>
      </c>
      <c r="E360" s="64">
        <f>Month!D363+E359</f>
        <v>25.07</v>
      </c>
      <c r="F360" s="64">
        <f>Month!E363+F359</f>
        <v>21.700000000000003</v>
      </c>
      <c r="G360" s="64">
        <f>Month!F363+G359</f>
        <v>11.07</v>
      </c>
      <c r="H360" s="64">
        <f>Month!G363+H359</f>
        <v>6.7</v>
      </c>
      <c r="I360" s="64">
        <f>Month!H363+I359</f>
        <v>6.54</v>
      </c>
    </row>
    <row r="361" spans="1:9" x14ac:dyDescent="0.3">
      <c r="A361" s="86">
        <f t="shared" si="12"/>
        <v>2024</v>
      </c>
      <c r="B361" s="105" t="s">
        <v>632</v>
      </c>
      <c r="C361" s="64">
        <f>Month!B364+C360</f>
        <v>79.23</v>
      </c>
      <c r="D361" s="64">
        <f>Month!C364+D360</f>
        <v>6.0000000000000005E-2</v>
      </c>
      <c r="E361" s="64">
        <f>Month!D364+E360</f>
        <v>27.91</v>
      </c>
      <c r="F361" s="64">
        <f>Month!E364+F360</f>
        <v>24.240000000000002</v>
      </c>
      <c r="G361" s="64">
        <f>Month!F364+G360</f>
        <v>12.36</v>
      </c>
      <c r="H361" s="64">
        <f>Month!G364+H360</f>
        <v>7.4</v>
      </c>
      <c r="I361" s="64">
        <f>Month!H364+I360</f>
        <v>7.26</v>
      </c>
    </row>
    <row r="362" spans="1:9" x14ac:dyDescent="0.3">
      <c r="A362" s="86">
        <f t="shared" si="12"/>
        <v>2024</v>
      </c>
      <c r="B362" s="105" t="s">
        <v>633</v>
      </c>
      <c r="C362" s="64">
        <f>Month!B365+C361</f>
        <v>87.06</v>
      </c>
      <c r="D362" s="64">
        <f>Month!C365+D361</f>
        <v>7.0000000000000007E-2</v>
      </c>
      <c r="E362" s="64">
        <f>Month!D365+E361</f>
        <v>30.62</v>
      </c>
      <c r="F362" s="64">
        <f>Month!E365+F361</f>
        <v>26.69</v>
      </c>
      <c r="G362" s="64">
        <f>Month!F365+G361</f>
        <v>13.649999999999999</v>
      </c>
      <c r="H362" s="64">
        <f>Month!G365+H361</f>
        <v>8.1</v>
      </c>
      <c r="I362" s="64">
        <f>Month!H365+I361</f>
        <v>7.93</v>
      </c>
    </row>
    <row r="363" spans="1:9" x14ac:dyDescent="0.3">
      <c r="A363" s="86">
        <f t="shared" si="12"/>
        <v>2024</v>
      </c>
      <c r="B363" s="105" t="s">
        <v>634</v>
      </c>
    </row>
  </sheetData>
  <mergeCells count="1">
    <mergeCell ref="H1:I1"/>
  </mergeCells>
  <printOptions gridLines="1" gridLinesSet="0"/>
  <pageMargins left="0.75" right="0.75" top="1" bottom="1" header="0.5" footer="0.5"/>
  <pageSetup paperSize="9" scale="16" orientation="portrait" horizontalDpi="300" verticalDpi="300"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558F4-67FA-4AF5-A819-F316463C3B7B}">
  <dimension ref="A1:B13"/>
  <sheetViews>
    <sheetView showGridLines="0" zoomScaleNormal="100" zoomScaleSheetLayoutView="100" workbookViewId="0"/>
  </sheetViews>
  <sheetFormatPr defaultColWidth="9.1796875" defaultRowHeight="15" customHeight="1" x14ac:dyDescent="0.25"/>
  <cols>
    <col min="1" max="1" width="80.81640625" style="12" customWidth="1"/>
    <col min="2" max="2" width="20.54296875" style="12" bestFit="1" customWidth="1"/>
    <col min="3" max="16384" width="9.1796875" style="12"/>
  </cols>
  <sheetData>
    <row r="1" spans="1:2" ht="45" customHeight="1" x14ac:dyDescent="0.25">
      <c r="A1" s="11" t="s">
        <v>14</v>
      </c>
    </row>
    <row r="2" spans="1:2" ht="20.25" customHeight="1" x14ac:dyDescent="0.25">
      <c r="A2" s="2" t="s">
        <v>15</v>
      </c>
    </row>
    <row r="3" spans="1:2" ht="20.25" customHeight="1" x14ac:dyDescent="0.25">
      <c r="A3" s="3" t="s">
        <v>16</v>
      </c>
    </row>
    <row r="4" spans="1:2" ht="30" customHeight="1" x14ac:dyDescent="0.55000000000000004">
      <c r="A4" s="6" t="s">
        <v>17</v>
      </c>
      <c r="B4" s="13" t="s">
        <v>18</v>
      </c>
    </row>
    <row r="5" spans="1:2" ht="20.25" customHeight="1" x14ac:dyDescent="0.25">
      <c r="A5" s="3" t="s">
        <v>19</v>
      </c>
      <c r="B5" s="9" t="s">
        <v>20</v>
      </c>
    </row>
    <row r="6" spans="1:2" ht="20.25" customHeight="1" x14ac:dyDescent="0.25">
      <c r="A6" s="3" t="s">
        <v>14</v>
      </c>
      <c r="B6" s="9" t="s">
        <v>14</v>
      </c>
    </row>
    <row r="7" spans="1:2" ht="20.25" customHeight="1" x14ac:dyDescent="0.25">
      <c r="A7" s="3" t="s">
        <v>21</v>
      </c>
      <c r="B7" s="9" t="s">
        <v>21</v>
      </c>
    </row>
    <row r="8" spans="1:2" ht="20.25" customHeight="1" x14ac:dyDescent="0.25">
      <c r="A8" s="3" t="s">
        <v>22</v>
      </c>
      <c r="B8" s="9" t="s">
        <v>23</v>
      </c>
    </row>
    <row r="9" spans="1:2" ht="20.25" customHeight="1" x14ac:dyDescent="0.25">
      <c r="A9" s="3" t="s">
        <v>90</v>
      </c>
      <c r="B9" s="9" t="s">
        <v>91</v>
      </c>
    </row>
    <row r="10" spans="1:2" ht="20.25" customHeight="1" x14ac:dyDescent="0.25">
      <c r="A10" s="3" t="s">
        <v>92</v>
      </c>
      <c r="B10" s="9" t="s">
        <v>93</v>
      </c>
    </row>
    <row r="11" spans="1:2" ht="20.25" customHeight="1" x14ac:dyDescent="0.25">
      <c r="A11" s="3" t="s">
        <v>94</v>
      </c>
      <c r="B11" s="9" t="s">
        <v>95</v>
      </c>
    </row>
    <row r="12" spans="1:2" ht="20.25" customHeight="1" x14ac:dyDescent="0.25">
      <c r="A12" s="3" t="s">
        <v>96</v>
      </c>
      <c r="B12" s="9" t="s">
        <v>40</v>
      </c>
    </row>
    <row r="13" spans="1:2" ht="15" customHeight="1" x14ac:dyDescent="0.25">
      <c r="A13" s="3" t="s">
        <v>97</v>
      </c>
      <c r="B13" s="9" t="s">
        <v>41</v>
      </c>
    </row>
  </sheetData>
  <hyperlinks>
    <hyperlink ref="B5" location="'Cover Sheet'!A1" display="Cover Sheet" xr:uid="{2A7E7B63-39B0-434E-824B-8A401A7FB679}"/>
    <hyperlink ref="B6" location="Contents!A1" display="Contents " xr:uid="{26EF3433-734D-47CD-85D8-2005316F11CC}"/>
    <hyperlink ref="B8" location="Commentary!A1" display="Commentary" xr:uid="{ACDF4DFE-4FE0-4545-8676-210F2BBABD52}"/>
    <hyperlink ref="B9" location="'Main table - monthly'!A1" display="Main table - monthly" xr:uid="{998BE2BE-73AC-49E4-B242-E0175F396F8D}"/>
    <hyperlink ref="B11" location="Annual!A1" display="Annual" xr:uid="{F6C5C070-8BDE-44D2-AA07-8CEF2D8B3224}"/>
    <hyperlink ref="B12" location="Quarter!A1" display="Quarter" xr:uid="{A7EE4D98-6095-4E92-8A5B-71421237C7B8}"/>
    <hyperlink ref="B7" location="Notes!A1" display="Notes" xr:uid="{1C511084-EC22-4F45-B2F2-582E39630D1F}"/>
    <hyperlink ref="B10" location="'Main table - quarterly'!A1" display="Main table - quarterly" xr:uid="{F9F8C8ED-FF89-4418-AA26-DD16DE8A5CAA}"/>
    <hyperlink ref="B13" location="Month!A1" display="Month" xr:uid="{416D546E-1DF2-4CEB-99D6-F943EFBF6609}"/>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82109-0C0C-402A-8AF9-028085EF9845}">
  <dimension ref="A1:B14"/>
  <sheetViews>
    <sheetView showGridLines="0" zoomScaleNormal="100" workbookViewId="0"/>
  </sheetViews>
  <sheetFormatPr defaultColWidth="9.1796875" defaultRowHeight="15.5" x14ac:dyDescent="0.35"/>
  <cols>
    <col min="1" max="1" width="10" style="2" customWidth="1"/>
    <col min="2" max="2" width="150.81640625" style="2" customWidth="1"/>
    <col min="3" max="16384" width="9.1796875" style="2"/>
  </cols>
  <sheetData>
    <row r="1" spans="1:2" ht="45" customHeight="1" x14ac:dyDescent="0.35">
      <c r="A1" s="11" t="s">
        <v>21</v>
      </c>
    </row>
    <row r="2" spans="1:2" s="3" customFormat="1" ht="20.25" customHeight="1" x14ac:dyDescent="0.35">
      <c r="A2" s="3" t="s">
        <v>24</v>
      </c>
    </row>
    <row r="3" spans="1:2" s="3" customFormat="1" ht="20.25" customHeight="1" x14ac:dyDescent="0.35">
      <c r="A3" s="3" t="s">
        <v>98</v>
      </c>
    </row>
    <row r="4" spans="1:2" s="3" customFormat="1" ht="30" customHeight="1" x14ac:dyDescent="0.55000000000000004">
      <c r="A4" s="6" t="s">
        <v>25</v>
      </c>
      <c r="B4" s="6" t="s">
        <v>26</v>
      </c>
    </row>
    <row r="5" spans="1:2" ht="20.25" customHeight="1" x14ac:dyDescent="0.35">
      <c r="A5" s="2" t="s">
        <v>27</v>
      </c>
      <c r="B5" s="108" t="s">
        <v>104</v>
      </c>
    </row>
    <row r="6" spans="1:2" ht="20.25" customHeight="1" x14ac:dyDescent="0.35">
      <c r="A6" s="2" t="s">
        <v>28</v>
      </c>
      <c r="B6" s="108" t="s">
        <v>105</v>
      </c>
    </row>
    <row r="7" spans="1:2" ht="20.25" customHeight="1" x14ac:dyDescent="0.35">
      <c r="A7" s="2" t="s">
        <v>29</v>
      </c>
      <c r="B7" s="108" t="s">
        <v>106</v>
      </c>
    </row>
    <row r="8" spans="1:2" ht="31" x14ac:dyDescent="0.35">
      <c r="A8" s="180" t="s">
        <v>30</v>
      </c>
      <c r="B8" s="108" t="s">
        <v>107</v>
      </c>
    </row>
    <row r="9" spans="1:2" ht="29.25" customHeight="1" x14ac:dyDescent="0.35">
      <c r="A9" s="2" t="s">
        <v>99</v>
      </c>
      <c r="B9" s="7" t="s">
        <v>108</v>
      </c>
    </row>
    <row r="10" spans="1:2" ht="20.25" customHeight="1" x14ac:dyDescent="0.35">
      <c r="A10" s="2" t="s">
        <v>100</v>
      </c>
      <c r="B10" s="108" t="s">
        <v>652</v>
      </c>
    </row>
    <row r="11" spans="1:2" ht="46.5" x14ac:dyDescent="0.35">
      <c r="A11" s="180" t="s">
        <v>101</v>
      </c>
      <c r="B11" s="2" t="s">
        <v>613</v>
      </c>
    </row>
    <row r="12" spans="1:2" x14ac:dyDescent="0.35">
      <c r="B12" s="178" t="s">
        <v>614</v>
      </c>
    </row>
    <row r="13" spans="1:2" x14ac:dyDescent="0.35">
      <c r="A13" s="2" t="s">
        <v>102</v>
      </c>
      <c r="B13" s="2" t="s">
        <v>555</v>
      </c>
    </row>
    <row r="14" spans="1:2" ht="20.25" customHeight="1" x14ac:dyDescent="0.35">
      <c r="A14" s="2" t="s">
        <v>551</v>
      </c>
      <c r="B14" s="2" t="s">
        <v>103</v>
      </c>
    </row>
  </sheetData>
  <phoneticPr fontId="33" type="noConversion"/>
  <hyperlinks>
    <hyperlink ref="B9" r:id="rId1" xr:uid="{35017221-9220-4D96-A644-972C96F8EE8C}"/>
    <hyperlink ref="B12" r:id="rId2" xr:uid="{EB6E7F19-951A-4576-A8F6-078359286AFB}"/>
  </hyperlinks>
  <pageMargins left="0.7" right="0.7" top="0.75" bottom="0.75" header="0.3" footer="0.3"/>
  <pageSetup paperSize="9" orientation="portrait" verticalDpi="0"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2F36-1B0C-4A83-AAE9-D4AA9BFA976A}">
  <dimension ref="A1:A11"/>
  <sheetViews>
    <sheetView showGridLines="0" zoomScaleNormal="100" workbookViewId="0"/>
  </sheetViews>
  <sheetFormatPr defaultColWidth="9.1796875" defaultRowHeight="15.5" x14ac:dyDescent="0.35"/>
  <cols>
    <col min="1" max="1" width="151.1796875" style="107" customWidth="1"/>
    <col min="2" max="16384" width="9.1796875" style="107"/>
  </cols>
  <sheetData>
    <row r="1" spans="1:1" ht="45" customHeight="1" x14ac:dyDescent="0.35">
      <c r="A1" s="1" t="s">
        <v>22</v>
      </c>
    </row>
    <row r="2" spans="1:1" ht="36" customHeight="1" x14ac:dyDescent="0.55000000000000004">
      <c r="A2" s="6" t="s">
        <v>109</v>
      </c>
    </row>
    <row r="3" spans="1:1" ht="18.5" x14ac:dyDescent="0.45">
      <c r="A3" s="188" t="s">
        <v>661</v>
      </c>
    </row>
    <row r="4" spans="1:1" s="166" customFormat="1" ht="46.5" x14ac:dyDescent="0.35">
      <c r="A4" s="108" t="s">
        <v>668</v>
      </c>
    </row>
    <row r="5" spans="1:1" ht="30" customHeight="1" x14ac:dyDescent="0.45">
      <c r="A5" s="167" t="s">
        <v>657</v>
      </c>
    </row>
    <row r="6" spans="1:1" x14ac:dyDescent="0.35">
      <c r="A6" s="189" t="s">
        <v>650</v>
      </c>
    </row>
    <row r="7" spans="1:1" ht="33.5" customHeight="1" x14ac:dyDescent="0.35">
      <c r="A7" s="189" t="s">
        <v>669</v>
      </c>
    </row>
    <row r="8" spans="1:1" ht="31" x14ac:dyDescent="0.35">
      <c r="A8" s="189" t="s">
        <v>670</v>
      </c>
    </row>
    <row r="9" spans="1:1" x14ac:dyDescent="0.35">
      <c r="A9" s="189" t="s">
        <v>671</v>
      </c>
    </row>
    <row r="10" spans="1:1" x14ac:dyDescent="0.35">
      <c r="A10" s="189" t="s">
        <v>673</v>
      </c>
    </row>
    <row r="11" spans="1:1" ht="31" x14ac:dyDescent="0.35">
      <c r="A11" s="189" t="s">
        <v>672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FB397-0B0D-450E-BB71-CDC94BCC1DF6}">
  <sheetPr>
    <pageSetUpPr fitToPage="1"/>
  </sheetPr>
  <dimension ref="A1:W45"/>
  <sheetViews>
    <sheetView showGridLines="0" zoomScaleNormal="100" zoomScaleSheetLayoutView="100" workbookViewId="0"/>
  </sheetViews>
  <sheetFormatPr defaultColWidth="9.1796875" defaultRowHeight="13" x14ac:dyDescent="0.3"/>
  <cols>
    <col min="1" max="1" width="37.1796875" style="15" customWidth="1"/>
    <col min="2" max="2" width="9" style="23" customWidth="1"/>
    <col min="3" max="3" width="8.81640625" style="18" customWidth="1"/>
    <col min="4" max="4" width="12.81640625" style="18" bestFit="1" customWidth="1"/>
    <col min="5" max="5" width="12.81640625" style="18" customWidth="1"/>
    <col min="6" max="6" width="18.1796875" style="18" customWidth="1"/>
    <col min="7" max="7" width="20.54296875" style="19" customWidth="1"/>
    <col min="8" max="8" width="25.54296875" style="19" bestFit="1" customWidth="1"/>
    <col min="9" max="9" width="5.81640625" style="15" customWidth="1"/>
    <col min="10" max="10" width="8.1796875" style="15" customWidth="1"/>
    <col min="11" max="13" width="4.453125" style="15" customWidth="1"/>
    <col min="14" max="15" width="5.453125" style="15" customWidth="1"/>
    <col min="16" max="16" width="9.1796875" style="15" customWidth="1"/>
    <col min="17" max="17" width="8.81640625" style="15" bestFit="1" customWidth="1"/>
    <col min="18" max="19" width="5.81640625" style="15" bestFit="1" customWidth="1"/>
    <col min="20" max="20" width="6.453125" style="15" bestFit="1" customWidth="1"/>
    <col min="21" max="21" width="5.81640625" style="15" bestFit="1" customWidth="1"/>
    <col min="22" max="22" width="6.453125" style="15" bestFit="1" customWidth="1"/>
    <col min="23" max="23" width="5.81640625" style="15" bestFit="1" customWidth="1"/>
    <col min="24" max="254" width="9.1796875" style="15"/>
    <col min="255" max="255" width="31.81640625" style="15" customWidth="1"/>
    <col min="256" max="256" width="8.81640625" style="15" bestFit="1" customWidth="1"/>
    <col min="257" max="257" width="2.453125" style="15" customWidth="1"/>
    <col min="258" max="258" width="5.54296875" style="15" bestFit="1" customWidth="1"/>
    <col min="259" max="259" width="9.453125" style="15" customWidth="1"/>
    <col min="260" max="261" width="12.81640625" style="15" bestFit="1" customWidth="1"/>
    <col min="262" max="262" width="20.81640625" style="15" bestFit="1" customWidth="1"/>
    <col min="263" max="263" width="12.1796875" style="15" bestFit="1" customWidth="1"/>
    <col min="264" max="264" width="25.54296875" style="15" bestFit="1" customWidth="1"/>
    <col min="265" max="265" width="5.81640625" style="15" customWidth="1"/>
    <col min="266" max="266" width="8.1796875" style="15" customWidth="1"/>
    <col min="267" max="269" width="4.453125" style="15" customWidth="1"/>
    <col min="270" max="271" width="5.453125" style="15" customWidth="1"/>
    <col min="272" max="272" width="9.1796875" style="15"/>
    <col min="273" max="273" width="8.81640625" style="15" bestFit="1" customWidth="1"/>
    <col min="274" max="275" width="5.81640625" style="15" bestFit="1" customWidth="1"/>
    <col min="276" max="276" width="6.453125" style="15" bestFit="1" customWidth="1"/>
    <col min="277" max="277" width="5.81640625" style="15" bestFit="1" customWidth="1"/>
    <col min="278" max="278" width="6.453125" style="15" bestFit="1" customWidth="1"/>
    <col min="279" max="279" width="5.81640625" style="15" bestFit="1" customWidth="1"/>
    <col min="280" max="510" width="9.1796875" style="15"/>
    <col min="511" max="511" width="31.81640625" style="15" customWidth="1"/>
    <col min="512" max="512" width="8.81640625" style="15" bestFit="1" customWidth="1"/>
    <col min="513" max="513" width="2.453125" style="15" customWidth="1"/>
    <col min="514" max="514" width="5.54296875" style="15" bestFit="1" customWidth="1"/>
    <col min="515" max="515" width="9.453125" style="15" customWidth="1"/>
    <col min="516" max="517" width="12.81640625" style="15" bestFit="1" customWidth="1"/>
    <col min="518" max="518" width="20.81640625" style="15" bestFit="1" customWidth="1"/>
    <col min="519" max="519" width="12.1796875" style="15" bestFit="1" customWidth="1"/>
    <col min="520" max="520" width="25.54296875" style="15" bestFit="1" customWidth="1"/>
    <col min="521" max="521" width="5.81640625" style="15" customWidth="1"/>
    <col min="522" max="522" width="8.1796875" style="15" customWidth="1"/>
    <col min="523" max="525" width="4.453125" style="15" customWidth="1"/>
    <col min="526" max="527" width="5.453125" style="15" customWidth="1"/>
    <col min="528" max="528" width="9.1796875" style="15"/>
    <col min="529" max="529" width="8.81640625" style="15" bestFit="1" customWidth="1"/>
    <col min="530" max="531" width="5.81640625" style="15" bestFit="1" customWidth="1"/>
    <col min="532" max="532" width="6.453125" style="15" bestFit="1" customWidth="1"/>
    <col min="533" max="533" width="5.81640625" style="15" bestFit="1" customWidth="1"/>
    <col min="534" max="534" width="6.453125" style="15" bestFit="1" customWidth="1"/>
    <col min="535" max="535" width="5.81640625" style="15" bestFit="1" customWidth="1"/>
    <col min="536" max="766" width="9.1796875" style="15"/>
    <col min="767" max="767" width="31.81640625" style="15" customWidth="1"/>
    <col min="768" max="768" width="8.81640625" style="15" bestFit="1" customWidth="1"/>
    <col min="769" max="769" width="2.453125" style="15" customWidth="1"/>
    <col min="770" max="770" width="5.54296875" style="15" bestFit="1" customWidth="1"/>
    <col min="771" max="771" width="9.453125" style="15" customWidth="1"/>
    <col min="772" max="773" width="12.81640625" style="15" bestFit="1" customWidth="1"/>
    <col min="774" max="774" width="20.81640625" style="15" bestFit="1" customWidth="1"/>
    <col min="775" max="775" width="12.1796875" style="15" bestFit="1" customWidth="1"/>
    <col min="776" max="776" width="25.54296875" style="15" bestFit="1" customWidth="1"/>
    <col min="777" max="777" width="5.81640625" style="15" customWidth="1"/>
    <col min="778" max="778" width="8.1796875" style="15" customWidth="1"/>
    <col min="779" max="781" width="4.453125" style="15" customWidth="1"/>
    <col min="782" max="783" width="5.453125" style="15" customWidth="1"/>
    <col min="784" max="784" width="9.1796875" style="15"/>
    <col min="785" max="785" width="8.81640625" style="15" bestFit="1" customWidth="1"/>
    <col min="786" max="787" width="5.81640625" style="15" bestFit="1" customWidth="1"/>
    <col min="788" max="788" width="6.453125" style="15" bestFit="1" customWidth="1"/>
    <col min="789" max="789" width="5.81640625" style="15" bestFit="1" customWidth="1"/>
    <col min="790" max="790" width="6.453125" style="15" bestFit="1" customWidth="1"/>
    <col min="791" max="791" width="5.81640625" style="15" bestFit="1" customWidth="1"/>
    <col min="792" max="1022" width="9.1796875" style="15"/>
    <col min="1023" max="1023" width="31.81640625" style="15" customWidth="1"/>
    <col min="1024" max="1024" width="8.81640625" style="15" bestFit="1" customWidth="1"/>
    <col min="1025" max="1025" width="2.453125" style="15" customWidth="1"/>
    <col min="1026" max="1026" width="5.54296875" style="15" bestFit="1" customWidth="1"/>
    <col min="1027" max="1027" width="9.453125" style="15" customWidth="1"/>
    <col min="1028" max="1029" width="12.81640625" style="15" bestFit="1" customWidth="1"/>
    <col min="1030" max="1030" width="20.81640625" style="15" bestFit="1" customWidth="1"/>
    <col min="1031" max="1031" width="12.1796875" style="15" bestFit="1" customWidth="1"/>
    <col min="1032" max="1032" width="25.54296875" style="15" bestFit="1" customWidth="1"/>
    <col min="1033" max="1033" width="5.81640625" style="15" customWidth="1"/>
    <col min="1034" max="1034" width="8.1796875" style="15" customWidth="1"/>
    <col min="1035" max="1037" width="4.453125" style="15" customWidth="1"/>
    <col min="1038" max="1039" width="5.453125" style="15" customWidth="1"/>
    <col min="1040" max="1040" width="9.1796875" style="15"/>
    <col min="1041" max="1041" width="8.81640625" style="15" bestFit="1" customWidth="1"/>
    <col min="1042" max="1043" width="5.81640625" style="15" bestFit="1" customWidth="1"/>
    <col min="1044" max="1044" width="6.453125" style="15" bestFit="1" customWidth="1"/>
    <col min="1045" max="1045" width="5.81640625" style="15" bestFit="1" customWidth="1"/>
    <col min="1046" max="1046" width="6.453125" style="15" bestFit="1" customWidth="1"/>
    <col min="1047" max="1047" width="5.81640625" style="15" bestFit="1" customWidth="1"/>
    <col min="1048" max="1278" width="9.1796875" style="15"/>
    <col min="1279" max="1279" width="31.81640625" style="15" customWidth="1"/>
    <col min="1280" max="1280" width="8.81640625" style="15" bestFit="1" customWidth="1"/>
    <col min="1281" max="1281" width="2.453125" style="15" customWidth="1"/>
    <col min="1282" max="1282" width="5.54296875" style="15" bestFit="1" customWidth="1"/>
    <col min="1283" max="1283" width="9.453125" style="15" customWidth="1"/>
    <col min="1284" max="1285" width="12.81640625" style="15" bestFit="1" customWidth="1"/>
    <col min="1286" max="1286" width="20.81640625" style="15" bestFit="1" customWidth="1"/>
    <col min="1287" max="1287" width="12.1796875" style="15" bestFit="1" customWidth="1"/>
    <col min="1288" max="1288" width="25.54296875" style="15" bestFit="1" customWidth="1"/>
    <col min="1289" max="1289" width="5.81640625" style="15" customWidth="1"/>
    <col min="1290" max="1290" width="8.1796875" style="15" customWidth="1"/>
    <col min="1291" max="1293" width="4.453125" style="15" customWidth="1"/>
    <col min="1294" max="1295" width="5.453125" style="15" customWidth="1"/>
    <col min="1296" max="1296" width="9.1796875" style="15"/>
    <col min="1297" max="1297" width="8.81640625" style="15" bestFit="1" customWidth="1"/>
    <col min="1298" max="1299" width="5.81640625" style="15" bestFit="1" customWidth="1"/>
    <col min="1300" max="1300" width="6.453125" style="15" bestFit="1" customWidth="1"/>
    <col min="1301" max="1301" width="5.81640625" style="15" bestFit="1" customWidth="1"/>
    <col min="1302" max="1302" width="6.453125" style="15" bestFit="1" customWidth="1"/>
    <col min="1303" max="1303" width="5.81640625" style="15" bestFit="1" customWidth="1"/>
    <col min="1304" max="1534" width="9.1796875" style="15"/>
    <col min="1535" max="1535" width="31.81640625" style="15" customWidth="1"/>
    <col min="1536" max="1536" width="8.81640625" style="15" bestFit="1" customWidth="1"/>
    <col min="1537" max="1537" width="2.453125" style="15" customWidth="1"/>
    <col min="1538" max="1538" width="5.54296875" style="15" bestFit="1" customWidth="1"/>
    <col min="1539" max="1539" width="9.453125" style="15" customWidth="1"/>
    <col min="1540" max="1541" width="12.81640625" style="15" bestFit="1" customWidth="1"/>
    <col min="1542" max="1542" width="20.81640625" style="15" bestFit="1" customWidth="1"/>
    <col min="1543" max="1543" width="12.1796875" style="15" bestFit="1" customWidth="1"/>
    <col min="1544" max="1544" width="25.54296875" style="15" bestFit="1" customWidth="1"/>
    <col min="1545" max="1545" width="5.81640625" style="15" customWidth="1"/>
    <col min="1546" max="1546" width="8.1796875" style="15" customWidth="1"/>
    <col min="1547" max="1549" width="4.453125" style="15" customWidth="1"/>
    <col min="1550" max="1551" width="5.453125" style="15" customWidth="1"/>
    <col min="1552" max="1552" width="9.1796875" style="15"/>
    <col min="1553" max="1553" width="8.81640625" style="15" bestFit="1" customWidth="1"/>
    <col min="1554" max="1555" width="5.81640625" style="15" bestFit="1" customWidth="1"/>
    <col min="1556" max="1556" width="6.453125" style="15" bestFit="1" customWidth="1"/>
    <col min="1557" max="1557" width="5.81640625" style="15" bestFit="1" customWidth="1"/>
    <col min="1558" max="1558" width="6.453125" style="15" bestFit="1" customWidth="1"/>
    <col min="1559" max="1559" width="5.81640625" style="15" bestFit="1" customWidth="1"/>
    <col min="1560" max="1790" width="9.1796875" style="15"/>
    <col min="1791" max="1791" width="31.81640625" style="15" customWidth="1"/>
    <col min="1792" max="1792" width="8.81640625" style="15" bestFit="1" customWidth="1"/>
    <col min="1793" max="1793" width="2.453125" style="15" customWidth="1"/>
    <col min="1794" max="1794" width="5.54296875" style="15" bestFit="1" customWidth="1"/>
    <col min="1795" max="1795" width="9.453125" style="15" customWidth="1"/>
    <col min="1796" max="1797" width="12.81640625" style="15" bestFit="1" customWidth="1"/>
    <col min="1798" max="1798" width="20.81640625" style="15" bestFit="1" customWidth="1"/>
    <col min="1799" max="1799" width="12.1796875" style="15" bestFit="1" customWidth="1"/>
    <col min="1800" max="1800" width="25.54296875" style="15" bestFit="1" customWidth="1"/>
    <col min="1801" max="1801" width="5.81640625" style="15" customWidth="1"/>
    <col min="1802" max="1802" width="8.1796875" style="15" customWidth="1"/>
    <col min="1803" max="1805" width="4.453125" style="15" customWidth="1"/>
    <col min="1806" max="1807" width="5.453125" style="15" customWidth="1"/>
    <col min="1808" max="1808" width="9.1796875" style="15"/>
    <col min="1809" max="1809" width="8.81640625" style="15" bestFit="1" customWidth="1"/>
    <col min="1810" max="1811" width="5.81640625" style="15" bestFit="1" customWidth="1"/>
    <col min="1812" max="1812" width="6.453125" style="15" bestFit="1" customWidth="1"/>
    <col min="1813" max="1813" width="5.81640625" style="15" bestFit="1" customWidth="1"/>
    <col min="1814" max="1814" width="6.453125" style="15" bestFit="1" customWidth="1"/>
    <col min="1815" max="1815" width="5.81640625" style="15" bestFit="1" customWidth="1"/>
    <col min="1816" max="2046" width="9.1796875" style="15"/>
    <col min="2047" max="2047" width="31.81640625" style="15" customWidth="1"/>
    <col min="2048" max="2048" width="8.81640625" style="15" bestFit="1" customWidth="1"/>
    <col min="2049" max="2049" width="2.453125" style="15" customWidth="1"/>
    <col min="2050" max="2050" width="5.54296875" style="15" bestFit="1" customWidth="1"/>
    <col min="2051" max="2051" width="9.453125" style="15" customWidth="1"/>
    <col min="2052" max="2053" width="12.81640625" style="15" bestFit="1" customWidth="1"/>
    <col min="2054" max="2054" width="20.81640625" style="15" bestFit="1" customWidth="1"/>
    <col min="2055" max="2055" width="12.1796875" style="15" bestFit="1" customWidth="1"/>
    <col min="2056" max="2056" width="25.54296875" style="15" bestFit="1" customWidth="1"/>
    <col min="2057" max="2057" width="5.81640625" style="15" customWidth="1"/>
    <col min="2058" max="2058" width="8.1796875" style="15" customWidth="1"/>
    <col min="2059" max="2061" width="4.453125" style="15" customWidth="1"/>
    <col min="2062" max="2063" width="5.453125" style="15" customWidth="1"/>
    <col min="2064" max="2064" width="9.1796875" style="15"/>
    <col min="2065" max="2065" width="8.81640625" style="15" bestFit="1" customWidth="1"/>
    <col min="2066" max="2067" width="5.81640625" style="15" bestFit="1" customWidth="1"/>
    <col min="2068" max="2068" width="6.453125" style="15" bestFit="1" customWidth="1"/>
    <col min="2069" max="2069" width="5.81640625" style="15" bestFit="1" customWidth="1"/>
    <col min="2070" max="2070" width="6.453125" style="15" bestFit="1" customWidth="1"/>
    <col min="2071" max="2071" width="5.81640625" style="15" bestFit="1" customWidth="1"/>
    <col min="2072" max="2302" width="9.1796875" style="15"/>
    <col min="2303" max="2303" width="31.81640625" style="15" customWidth="1"/>
    <col min="2304" max="2304" width="8.81640625" style="15" bestFit="1" customWidth="1"/>
    <col min="2305" max="2305" width="2.453125" style="15" customWidth="1"/>
    <col min="2306" max="2306" width="5.54296875" style="15" bestFit="1" customWidth="1"/>
    <col min="2307" max="2307" width="9.453125" style="15" customWidth="1"/>
    <col min="2308" max="2309" width="12.81640625" style="15" bestFit="1" customWidth="1"/>
    <col min="2310" max="2310" width="20.81640625" style="15" bestFit="1" customWidth="1"/>
    <col min="2311" max="2311" width="12.1796875" style="15" bestFit="1" customWidth="1"/>
    <col min="2312" max="2312" width="25.54296875" style="15" bestFit="1" customWidth="1"/>
    <col min="2313" max="2313" width="5.81640625" style="15" customWidth="1"/>
    <col min="2314" max="2314" width="8.1796875" style="15" customWidth="1"/>
    <col min="2315" max="2317" width="4.453125" style="15" customWidth="1"/>
    <col min="2318" max="2319" width="5.453125" style="15" customWidth="1"/>
    <col min="2320" max="2320" width="9.1796875" style="15"/>
    <col min="2321" max="2321" width="8.81640625" style="15" bestFit="1" customWidth="1"/>
    <col min="2322" max="2323" width="5.81640625" style="15" bestFit="1" customWidth="1"/>
    <col min="2324" max="2324" width="6.453125" style="15" bestFit="1" customWidth="1"/>
    <col min="2325" max="2325" width="5.81640625" style="15" bestFit="1" customWidth="1"/>
    <col min="2326" max="2326" width="6.453125" style="15" bestFit="1" customWidth="1"/>
    <col min="2327" max="2327" width="5.81640625" style="15" bestFit="1" customWidth="1"/>
    <col min="2328" max="2558" width="9.1796875" style="15"/>
    <col min="2559" max="2559" width="31.81640625" style="15" customWidth="1"/>
    <col min="2560" max="2560" width="8.81640625" style="15" bestFit="1" customWidth="1"/>
    <col min="2561" max="2561" width="2.453125" style="15" customWidth="1"/>
    <col min="2562" max="2562" width="5.54296875" style="15" bestFit="1" customWidth="1"/>
    <col min="2563" max="2563" width="9.453125" style="15" customWidth="1"/>
    <col min="2564" max="2565" width="12.81640625" style="15" bestFit="1" customWidth="1"/>
    <col min="2566" max="2566" width="20.81640625" style="15" bestFit="1" customWidth="1"/>
    <col min="2567" max="2567" width="12.1796875" style="15" bestFit="1" customWidth="1"/>
    <col min="2568" max="2568" width="25.54296875" style="15" bestFit="1" customWidth="1"/>
    <col min="2569" max="2569" width="5.81640625" style="15" customWidth="1"/>
    <col min="2570" max="2570" width="8.1796875" style="15" customWidth="1"/>
    <col min="2571" max="2573" width="4.453125" style="15" customWidth="1"/>
    <col min="2574" max="2575" width="5.453125" style="15" customWidth="1"/>
    <col min="2576" max="2576" width="9.1796875" style="15"/>
    <col min="2577" max="2577" width="8.81640625" style="15" bestFit="1" customWidth="1"/>
    <col min="2578" max="2579" width="5.81640625" style="15" bestFit="1" customWidth="1"/>
    <col min="2580" max="2580" width="6.453125" style="15" bestFit="1" customWidth="1"/>
    <col min="2581" max="2581" width="5.81640625" style="15" bestFit="1" customWidth="1"/>
    <col min="2582" max="2582" width="6.453125" style="15" bestFit="1" customWidth="1"/>
    <col min="2583" max="2583" width="5.81640625" style="15" bestFit="1" customWidth="1"/>
    <col min="2584" max="2814" width="9.1796875" style="15"/>
    <col min="2815" max="2815" width="31.81640625" style="15" customWidth="1"/>
    <col min="2816" max="2816" width="8.81640625" style="15" bestFit="1" customWidth="1"/>
    <col min="2817" max="2817" width="2.453125" style="15" customWidth="1"/>
    <col min="2818" max="2818" width="5.54296875" style="15" bestFit="1" customWidth="1"/>
    <col min="2819" max="2819" width="9.453125" style="15" customWidth="1"/>
    <col min="2820" max="2821" width="12.81640625" style="15" bestFit="1" customWidth="1"/>
    <col min="2822" max="2822" width="20.81640625" style="15" bestFit="1" customWidth="1"/>
    <col min="2823" max="2823" width="12.1796875" style="15" bestFit="1" customWidth="1"/>
    <col min="2824" max="2824" width="25.54296875" style="15" bestFit="1" customWidth="1"/>
    <col min="2825" max="2825" width="5.81640625" style="15" customWidth="1"/>
    <col min="2826" max="2826" width="8.1796875" style="15" customWidth="1"/>
    <col min="2827" max="2829" width="4.453125" style="15" customWidth="1"/>
    <col min="2830" max="2831" width="5.453125" style="15" customWidth="1"/>
    <col min="2832" max="2832" width="9.1796875" style="15"/>
    <col min="2833" max="2833" width="8.81640625" style="15" bestFit="1" customWidth="1"/>
    <col min="2834" max="2835" width="5.81640625" style="15" bestFit="1" customWidth="1"/>
    <col min="2836" max="2836" width="6.453125" style="15" bestFit="1" customWidth="1"/>
    <col min="2837" max="2837" width="5.81640625" style="15" bestFit="1" customWidth="1"/>
    <col min="2838" max="2838" width="6.453125" style="15" bestFit="1" customWidth="1"/>
    <col min="2839" max="2839" width="5.81640625" style="15" bestFit="1" customWidth="1"/>
    <col min="2840" max="3070" width="9.1796875" style="15"/>
    <col min="3071" max="3071" width="31.81640625" style="15" customWidth="1"/>
    <col min="3072" max="3072" width="8.81640625" style="15" bestFit="1" customWidth="1"/>
    <col min="3073" max="3073" width="2.453125" style="15" customWidth="1"/>
    <col min="3074" max="3074" width="5.54296875" style="15" bestFit="1" customWidth="1"/>
    <col min="3075" max="3075" width="9.453125" style="15" customWidth="1"/>
    <col min="3076" max="3077" width="12.81640625" style="15" bestFit="1" customWidth="1"/>
    <col min="3078" max="3078" width="20.81640625" style="15" bestFit="1" customWidth="1"/>
    <col min="3079" max="3079" width="12.1796875" style="15" bestFit="1" customWidth="1"/>
    <col min="3080" max="3080" width="25.54296875" style="15" bestFit="1" customWidth="1"/>
    <col min="3081" max="3081" width="5.81640625" style="15" customWidth="1"/>
    <col min="3082" max="3082" width="8.1796875" style="15" customWidth="1"/>
    <col min="3083" max="3085" width="4.453125" style="15" customWidth="1"/>
    <col min="3086" max="3087" width="5.453125" style="15" customWidth="1"/>
    <col min="3088" max="3088" width="9.1796875" style="15"/>
    <col min="3089" max="3089" width="8.81640625" style="15" bestFit="1" customWidth="1"/>
    <col min="3090" max="3091" width="5.81640625" style="15" bestFit="1" customWidth="1"/>
    <col min="3092" max="3092" width="6.453125" style="15" bestFit="1" customWidth="1"/>
    <col min="3093" max="3093" width="5.81640625" style="15" bestFit="1" customWidth="1"/>
    <col min="3094" max="3094" width="6.453125" style="15" bestFit="1" customWidth="1"/>
    <col min="3095" max="3095" width="5.81640625" style="15" bestFit="1" customWidth="1"/>
    <col min="3096" max="3326" width="9.1796875" style="15"/>
    <col min="3327" max="3327" width="31.81640625" style="15" customWidth="1"/>
    <col min="3328" max="3328" width="8.81640625" style="15" bestFit="1" customWidth="1"/>
    <col min="3329" max="3329" width="2.453125" style="15" customWidth="1"/>
    <col min="3330" max="3330" width="5.54296875" style="15" bestFit="1" customWidth="1"/>
    <col min="3331" max="3331" width="9.453125" style="15" customWidth="1"/>
    <col min="3332" max="3333" width="12.81640625" style="15" bestFit="1" customWidth="1"/>
    <col min="3334" max="3334" width="20.81640625" style="15" bestFit="1" customWidth="1"/>
    <col min="3335" max="3335" width="12.1796875" style="15" bestFit="1" customWidth="1"/>
    <col min="3336" max="3336" width="25.54296875" style="15" bestFit="1" customWidth="1"/>
    <col min="3337" max="3337" width="5.81640625" style="15" customWidth="1"/>
    <col min="3338" max="3338" width="8.1796875" style="15" customWidth="1"/>
    <col min="3339" max="3341" width="4.453125" style="15" customWidth="1"/>
    <col min="3342" max="3343" width="5.453125" style="15" customWidth="1"/>
    <col min="3344" max="3344" width="9.1796875" style="15"/>
    <col min="3345" max="3345" width="8.81640625" style="15" bestFit="1" customWidth="1"/>
    <col min="3346" max="3347" width="5.81640625" style="15" bestFit="1" customWidth="1"/>
    <col min="3348" max="3348" width="6.453125" style="15" bestFit="1" customWidth="1"/>
    <col min="3349" max="3349" width="5.81640625" style="15" bestFit="1" customWidth="1"/>
    <col min="3350" max="3350" width="6.453125" style="15" bestFit="1" customWidth="1"/>
    <col min="3351" max="3351" width="5.81640625" style="15" bestFit="1" customWidth="1"/>
    <col min="3352" max="3582" width="9.1796875" style="15"/>
    <col min="3583" max="3583" width="31.81640625" style="15" customWidth="1"/>
    <col min="3584" max="3584" width="8.81640625" style="15" bestFit="1" customWidth="1"/>
    <col min="3585" max="3585" width="2.453125" style="15" customWidth="1"/>
    <col min="3586" max="3586" width="5.54296875" style="15" bestFit="1" customWidth="1"/>
    <col min="3587" max="3587" width="9.453125" style="15" customWidth="1"/>
    <col min="3588" max="3589" width="12.81640625" style="15" bestFit="1" customWidth="1"/>
    <col min="3590" max="3590" width="20.81640625" style="15" bestFit="1" customWidth="1"/>
    <col min="3591" max="3591" width="12.1796875" style="15" bestFit="1" customWidth="1"/>
    <col min="3592" max="3592" width="25.54296875" style="15" bestFit="1" customWidth="1"/>
    <col min="3593" max="3593" width="5.81640625" style="15" customWidth="1"/>
    <col min="3594" max="3594" width="8.1796875" style="15" customWidth="1"/>
    <col min="3595" max="3597" width="4.453125" style="15" customWidth="1"/>
    <col min="3598" max="3599" width="5.453125" style="15" customWidth="1"/>
    <col min="3600" max="3600" width="9.1796875" style="15"/>
    <col min="3601" max="3601" width="8.81640625" style="15" bestFit="1" customWidth="1"/>
    <col min="3602" max="3603" width="5.81640625" style="15" bestFit="1" customWidth="1"/>
    <col min="3604" max="3604" width="6.453125" style="15" bestFit="1" customWidth="1"/>
    <col min="3605" max="3605" width="5.81640625" style="15" bestFit="1" customWidth="1"/>
    <col min="3606" max="3606" width="6.453125" style="15" bestFit="1" customWidth="1"/>
    <col min="3607" max="3607" width="5.81640625" style="15" bestFit="1" customWidth="1"/>
    <col min="3608" max="3838" width="9.1796875" style="15"/>
    <col min="3839" max="3839" width="31.81640625" style="15" customWidth="1"/>
    <col min="3840" max="3840" width="8.81640625" style="15" bestFit="1" customWidth="1"/>
    <col min="3841" max="3841" width="2.453125" style="15" customWidth="1"/>
    <col min="3842" max="3842" width="5.54296875" style="15" bestFit="1" customWidth="1"/>
    <col min="3843" max="3843" width="9.453125" style="15" customWidth="1"/>
    <col min="3844" max="3845" width="12.81640625" style="15" bestFit="1" customWidth="1"/>
    <col min="3846" max="3846" width="20.81640625" style="15" bestFit="1" customWidth="1"/>
    <col min="3847" max="3847" width="12.1796875" style="15" bestFit="1" customWidth="1"/>
    <col min="3848" max="3848" width="25.54296875" style="15" bestFit="1" customWidth="1"/>
    <col min="3849" max="3849" width="5.81640625" style="15" customWidth="1"/>
    <col min="3850" max="3850" width="8.1796875" style="15" customWidth="1"/>
    <col min="3851" max="3853" width="4.453125" style="15" customWidth="1"/>
    <col min="3854" max="3855" width="5.453125" style="15" customWidth="1"/>
    <col min="3856" max="3856" width="9.1796875" style="15"/>
    <col min="3857" max="3857" width="8.81640625" style="15" bestFit="1" customWidth="1"/>
    <col min="3858" max="3859" width="5.81640625" style="15" bestFit="1" customWidth="1"/>
    <col min="3860" max="3860" width="6.453125" style="15" bestFit="1" customWidth="1"/>
    <col min="3861" max="3861" width="5.81640625" style="15" bestFit="1" customWidth="1"/>
    <col min="3862" max="3862" width="6.453125" style="15" bestFit="1" customWidth="1"/>
    <col min="3863" max="3863" width="5.81640625" style="15" bestFit="1" customWidth="1"/>
    <col min="3864" max="4094" width="9.1796875" style="15"/>
    <col min="4095" max="4095" width="31.81640625" style="15" customWidth="1"/>
    <col min="4096" max="4096" width="8.81640625" style="15" bestFit="1" customWidth="1"/>
    <col min="4097" max="4097" width="2.453125" style="15" customWidth="1"/>
    <col min="4098" max="4098" width="5.54296875" style="15" bestFit="1" customWidth="1"/>
    <col min="4099" max="4099" width="9.453125" style="15" customWidth="1"/>
    <col min="4100" max="4101" width="12.81640625" style="15" bestFit="1" customWidth="1"/>
    <col min="4102" max="4102" width="20.81640625" style="15" bestFit="1" customWidth="1"/>
    <col min="4103" max="4103" width="12.1796875" style="15" bestFit="1" customWidth="1"/>
    <col min="4104" max="4104" width="25.54296875" style="15" bestFit="1" customWidth="1"/>
    <col min="4105" max="4105" width="5.81640625" style="15" customWidth="1"/>
    <col min="4106" max="4106" width="8.1796875" style="15" customWidth="1"/>
    <col min="4107" max="4109" width="4.453125" style="15" customWidth="1"/>
    <col min="4110" max="4111" width="5.453125" style="15" customWidth="1"/>
    <col min="4112" max="4112" width="9.1796875" style="15"/>
    <col min="4113" max="4113" width="8.81640625" style="15" bestFit="1" customWidth="1"/>
    <col min="4114" max="4115" width="5.81640625" style="15" bestFit="1" customWidth="1"/>
    <col min="4116" max="4116" width="6.453125" style="15" bestFit="1" customWidth="1"/>
    <col min="4117" max="4117" width="5.81640625" style="15" bestFit="1" customWidth="1"/>
    <col min="4118" max="4118" width="6.453125" style="15" bestFit="1" customWidth="1"/>
    <col min="4119" max="4119" width="5.81640625" style="15" bestFit="1" customWidth="1"/>
    <col min="4120" max="4350" width="9.1796875" style="15"/>
    <col min="4351" max="4351" width="31.81640625" style="15" customWidth="1"/>
    <col min="4352" max="4352" width="8.81640625" style="15" bestFit="1" customWidth="1"/>
    <col min="4353" max="4353" width="2.453125" style="15" customWidth="1"/>
    <col min="4354" max="4354" width="5.54296875" style="15" bestFit="1" customWidth="1"/>
    <col min="4355" max="4355" width="9.453125" style="15" customWidth="1"/>
    <col min="4356" max="4357" width="12.81640625" style="15" bestFit="1" customWidth="1"/>
    <col min="4358" max="4358" width="20.81640625" style="15" bestFit="1" customWidth="1"/>
    <col min="4359" max="4359" width="12.1796875" style="15" bestFit="1" customWidth="1"/>
    <col min="4360" max="4360" width="25.54296875" style="15" bestFit="1" customWidth="1"/>
    <col min="4361" max="4361" width="5.81640625" style="15" customWidth="1"/>
    <col min="4362" max="4362" width="8.1796875" style="15" customWidth="1"/>
    <col min="4363" max="4365" width="4.453125" style="15" customWidth="1"/>
    <col min="4366" max="4367" width="5.453125" style="15" customWidth="1"/>
    <col min="4368" max="4368" width="9.1796875" style="15"/>
    <col min="4369" max="4369" width="8.81640625" style="15" bestFit="1" customWidth="1"/>
    <col min="4370" max="4371" width="5.81640625" style="15" bestFit="1" customWidth="1"/>
    <col min="4372" max="4372" width="6.453125" style="15" bestFit="1" customWidth="1"/>
    <col min="4373" max="4373" width="5.81640625" style="15" bestFit="1" customWidth="1"/>
    <col min="4374" max="4374" width="6.453125" style="15" bestFit="1" customWidth="1"/>
    <col min="4375" max="4375" width="5.81640625" style="15" bestFit="1" customWidth="1"/>
    <col min="4376" max="4606" width="9.1796875" style="15"/>
    <col min="4607" max="4607" width="31.81640625" style="15" customWidth="1"/>
    <col min="4608" max="4608" width="8.81640625" style="15" bestFit="1" customWidth="1"/>
    <col min="4609" max="4609" width="2.453125" style="15" customWidth="1"/>
    <col min="4610" max="4610" width="5.54296875" style="15" bestFit="1" customWidth="1"/>
    <col min="4611" max="4611" width="9.453125" style="15" customWidth="1"/>
    <col min="4612" max="4613" width="12.81640625" style="15" bestFit="1" customWidth="1"/>
    <col min="4614" max="4614" width="20.81640625" style="15" bestFit="1" customWidth="1"/>
    <col min="4615" max="4615" width="12.1796875" style="15" bestFit="1" customWidth="1"/>
    <col min="4616" max="4616" width="25.54296875" style="15" bestFit="1" customWidth="1"/>
    <col min="4617" max="4617" width="5.81640625" style="15" customWidth="1"/>
    <col min="4618" max="4618" width="8.1796875" style="15" customWidth="1"/>
    <col min="4619" max="4621" width="4.453125" style="15" customWidth="1"/>
    <col min="4622" max="4623" width="5.453125" style="15" customWidth="1"/>
    <col min="4624" max="4624" width="9.1796875" style="15"/>
    <col min="4625" max="4625" width="8.81640625" style="15" bestFit="1" customWidth="1"/>
    <col min="4626" max="4627" width="5.81640625" style="15" bestFit="1" customWidth="1"/>
    <col min="4628" max="4628" width="6.453125" style="15" bestFit="1" customWidth="1"/>
    <col min="4629" max="4629" width="5.81640625" style="15" bestFit="1" customWidth="1"/>
    <col min="4630" max="4630" width="6.453125" style="15" bestFit="1" customWidth="1"/>
    <col min="4631" max="4631" width="5.81640625" style="15" bestFit="1" customWidth="1"/>
    <col min="4632" max="4862" width="9.1796875" style="15"/>
    <col min="4863" max="4863" width="31.81640625" style="15" customWidth="1"/>
    <col min="4864" max="4864" width="8.81640625" style="15" bestFit="1" customWidth="1"/>
    <col min="4865" max="4865" width="2.453125" style="15" customWidth="1"/>
    <col min="4866" max="4866" width="5.54296875" style="15" bestFit="1" customWidth="1"/>
    <col min="4867" max="4867" width="9.453125" style="15" customWidth="1"/>
    <col min="4868" max="4869" width="12.81640625" style="15" bestFit="1" customWidth="1"/>
    <col min="4870" max="4870" width="20.81640625" style="15" bestFit="1" customWidth="1"/>
    <col min="4871" max="4871" width="12.1796875" style="15" bestFit="1" customWidth="1"/>
    <col min="4872" max="4872" width="25.54296875" style="15" bestFit="1" customWidth="1"/>
    <col min="4873" max="4873" width="5.81640625" style="15" customWidth="1"/>
    <col min="4874" max="4874" width="8.1796875" style="15" customWidth="1"/>
    <col min="4875" max="4877" width="4.453125" style="15" customWidth="1"/>
    <col min="4878" max="4879" width="5.453125" style="15" customWidth="1"/>
    <col min="4880" max="4880" width="9.1796875" style="15"/>
    <col min="4881" max="4881" width="8.81640625" style="15" bestFit="1" customWidth="1"/>
    <col min="4882" max="4883" width="5.81640625" style="15" bestFit="1" customWidth="1"/>
    <col min="4884" max="4884" width="6.453125" style="15" bestFit="1" customWidth="1"/>
    <col min="4885" max="4885" width="5.81640625" style="15" bestFit="1" customWidth="1"/>
    <col min="4886" max="4886" width="6.453125" style="15" bestFit="1" customWidth="1"/>
    <col min="4887" max="4887" width="5.81640625" style="15" bestFit="1" customWidth="1"/>
    <col min="4888" max="5118" width="9.1796875" style="15"/>
    <col min="5119" max="5119" width="31.81640625" style="15" customWidth="1"/>
    <col min="5120" max="5120" width="8.81640625" style="15" bestFit="1" customWidth="1"/>
    <col min="5121" max="5121" width="2.453125" style="15" customWidth="1"/>
    <col min="5122" max="5122" width="5.54296875" style="15" bestFit="1" customWidth="1"/>
    <col min="5123" max="5123" width="9.453125" style="15" customWidth="1"/>
    <col min="5124" max="5125" width="12.81640625" style="15" bestFit="1" customWidth="1"/>
    <col min="5126" max="5126" width="20.81640625" style="15" bestFit="1" customWidth="1"/>
    <col min="5127" max="5127" width="12.1796875" style="15" bestFit="1" customWidth="1"/>
    <col min="5128" max="5128" width="25.54296875" style="15" bestFit="1" customWidth="1"/>
    <col min="5129" max="5129" width="5.81640625" style="15" customWidth="1"/>
    <col min="5130" max="5130" width="8.1796875" style="15" customWidth="1"/>
    <col min="5131" max="5133" width="4.453125" style="15" customWidth="1"/>
    <col min="5134" max="5135" width="5.453125" style="15" customWidth="1"/>
    <col min="5136" max="5136" width="9.1796875" style="15"/>
    <col min="5137" max="5137" width="8.81640625" style="15" bestFit="1" customWidth="1"/>
    <col min="5138" max="5139" width="5.81640625" style="15" bestFit="1" customWidth="1"/>
    <col min="5140" max="5140" width="6.453125" style="15" bestFit="1" customWidth="1"/>
    <col min="5141" max="5141" width="5.81640625" style="15" bestFit="1" customWidth="1"/>
    <col min="5142" max="5142" width="6.453125" style="15" bestFit="1" customWidth="1"/>
    <col min="5143" max="5143" width="5.81640625" style="15" bestFit="1" customWidth="1"/>
    <col min="5144" max="5374" width="9.1796875" style="15"/>
    <col min="5375" max="5375" width="31.81640625" style="15" customWidth="1"/>
    <col min="5376" max="5376" width="8.81640625" style="15" bestFit="1" customWidth="1"/>
    <col min="5377" max="5377" width="2.453125" style="15" customWidth="1"/>
    <col min="5378" max="5378" width="5.54296875" style="15" bestFit="1" customWidth="1"/>
    <col min="5379" max="5379" width="9.453125" style="15" customWidth="1"/>
    <col min="5380" max="5381" width="12.81640625" style="15" bestFit="1" customWidth="1"/>
    <col min="5382" max="5382" width="20.81640625" style="15" bestFit="1" customWidth="1"/>
    <col min="5383" max="5383" width="12.1796875" style="15" bestFit="1" customWidth="1"/>
    <col min="5384" max="5384" width="25.54296875" style="15" bestFit="1" customWidth="1"/>
    <col min="5385" max="5385" width="5.81640625" style="15" customWidth="1"/>
    <col min="5386" max="5386" width="8.1796875" style="15" customWidth="1"/>
    <col min="5387" max="5389" width="4.453125" style="15" customWidth="1"/>
    <col min="5390" max="5391" width="5.453125" style="15" customWidth="1"/>
    <col min="5392" max="5392" width="9.1796875" style="15"/>
    <col min="5393" max="5393" width="8.81640625" style="15" bestFit="1" customWidth="1"/>
    <col min="5394" max="5395" width="5.81640625" style="15" bestFit="1" customWidth="1"/>
    <col min="5396" max="5396" width="6.453125" style="15" bestFit="1" customWidth="1"/>
    <col min="5397" max="5397" width="5.81640625" style="15" bestFit="1" customWidth="1"/>
    <col min="5398" max="5398" width="6.453125" style="15" bestFit="1" customWidth="1"/>
    <col min="5399" max="5399" width="5.81640625" style="15" bestFit="1" customWidth="1"/>
    <col min="5400" max="5630" width="9.1796875" style="15"/>
    <col min="5631" max="5631" width="31.81640625" style="15" customWidth="1"/>
    <col min="5632" max="5632" width="8.81640625" style="15" bestFit="1" customWidth="1"/>
    <col min="5633" max="5633" width="2.453125" style="15" customWidth="1"/>
    <col min="5634" max="5634" width="5.54296875" style="15" bestFit="1" customWidth="1"/>
    <col min="5635" max="5635" width="9.453125" style="15" customWidth="1"/>
    <col min="5636" max="5637" width="12.81640625" style="15" bestFit="1" customWidth="1"/>
    <col min="5638" max="5638" width="20.81640625" style="15" bestFit="1" customWidth="1"/>
    <col min="5639" max="5639" width="12.1796875" style="15" bestFit="1" customWidth="1"/>
    <col min="5640" max="5640" width="25.54296875" style="15" bestFit="1" customWidth="1"/>
    <col min="5641" max="5641" width="5.81640625" style="15" customWidth="1"/>
    <col min="5642" max="5642" width="8.1796875" style="15" customWidth="1"/>
    <col min="5643" max="5645" width="4.453125" style="15" customWidth="1"/>
    <col min="5646" max="5647" width="5.453125" style="15" customWidth="1"/>
    <col min="5648" max="5648" width="9.1796875" style="15"/>
    <col min="5649" max="5649" width="8.81640625" style="15" bestFit="1" customWidth="1"/>
    <col min="5650" max="5651" width="5.81640625" style="15" bestFit="1" customWidth="1"/>
    <col min="5652" max="5652" width="6.453125" style="15" bestFit="1" customWidth="1"/>
    <col min="5653" max="5653" width="5.81640625" style="15" bestFit="1" customWidth="1"/>
    <col min="5654" max="5654" width="6.453125" style="15" bestFit="1" customWidth="1"/>
    <col min="5655" max="5655" width="5.81640625" style="15" bestFit="1" customWidth="1"/>
    <col min="5656" max="5886" width="9.1796875" style="15"/>
    <col min="5887" max="5887" width="31.81640625" style="15" customWidth="1"/>
    <col min="5888" max="5888" width="8.81640625" style="15" bestFit="1" customWidth="1"/>
    <col min="5889" max="5889" width="2.453125" style="15" customWidth="1"/>
    <col min="5890" max="5890" width="5.54296875" style="15" bestFit="1" customWidth="1"/>
    <col min="5891" max="5891" width="9.453125" style="15" customWidth="1"/>
    <col min="5892" max="5893" width="12.81640625" style="15" bestFit="1" customWidth="1"/>
    <col min="5894" max="5894" width="20.81640625" style="15" bestFit="1" customWidth="1"/>
    <col min="5895" max="5895" width="12.1796875" style="15" bestFit="1" customWidth="1"/>
    <col min="5896" max="5896" width="25.54296875" style="15" bestFit="1" customWidth="1"/>
    <col min="5897" max="5897" width="5.81640625" style="15" customWidth="1"/>
    <col min="5898" max="5898" width="8.1796875" style="15" customWidth="1"/>
    <col min="5899" max="5901" width="4.453125" style="15" customWidth="1"/>
    <col min="5902" max="5903" width="5.453125" style="15" customWidth="1"/>
    <col min="5904" max="5904" width="9.1796875" style="15"/>
    <col min="5905" max="5905" width="8.81640625" style="15" bestFit="1" customWidth="1"/>
    <col min="5906" max="5907" width="5.81640625" style="15" bestFit="1" customWidth="1"/>
    <col min="5908" max="5908" width="6.453125" style="15" bestFit="1" customWidth="1"/>
    <col min="5909" max="5909" width="5.81640625" style="15" bestFit="1" customWidth="1"/>
    <col min="5910" max="5910" width="6.453125" style="15" bestFit="1" customWidth="1"/>
    <col min="5911" max="5911" width="5.81640625" style="15" bestFit="1" customWidth="1"/>
    <col min="5912" max="6142" width="9.1796875" style="15"/>
    <col min="6143" max="6143" width="31.81640625" style="15" customWidth="1"/>
    <col min="6144" max="6144" width="8.81640625" style="15" bestFit="1" customWidth="1"/>
    <col min="6145" max="6145" width="2.453125" style="15" customWidth="1"/>
    <col min="6146" max="6146" width="5.54296875" style="15" bestFit="1" customWidth="1"/>
    <col min="6147" max="6147" width="9.453125" style="15" customWidth="1"/>
    <col min="6148" max="6149" width="12.81640625" style="15" bestFit="1" customWidth="1"/>
    <col min="6150" max="6150" width="20.81640625" style="15" bestFit="1" customWidth="1"/>
    <col min="6151" max="6151" width="12.1796875" style="15" bestFit="1" customWidth="1"/>
    <col min="6152" max="6152" width="25.54296875" style="15" bestFit="1" customWidth="1"/>
    <col min="6153" max="6153" width="5.81640625" style="15" customWidth="1"/>
    <col min="6154" max="6154" width="8.1796875" style="15" customWidth="1"/>
    <col min="6155" max="6157" width="4.453125" style="15" customWidth="1"/>
    <col min="6158" max="6159" width="5.453125" style="15" customWidth="1"/>
    <col min="6160" max="6160" width="9.1796875" style="15"/>
    <col min="6161" max="6161" width="8.81640625" style="15" bestFit="1" customWidth="1"/>
    <col min="6162" max="6163" width="5.81640625" style="15" bestFit="1" customWidth="1"/>
    <col min="6164" max="6164" width="6.453125" style="15" bestFit="1" customWidth="1"/>
    <col min="6165" max="6165" width="5.81640625" style="15" bestFit="1" customWidth="1"/>
    <col min="6166" max="6166" width="6.453125" style="15" bestFit="1" customWidth="1"/>
    <col min="6167" max="6167" width="5.81640625" style="15" bestFit="1" customWidth="1"/>
    <col min="6168" max="6398" width="9.1796875" style="15"/>
    <col min="6399" max="6399" width="31.81640625" style="15" customWidth="1"/>
    <col min="6400" max="6400" width="8.81640625" style="15" bestFit="1" customWidth="1"/>
    <col min="6401" max="6401" width="2.453125" style="15" customWidth="1"/>
    <col min="6402" max="6402" width="5.54296875" style="15" bestFit="1" customWidth="1"/>
    <col min="6403" max="6403" width="9.453125" style="15" customWidth="1"/>
    <col min="6404" max="6405" width="12.81640625" style="15" bestFit="1" customWidth="1"/>
    <col min="6406" max="6406" width="20.81640625" style="15" bestFit="1" customWidth="1"/>
    <col min="6407" max="6407" width="12.1796875" style="15" bestFit="1" customWidth="1"/>
    <col min="6408" max="6408" width="25.54296875" style="15" bestFit="1" customWidth="1"/>
    <col min="6409" max="6409" width="5.81640625" style="15" customWidth="1"/>
    <col min="6410" max="6410" width="8.1796875" style="15" customWidth="1"/>
    <col min="6411" max="6413" width="4.453125" style="15" customWidth="1"/>
    <col min="6414" max="6415" width="5.453125" style="15" customWidth="1"/>
    <col min="6416" max="6416" width="9.1796875" style="15"/>
    <col min="6417" max="6417" width="8.81640625" style="15" bestFit="1" customWidth="1"/>
    <col min="6418" max="6419" width="5.81640625" style="15" bestFit="1" customWidth="1"/>
    <col min="6420" max="6420" width="6.453125" style="15" bestFit="1" customWidth="1"/>
    <col min="6421" max="6421" width="5.81640625" style="15" bestFit="1" customWidth="1"/>
    <col min="6422" max="6422" width="6.453125" style="15" bestFit="1" customWidth="1"/>
    <col min="6423" max="6423" width="5.81640625" style="15" bestFit="1" customWidth="1"/>
    <col min="6424" max="6654" width="9.1796875" style="15"/>
    <col min="6655" max="6655" width="31.81640625" style="15" customWidth="1"/>
    <col min="6656" max="6656" width="8.81640625" style="15" bestFit="1" customWidth="1"/>
    <col min="6657" max="6657" width="2.453125" style="15" customWidth="1"/>
    <col min="6658" max="6658" width="5.54296875" style="15" bestFit="1" customWidth="1"/>
    <col min="6659" max="6659" width="9.453125" style="15" customWidth="1"/>
    <col min="6660" max="6661" width="12.81640625" style="15" bestFit="1" customWidth="1"/>
    <col min="6662" max="6662" width="20.81640625" style="15" bestFit="1" customWidth="1"/>
    <col min="6663" max="6663" width="12.1796875" style="15" bestFit="1" customWidth="1"/>
    <col min="6664" max="6664" width="25.54296875" style="15" bestFit="1" customWidth="1"/>
    <col min="6665" max="6665" width="5.81640625" style="15" customWidth="1"/>
    <col min="6666" max="6666" width="8.1796875" style="15" customWidth="1"/>
    <col min="6667" max="6669" width="4.453125" style="15" customWidth="1"/>
    <col min="6670" max="6671" width="5.453125" style="15" customWidth="1"/>
    <col min="6672" max="6672" width="9.1796875" style="15"/>
    <col min="6673" max="6673" width="8.81640625" style="15" bestFit="1" customWidth="1"/>
    <col min="6674" max="6675" width="5.81640625" style="15" bestFit="1" customWidth="1"/>
    <col min="6676" max="6676" width="6.453125" style="15" bestFit="1" customWidth="1"/>
    <col min="6677" max="6677" width="5.81640625" style="15" bestFit="1" customWidth="1"/>
    <col min="6678" max="6678" width="6.453125" style="15" bestFit="1" customWidth="1"/>
    <col min="6679" max="6679" width="5.81640625" style="15" bestFit="1" customWidth="1"/>
    <col min="6680" max="6910" width="9.1796875" style="15"/>
    <col min="6911" max="6911" width="31.81640625" style="15" customWidth="1"/>
    <col min="6912" max="6912" width="8.81640625" style="15" bestFit="1" customWidth="1"/>
    <col min="6913" max="6913" width="2.453125" style="15" customWidth="1"/>
    <col min="6914" max="6914" width="5.54296875" style="15" bestFit="1" customWidth="1"/>
    <col min="6915" max="6915" width="9.453125" style="15" customWidth="1"/>
    <col min="6916" max="6917" width="12.81640625" style="15" bestFit="1" customWidth="1"/>
    <col min="6918" max="6918" width="20.81640625" style="15" bestFit="1" customWidth="1"/>
    <col min="6919" max="6919" width="12.1796875" style="15" bestFit="1" customWidth="1"/>
    <col min="6920" max="6920" width="25.54296875" style="15" bestFit="1" customWidth="1"/>
    <col min="6921" max="6921" width="5.81640625" style="15" customWidth="1"/>
    <col min="6922" max="6922" width="8.1796875" style="15" customWidth="1"/>
    <col min="6923" max="6925" width="4.453125" style="15" customWidth="1"/>
    <col min="6926" max="6927" width="5.453125" style="15" customWidth="1"/>
    <col min="6928" max="6928" width="9.1796875" style="15"/>
    <col min="6929" max="6929" width="8.81640625" style="15" bestFit="1" customWidth="1"/>
    <col min="6930" max="6931" width="5.81640625" style="15" bestFit="1" customWidth="1"/>
    <col min="6932" max="6932" width="6.453125" style="15" bestFit="1" customWidth="1"/>
    <col min="6933" max="6933" width="5.81640625" style="15" bestFit="1" customWidth="1"/>
    <col min="6934" max="6934" width="6.453125" style="15" bestFit="1" customWidth="1"/>
    <col min="6935" max="6935" width="5.81640625" style="15" bestFit="1" customWidth="1"/>
    <col min="6936" max="7166" width="9.1796875" style="15"/>
    <col min="7167" max="7167" width="31.81640625" style="15" customWidth="1"/>
    <col min="7168" max="7168" width="8.81640625" style="15" bestFit="1" customWidth="1"/>
    <col min="7169" max="7169" width="2.453125" style="15" customWidth="1"/>
    <col min="7170" max="7170" width="5.54296875" style="15" bestFit="1" customWidth="1"/>
    <col min="7171" max="7171" width="9.453125" style="15" customWidth="1"/>
    <col min="7172" max="7173" width="12.81640625" style="15" bestFit="1" customWidth="1"/>
    <col min="7174" max="7174" width="20.81640625" style="15" bestFit="1" customWidth="1"/>
    <col min="7175" max="7175" width="12.1796875" style="15" bestFit="1" customWidth="1"/>
    <col min="7176" max="7176" width="25.54296875" style="15" bestFit="1" customWidth="1"/>
    <col min="7177" max="7177" width="5.81640625" style="15" customWidth="1"/>
    <col min="7178" max="7178" width="8.1796875" style="15" customWidth="1"/>
    <col min="7179" max="7181" width="4.453125" style="15" customWidth="1"/>
    <col min="7182" max="7183" width="5.453125" style="15" customWidth="1"/>
    <col min="7184" max="7184" width="9.1796875" style="15"/>
    <col min="7185" max="7185" width="8.81640625" style="15" bestFit="1" customWidth="1"/>
    <col min="7186" max="7187" width="5.81640625" style="15" bestFit="1" customWidth="1"/>
    <col min="7188" max="7188" width="6.453125" style="15" bestFit="1" customWidth="1"/>
    <col min="7189" max="7189" width="5.81640625" style="15" bestFit="1" customWidth="1"/>
    <col min="7190" max="7190" width="6.453125" style="15" bestFit="1" customWidth="1"/>
    <col min="7191" max="7191" width="5.81640625" style="15" bestFit="1" customWidth="1"/>
    <col min="7192" max="7422" width="9.1796875" style="15"/>
    <col min="7423" max="7423" width="31.81640625" style="15" customWidth="1"/>
    <col min="7424" max="7424" width="8.81640625" style="15" bestFit="1" customWidth="1"/>
    <col min="7425" max="7425" width="2.453125" style="15" customWidth="1"/>
    <col min="7426" max="7426" width="5.54296875" style="15" bestFit="1" customWidth="1"/>
    <col min="7427" max="7427" width="9.453125" style="15" customWidth="1"/>
    <col min="7428" max="7429" width="12.81640625" style="15" bestFit="1" customWidth="1"/>
    <col min="7430" max="7430" width="20.81640625" style="15" bestFit="1" customWidth="1"/>
    <col min="7431" max="7431" width="12.1796875" style="15" bestFit="1" customWidth="1"/>
    <col min="7432" max="7432" width="25.54296875" style="15" bestFit="1" customWidth="1"/>
    <col min="7433" max="7433" width="5.81640625" style="15" customWidth="1"/>
    <col min="7434" max="7434" width="8.1796875" style="15" customWidth="1"/>
    <col min="7435" max="7437" width="4.453125" style="15" customWidth="1"/>
    <col min="7438" max="7439" width="5.453125" style="15" customWidth="1"/>
    <col min="7440" max="7440" width="9.1796875" style="15"/>
    <col min="7441" max="7441" width="8.81640625" style="15" bestFit="1" customWidth="1"/>
    <col min="7442" max="7443" width="5.81640625" style="15" bestFit="1" customWidth="1"/>
    <col min="7444" max="7444" width="6.453125" style="15" bestFit="1" customWidth="1"/>
    <col min="7445" max="7445" width="5.81640625" style="15" bestFit="1" customWidth="1"/>
    <col min="7446" max="7446" width="6.453125" style="15" bestFit="1" customWidth="1"/>
    <col min="7447" max="7447" width="5.81640625" style="15" bestFit="1" customWidth="1"/>
    <col min="7448" max="7678" width="9.1796875" style="15"/>
    <col min="7679" max="7679" width="31.81640625" style="15" customWidth="1"/>
    <col min="7680" max="7680" width="8.81640625" style="15" bestFit="1" customWidth="1"/>
    <col min="7681" max="7681" width="2.453125" style="15" customWidth="1"/>
    <col min="7682" max="7682" width="5.54296875" style="15" bestFit="1" customWidth="1"/>
    <col min="7683" max="7683" width="9.453125" style="15" customWidth="1"/>
    <col min="7684" max="7685" width="12.81640625" style="15" bestFit="1" customWidth="1"/>
    <col min="7686" max="7686" width="20.81640625" style="15" bestFit="1" customWidth="1"/>
    <col min="7687" max="7687" width="12.1796875" style="15" bestFit="1" customWidth="1"/>
    <col min="7688" max="7688" width="25.54296875" style="15" bestFit="1" customWidth="1"/>
    <col min="7689" max="7689" width="5.81640625" style="15" customWidth="1"/>
    <col min="7690" max="7690" width="8.1796875" style="15" customWidth="1"/>
    <col min="7691" max="7693" width="4.453125" style="15" customWidth="1"/>
    <col min="7694" max="7695" width="5.453125" style="15" customWidth="1"/>
    <col min="7696" max="7696" width="9.1796875" style="15"/>
    <col min="7697" max="7697" width="8.81640625" style="15" bestFit="1" customWidth="1"/>
    <col min="7698" max="7699" width="5.81640625" style="15" bestFit="1" customWidth="1"/>
    <col min="7700" max="7700" width="6.453125" style="15" bestFit="1" customWidth="1"/>
    <col min="7701" max="7701" width="5.81640625" style="15" bestFit="1" customWidth="1"/>
    <col min="7702" max="7702" width="6.453125" style="15" bestFit="1" customWidth="1"/>
    <col min="7703" max="7703" width="5.81640625" style="15" bestFit="1" customWidth="1"/>
    <col min="7704" max="7934" width="9.1796875" style="15"/>
    <col min="7935" max="7935" width="31.81640625" style="15" customWidth="1"/>
    <col min="7936" max="7936" width="8.81640625" style="15" bestFit="1" customWidth="1"/>
    <col min="7937" max="7937" width="2.453125" style="15" customWidth="1"/>
    <col min="7938" max="7938" width="5.54296875" style="15" bestFit="1" customWidth="1"/>
    <col min="7939" max="7939" width="9.453125" style="15" customWidth="1"/>
    <col min="7940" max="7941" width="12.81640625" style="15" bestFit="1" customWidth="1"/>
    <col min="7942" max="7942" width="20.81640625" style="15" bestFit="1" customWidth="1"/>
    <col min="7943" max="7943" width="12.1796875" style="15" bestFit="1" customWidth="1"/>
    <col min="7944" max="7944" width="25.54296875" style="15" bestFit="1" customWidth="1"/>
    <col min="7945" max="7945" width="5.81640625" style="15" customWidth="1"/>
    <col min="7946" max="7946" width="8.1796875" style="15" customWidth="1"/>
    <col min="7947" max="7949" width="4.453125" style="15" customWidth="1"/>
    <col min="7950" max="7951" width="5.453125" style="15" customWidth="1"/>
    <col min="7952" max="7952" width="9.1796875" style="15"/>
    <col min="7953" max="7953" width="8.81640625" style="15" bestFit="1" customWidth="1"/>
    <col min="7954" max="7955" width="5.81640625" style="15" bestFit="1" customWidth="1"/>
    <col min="7956" max="7956" width="6.453125" style="15" bestFit="1" customWidth="1"/>
    <col min="7957" max="7957" width="5.81640625" style="15" bestFit="1" customWidth="1"/>
    <col min="7958" max="7958" width="6.453125" style="15" bestFit="1" customWidth="1"/>
    <col min="7959" max="7959" width="5.81640625" style="15" bestFit="1" customWidth="1"/>
    <col min="7960" max="8190" width="9.1796875" style="15"/>
    <col min="8191" max="8191" width="31.81640625" style="15" customWidth="1"/>
    <col min="8192" max="8192" width="8.81640625" style="15" bestFit="1" customWidth="1"/>
    <col min="8193" max="8193" width="2.453125" style="15" customWidth="1"/>
    <col min="8194" max="8194" width="5.54296875" style="15" bestFit="1" customWidth="1"/>
    <col min="8195" max="8195" width="9.453125" style="15" customWidth="1"/>
    <col min="8196" max="8197" width="12.81640625" style="15" bestFit="1" customWidth="1"/>
    <col min="8198" max="8198" width="20.81640625" style="15" bestFit="1" customWidth="1"/>
    <col min="8199" max="8199" width="12.1796875" style="15" bestFit="1" customWidth="1"/>
    <col min="8200" max="8200" width="25.54296875" style="15" bestFit="1" customWidth="1"/>
    <col min="8201" max="8201" width="5.81640625" style="15" customWidth="1"/>
    <col min="8202" max="8202" width="8.1796875" style="15" customWidth="1"/>
    <col min="8203" max="8205" width="4.453125" style="15" customWidth="1"/>
    <col min="8206" max="8207" width="5.453125" style="15" customWidth="1"/>
    <col min="8208" max="8208" width="9.1796875" style="15"/>
    <col min="8209" max="8209" width="8.81640625" style="15" bestFit="1" customWidth="1"/>
    <col min="8210" max="8211" width="5.81640625" style="15" bestFit="1" customWidth="1"/>
    <col min="8212" max="8212" width="6.453125" style="15" bestFit="1" customWidth="1"/>
    <col min="8213" max="8213" width="5.81640625" style="15" bestFit="1" customWidth="1"/>
    <col min="8214" max="8214" width="6.453125" style="15" bestFit="1" customWidth="1"/>
    <col min="8215" max="8215" width="5.81640625" style="15" bestFit="1" customWidth="1"/>
    <col min="8216" max="8446" width="9.1796875" style="15"/>
    <col min="8447" max="8447" width="31.81640625" style="15" customWidth="1"/>
    <col min="8448" max="8448" width="8.81640625" style="15" bestFit="1" customWidth="1"/>
    <col min="8449" max="8449" width="2.453125" style="15" customWidth="1"/>
    <col min="8450" max="8450" width="5.54296875" style="15" bestFit="1" customWidth="1"/>
    <col min="8451" max="8451" width="9.453125" style="15" customWidth="1"/>
    <col min="8452" max="8453" width="12.81640625" style="15" bestFit="1" customWidth="1"/>
    <col min="8454" max="8454" width="20.81640625" style="15" bestFit="1" customWidth="1"/>
    <col min="8455" max="8455" width="12.1796875" style="15" bestFit="1" customWidth="1"/>
    <col min="8456" max="8456" width="25.54296875" style="15" bestFit="1" customWidth="1"/>
    <col min="8457" max="8457" width="5.81640625" style="15" customWidth="1"/>
    <col min="8458" max="8458" width="8.1796875" style="15" customWidth="1"/>
    <col min="8459" max="8461" width="4.453125" style="15" customWidth="1"/>
    <col min="8462" max="8463" width="5.453125" style="15" customWidth="1"/>
    <col min="8464" max="8464" width="9.1796875" style="15"/>
    <col min="8465" max="8465" width="8.81640625" style="15" bestFit="1" customWidth="1"/>
    <col min="8466" max="8467" width="5.81640625" style="15" bestFit="1" customWidth="1"/>
    <col min="8468" max="8468" width="6.453125" style="15" bestFit="1" customWidth="1"/>
    <col min="8469" max="8469" width="5.81640625" style="15" bestFit="1" customWidth="1"/>
    <col min="8470" max="8470" width="6.453125" style="15" bestFit="1" customWidth="1"/>
    <col min="8471" max="8471" width="5.81640625" style="15" bestFit="1" customWidth="1"/>
    <col min="8472" max="8702" width="9.1796875" style="15"/>
    <col min="8703" max="8703" width="31.81640625" style="15" customWidth="1"/>
    <col min="8704" max="8704" width="8.81640625" style="15" bestFit="1" customWidth="1"/>
    <col min="8705" max="8705" width="2.453125" style="15" customWidth="1"/>
    <col min="8706" max="8706" width="5.54296875" style="15" bestFit="1" customWidth="1"/>
    <col min="8707" max="8707" width="9.453125" style="15" customWidth="1"/>
    <col min="8708" max="8709" width="12.81640625" style="15" bestFit="1" customWidth="1"/>
    <col min="8710" max="8710" width="20.81640625" style="15" bestFit="1" customWidth="1"/>
    <col min="8711" max="8711" width="12.1796875" style="15" bestFit="1" customWidth="1"/>
    <col min="8712" max="8712" width="25.54296875" style="15" bestFit="1" customWidth="1"/>
    <col min="8713" max="8713" width="5.81640625" style="15" customWidth="1"/>
    <col min="8714" max="8714" width="8.1796875" style="15" customWidth="1"/>
    <col min="8715" max="8717" width="4.453125" style="15" customWidth="1"/>
    <col min="8718" max="8719" width="5.453125" style="15" customWidth="1"/>
    <col min="8720" max="8720" width="9.1796875" style="15"/>
    <col min="8721" max="8721" width="8.81640625" style="15" bestFit="1" customWidth="1"/>
    <col min="8722" max="8723" width="5.81640625" style="15" bestFit="1" customWidth="1"/>
    <col min="8724" max="8724" width="6.453125" style="15" bestFit="1" customWidth="1"/>
    <col min="8725" max="8725" width="5.81640625" style="15" bestFit="1" customWidth="1"/>
    <col min="8726" max="8726" width="6.453125" style="15" bestFit="1" customWidth="1"/>
    <col min="8727" max="8727" width="5.81640625" style="15" bestFit="1" customWidth="1"/>
    <col min="8728" max="8958" width="9.1796875" style="15"/>
    <col min="8959" max="8959" width="31.81640625" style="15" customWidth="1"/>
    <col min="8960" max="8960" width="8.81640625" style="15" bestFit="1" customWidth="1"/>
    <col min="8961" max="8961" width="2.453125" style="15" customWidth="1"/>
    <col min="8962" max="8962" width="5.54296875" style="15" bestFit="1" customWidth="1"/>
    <col min="8963" max="8963" width="9.453125" style="15" customWidth="1"/>
    <col min="8964" max="8965" width="12.81640625" style="15" bestFit="1" customWidth="1"/>
    <col min="8966" max="8966" width="20.81640625" style="15" bestFit="1" customWidth="1"/>
    <col min="8967" max="8967" width="12.1796875" style="15" bestFit="1" customWidth="1"/>
    <col min="8968" max="8968" width="25.54296875" style="15" bestFit="1" customWidth="1"/>
    <col min="8969" max="8969" width="5.81640625" style="15" customWidth="1"/>
    <col min="8970" max="8970" width="8.1796875" style="15" customWidth="1"/>
    <col min="8971" max="8973" width="4.453125" style="15" customWidth="1"/>
    <col min="8974" max="8975" width="5.453125" style="15" customWidth="1"/>
    <col min="8976" max="8976" width="9.1796875" style="15"/>
    <col min="8977" max="8977" width="8.81640625" style="15" bestFit="1" customWidth="1"/>
    <col min="8978" max="8979" width="5.81640625" style="15" bestFit="1" customWidth="1"/>
    <col min="8980" max="8980" width="6.453125" style="15" bestFit="1" customWidth="1"/>
    <col min="8981" max="8981" width="5.81640625" style="15" bestFit="1" customWidth="1"/>
    <col min="8982" max="8982" width="6.453125" style="15" bestFit="1" customWidth="1"/>
    <col min="8983" max="8983" width="5.81640625" style="15" bestFit="1" customWidth="1"/>
    <col min="8984" max="9214" width="9.1796875" style="15"/>
    <col min="9215" max="9215" width="31.81640625" style="15" customWidth="1"/>
    <col min="9216" max="9216" width="8.81640625" style="15" bestFit="1" customWidth="1"/>
    <col min="9217" max="9217" width="2.453125" style="15" customWidth="1"/>
    <col min="9218" max="9218" width="5.54296875" style="15" bestFit="1" customWidth="1"/>
    <col min="9219" max="9219" width="9.453125" style="15" customWidth="1"/>
    <col min="9220" max="9221" width="12.81640625" style="15" bestFit="1" customWidth="1"/>
    <col min="9222" max="9222" width="20.81640625" style="15" bestFit="1" customWidth="1"/>
    <col min="9223" max="9223" width="12.1796875" style="15" bestFit="1" customWidth="1"/>
    <col min="9224" max="9224" width="25.54296875" style="15" bestFit="1" customWidth="1"/>
    <col min="9225" max="9225" width="5.81640625" style="15" customWidth="1"/>
    <col min="9226" max="9226" width="8.1796875" style="15" customWidth="1"/>
    <col min="9227" max="9229" width="4.453125" style="15" customWidth="1"/>
    <col min="9230" max="9231" width="5.453125" style="15" customWidth="1"/>
    <col min="9232" max="9232" width="9.1796875" style="15"/>
    <col min="9233" max="9233" width="8.81640625" style="15" bestFit="1" customWidth="1"/>
    <col min="9234" max="9235" width="5.81640625" style="15" bestFit="1" customWidth="1"/>
    <col min="9236" max="9236" width="6.453125" style="15" bestFit="1" customWidth="1"/>
    <col min="9237" max="9237" width="5.81640625" style="15" bestFit="1" customWidth="1"/>
    <col min="9238" max="9238" width="6.453125" style="15" bestFit="1" customWidth="1"/>
    <col min="9239" max="9239" width="5.81640625" style="15" bestFit="1" customWidth="1"/>
    <col min="9240" max="9470" width="9.1796875" style="15"/>
    <col min="9471" max="9471" width="31.81640625" style="15" customWidth="1"/>
    <col min="9472" max="9472" width="8.81640625" style="15" bestFit="1" customWidth="1"/>
    <col min="9473" max="9473" width="2.453125" style="15" customWidth="1"/>
    <col min="9474" max="9474" width="5.54296875" style="15" bestFit="1" customWidth="1"/>
    <col min="9475" max="9475" width="9.453125" style="15" customWidth="1"/>
    <col min="9476" max="9477" width="12.81640625" style="15" bestFit="1" customWidth="1"/>
    <col min="9478" max="9478" width="20.81640625" style="15" bestFit="1" customWidth="1"/>
    <col min="9479" max="9479" width="12.1796875" style="15" bestFit="1" customWidth="1"/>
    <col min="9480" max="9480" width="25.54296875" style="15" bestFit="1" customWidth="1"/>
    <col min="9481" max="9481" width="5.81640625" style="15" customWidth="1"/>
    <col min="9482" max="9482" width="8.1796875" style="15" customWidth="1"/>
    <col min="9483" max="9485" width="4.453125" style="15" customWidth="1"/>
    <col min="9486" max="9487" width="5.453125" style="15" customWidth="1"/>
    <col min="9488" max="9488" width="9.1796875" style="15"/>
    <col min="9489" max="9489" width="8.81640625" style="15" bestFit="1" customWidth="1"/>
    <col min="9490" max="9491" width="5.81640625" style="15" bestFit="1" customWidth="1"/>
    <col min="9492" max="9492" width="6.453125" style="15" bestFit="1" customWidth="1"/>
    <col min="9493" max="9493" width="5.81640625" style="15" bestFit="1" customWidth="1"/>
    <col min="9494" max="9494" width="6.453125" style="15" bestFit="1" customWidth="1"/>
    <col min="9495" max="9495" width="5.81640625" style="15" bestFit="1" customWidth="1"/>
    <col min="9496" max="9726" width="9.1796875" style="15"/>
    <col min="9727" max="9727" width="31.81640625" style="15" customWidth="1"/>
    <col min="9728" max="9728" width="8.81640625" style="15" bestFit="1" customWidth="1"/>
    <col min="9729" max="9729" width="2.453125" style="15" customWidth="1"/>
    <col min="9730" max="9730" width="5.54296875" style="15" bestFit="1" customWidth="1"/>
    <col min="9731" max="9731" width="9.453125" style="15" customWidth="1"/>
    <col min="9732" max="9733" width="12.81640625" style="15" bestFit="1" customWidth="1"/>
    <col min="9734" max="9734" width="20.81640625" style="15" bestFit="1" customWidth="1"/>
    <col min="9735" max="9735" width="12.1796875" style="15" bestFit="1" customWidth="1"/>
    <col min="9736" max="9736" width="25.54296875" style="15" bestFit="1" customWidth="1"/>
    <col min="9737" max="9737" width="5.81640625" style="15" customWidth="1"/>
    <col min="9738" max="9738" width="8.1796875" style="15" customWidth="1"/>
    <col min="9739" max="9741" width="4.453125" style="15" customWidth="1"/>
    <col min="9742" max="9743" width="5.453125" style="15" customWidth="1"/>
    <col min="9744" max="9744" width="9.1796875" style="15"/>
    <col min="9745" max="9745" width="8.81640625" style="15" bestFit="1" customWidth="1"/>
    <col min="9746" max="9747" width="5.81640625" style="15" bestFit="1" customWidth="1"/>
    <col min="9748" max="9748" width="6.453125" style="15" bestFit="1" customWidth="1"/>
    <col min="9749" max="9749" width="5.81640625" style="15" bestFit="1" customWidth="1"/>
    <col min="9750" max="9750" width="6.453125" style="15" bestFit="1" customWidth="1"/>
    <col min="9751" max="9751" width="5.81640625" style="15" bestFit="1" customWidth="1"/>
    <col min="9752" max="9982" width="9.1796875" style="15"/>
    <col min="9983" max="9983" width="31.81640625" style="15" customWidth="1"/>
    <col min="9984" max="9984" width="8.81640625" style="15" bestFit="1" customWidth="1"/>
    <col min="9985" max="9985" width="2.453125" style="15" customWidth="1"/>
    <col min="9986" max="9986" width="5.54296875" style="15" bestFit="1" customWidth="1"/>
    <col min="9987" max="9987" width="9.453125" style="15" customWidth="1"/>
    <col min="9988" max="9989" width="12.81640625" style="15" bestFit="1" customWidth="1"/>
    <col min="9990" max="9990" width="20.81640625" style="15" bestFit="1" customWidth="1"/>
    <col min="9991" max="9991" width="12.1796875" style="15" bestFit="1" customWidth="1"/>
    <col min="9992" max="9992" width="25.54296875" style="15" bestFit="1" customWidth="1"/>
    <col min="9993" max="9993" width="5.81640625" style="15" customWidth="1"/>
    <col min="9994" max="9994" width="8.1796875" style="15" customWidth="1"/>
    <col min="9995" max="9997" width="4.453125" style="15" customWidth="1"/>
    <col min="9998" max="9999" width="5.453125" style="15" customWidth="1"/>
    <col min="10000" max="10000" width="9.1796875" style="15"/>
    <col min="10001" max="10001" width="8.81640625" style="15" bestFit="1" customWidth="1"/>
    <col min="10002" max="10003" width="5.81640625" style="15" bestFit="1" customWidth="1"/>
    <col min="10004" max="10004" width="6.453125" style="15" bestFit="1" customWidth="1"/>
    <col min="10005" max="10005" width="5.81640625" style="15" bestFit="1" customWidth="1"/>
    <col min="10006" max="10006" width="6.453125" style="15" bestFit="1" customWidth="1"/>
    <col min="10007" max="10007" width="5.81640625" style="15" bestFit="1" customWidth="1"/>
    <col min="10008" max="10238" width="9.1796875" style="15"/>
    <col min="10239" max="10239" width="31.81640625" style="15" customWidth="1"/>
    <col min="10240" max="10240" width="8.81640625" style="15" bestFit="1" customWidth="1"/>
    <col min="10241" max="10241" width="2.453125" style="15" customWidth="1"/>
    <col min="10242" max="10242" width="5.54296875" style="15" bestFit="1" customWidth="1"/>
    <col min="10243" max="10243" width="9.453125" style="15" customWidth="1"/>
    <col min="10244" max="10245" width="12.81640625" style="15" bestFit="1" customWidth="1"/>
    <col min="10246" max="10246" width="20.81640625" style="15" bestFit="1" customWidth="1"/>
    <col min="10247" max="10247" width="12.1796875" style="15" bestFit="1" customWidth="1"/>
    <col min="10248" max="10248" width="25.54296875" style="15" bestFit="1" customWidth="1"/>
    <col min="10249" max="10249" width="5.81640625" style="15" customWidth="1"/>
    <col min="10250" max="10250" width="8.1796875" style="15" customWidth="1"/>
    <col min="10251" max="10253" width="4.453125" style="15" customWidth="1"/>
    <col min="10254" max="10255" width="5.453125" style="15" customWidth="1"/>
    <col min="10256" max="10256" width="9.1796875" style="15"/>
    <col min="10257" max="10257" width="8.81640625" style="15" bestFit="1" customWidth="1"/>
    <col min="10258" max="10259" width="5.81640625" style="15" bestFit="1" customWidth="1"/>
    <col min="10260" max="10260" width="6.453125" style="15" bestFit="1" customWidth="1"/>
    <col min="10261" max="10261" width="5.81640625" style="15" bestFit="1" customWidth="1"/>
    <col min="10262" max="10262" width="6.453125" style="15" bestFit="1" customWidth="1"/>
    <col min="10263" max="10263" width="5.81640625" style="15" bestFit="1" customWidth="1"/>
    <col min="10264" max="10494" width="9.1796875" style="15"/>
    <col min="10495" max="10495" width="31.81640625" style="15" customWidth="1"/>
    <col min="10496" max="10496" width="8.81640625" style="15" bestFit="1" customWidth="1"/>
    <col min="10497" max="10497" width="2.453125" style="15" customWidth="1"/>
    <col min="10498" max="10498" width="5.54296875" style="15" bestFit="1" customWidth="1"/>
    <col min="10499" max="10499" width="9.453125" style="15" customWidth="1"/>
    <col min="10500" max="10501" width="12.81640625" style="15" bestFit="1" customWidth="1"/>
    <col min="10502" max="10502" width="20.81640625" style="15" bestFit="1" customWidth="1"/>
    <col min="10503" max="10503" width="12.1796875" style="15" bestFit="1" customWidth="1"/>
    <col min="10504" max="10504" width="25.54296875" style="15" bestFit="1" customWidth="1"/>
    <col min="10505" max="10505" width="5.81640625" style="15" customWidth="1"/>
    <col min="10506" max="10506" width="8.1796875" style="15" customWidth="1"/>
    <col min="10507" max="10509" width="4.453125" style="15" customWidth="1"/>
    <col min="10510" max="10511" width="5.453125" style="15" customWidth="1"/>
    <col min="10512" max="10512" width="9.1796875" style="15"/>
    <col min="10513" max="10513" width="8.81640625" style="15" bestFit="1" customWidth="1"/>
    <col min="10514" max="10515" width="5.81640625" style="15" bestFit="1" customWidth="1"/>
    <col min="10516" max="10516" width="6.453125" style="15" bestFit="1" customWidth="1"/>
    <col min="10517" max="10517" width="5.81640625" style="15" bestFit="1" customWidth="1"/>
    <col min="10518" max="10518" width="6.453125" style="15" bestFit="1" customWidth="1"/>
    <col min="10519" max="10519" width="5.81640625" style="15" bestFit="1" customWidth="1"/>
    <col min="10520" max="10750" width="9.1796875" style="15"/>
    <col min="10751" max="10751" width="31.81640625" style="15" customWidth="1"/>
    <col min="10752" max="10752" width="8.81640625" style="15" bestFit="1" customWidth="1"/>
    <col min="10753" max="10753" width="2.453125" style="15" customWidth="1"/>
    <col min="10754" max="10754" width="5.54296875" style="15" bestFit="1" customWidth="1"/>
    <col min="10755" max="10755" width="9.453125" style="15" customWidth="1"/>
    <col min="10756" max="10757" width="12.81640625" style="15" bestFit="1" customWidth="1"/>
    <col min="10758" max="10758" width="20.81640625" style="15" bestFit="1" customWidth="1"/>
    <col min="10759" max="10759" width="12.1796875" style="15" bestFit="1" customWidth="1"/>
    <col min="10760" max="10760" width="25.54296875" style="15" bestFit="1" customWidth="1"/>
    <col min="10761" max="10761" width="5.81640625" style="15" customWidth="1"/>
    <col min="10762" max="10762" width="8.1796875" style="15" customWidth="1"/>
    <col min="10763" max="10765" width="4.453125" style="15" customWidth="1"/>
    <col min="10766" max="10767" width="5.453125" style="15" customWidth="1"/>
    <col min="10768" max="10768" width="9.1796875" style="15"/>
    <col min="10769" max="10769" width="8.81640625" style="15" bestFit="1" customWidth="1"/>
    <col min="10770" max="10771" width="5.81640625" style="15" bestFit="1" customWidth="1"/>
    <col min="10772" max="10772" width="6.453125" style="15" bestFit="1" customWidth="1"/>
    <col min="10773" max="10773" width="5.81640625" style="15" bestFit="1" customWidth="1"/>
    <col min="10774" max="10774" width="6.453125" style="15" bestFit="1" customWidth="1"/>
    <col min="10775" max="10775" width="5.81640625" style="15" bestFit="1" customWidth="1"/>
    <col min="10776" max="11006" width="9.1796875" style="15"/>
    <col min="11007" max="11007" width="31.81640625" style="15" customWidth="1"/>
    <col min="11008" max="11008" width="8.81640625" style="15" bestFit="1" customWidth="1"/>
    <col min="11009" max="11009" width="2.453125" style="15" customWidth="1"/>
    <col min="11010" max="11010" width="5.54296875" style="15" bestFit="1" customWidth="1"/>
    <col min="11011" max="11011" width="9.453125" style="15" customWidth="1"/>
    <col min="11012" max="11013" width="12.81640625" style="15" bestFit="1" customWidth="1"/>
    <col min="11014" max="11014" width="20.81640625" style="15" bestFit="1" customWidth="1"/>
    <col min="11015" max="11015" width="12.1796875" style="15" bestFit="1" customWidth="1"/>
    <col min="11016" max="11016" width="25.54296875" style="15" bestFit="1" customWidth="1"/>
    <col min="11017" max="11017" width="5.81640625" style="15" customWidth="1"/>
    <col min="11018" max="11018" width="8.1796875" style="15" customWidth="1"/>
    <col min="11019" max="11021" width="4.453125" style="15" customWidth="1"/>
    <col min="11022" max="11023" width="5.453125" style="15" customWidth="1"/>
    <col min="11024" max="11024" width="9.1796875" style="15"/>
    <col min="11025" max="11025" width="8.81640625" style="15" bestFit="1" customWidth="1"/>
    <col min="11026" max="11027" width="5.81640625" style="15" bestFit="1" customWidth="1"/>
    <col min="11028" max="11028" width="6.453125" style="15" bestFit="1" customWidth="1"/>
    <col min="11029" max="11029" width="5.81640625" style="15" bestFit="1" customWidth="1"/>
    <col min="11030" max="11030" width="6.453125" style="15" bestFit="1" customWidth="1"/>
    <col min="11031" max="11031" width="5.81640625" style="15" bestFit="1" customWidth="1"/>
    <col min="11032" max="11262" width="9.1796875" style="15"/>
    <col min="11263" max="11263" width="31.81640625" style="15" customWidth="1"/>
    <col min="11264" max="11264" width="8.81640625" style="15" bestFit="1" customWidth="1"/>
    <col min="11265" max="11265" width="2.453125" style="15" customWidth="1"/>
    <col min="11266" max="11266" width="5.54296875" style="15" bestFit="1" customWidth="1"/>
    <col min="11267" max="11267" width="9.453125" style="15" customWidth="1"/>
    <col min="11268" max="11269" width="12.81640625" style="15" bestFit="1" customWidth="1"/>
    <col min="11270" max="11270" width="20.81640625" style="15" bestFit="1" customWidth="1"/>
    <col min="11271" max="11271" width="12.1796875" style="15" bestFit="1" customWidth="1"/>
    <col min="11272" max="11272" width="25.54296875" style="15" bestFit="1" customWidth="1"/>
    <col min="11273" max="11273" width="5.81640625" style="15" customWidth="1"/>
    <col min="11274" max="11274" width="8.1796875" style="15" customWidth="1"/>
    <col min="11275" max="11277" width="4.453125" style="15" customWidth="1"/>
    <col min="11278" max="11279" width="5.453125" style="15" customWidth="1"/>
    <col min="11280" max="11280" width="9.1796875" style="15"/>
    <col min="11281" max="11281" width="8.81640625" style="15" bestFit="1" customWidth="1"/>
    <col min="11282" max="11283" width="5.81640625" style="15" bestFit="1" customWidth="1"/>
    <col min="11284" max="11284" width="6.453125" style="15" bestFit="1" customWidth="1"/>
    <col min="11285" max="11285" width="5.81640625" style="15" bestFit="1" customWidth="1"/>
    <col min="11286" max="11286" width="6.453125" style="15" bestFit="1" customWidth="1"/>
    <col min="11287" max="11287" width="5.81640625" style="15" bestFit="1" customWidth="1"/>
    <col min="11288" max="11518" width="9.1796875" style="15"/>
    <col min="11519" max="11519" width="31.81640625" style="15" customWidth="1"/>
    <col min="11520" max="11520" width="8.81640625" style="15" bestFit="1" customWidth="1"/>
    <col min="11521" max="11521" width="2.453125" style="15" customWidth="1"/>
    <col min="11522" max="11522" width="5.54296875" style="15" bestFit="1" customWidth="1"/>
    <col min="11523" max="11523" width="9.453125" style="15" customWidth="1"/>
    <col min="11524" max="11525" width="12.81640625" style="15" bestFit="1" customWidth="1"/>
    <col min="11526" max="11526" width="20.81640625" style="15" bestFit="1" customWidth="1"/>
    <col min="11527" max="11527" width="12.1796875" style="15" bestFit="1" customWidth="1"/>
    <col min="11528" max="11528" width="25.54296875" style="15" bestFit="1" customWidth="1"/>
    <col min="11529" max="11529" width="5.81640625" style="15" customWidth="1"/>
    <col min="11530" max="11530" width="8.1796875" style="15" customWidth="1"/>
    <col min="11531" max="11533" width="4.453125" style="15" customWidth="1"/>
    <col min="11534" max="11535" width="5.453125" style="15" customWidth="1"/>
    <col min="11536" max="11536" width="9.1796875" style="15"/>
    <col min="11537" max="11537" width="8.81640625" style="15" bestFit="1" customWidth="1"/>
    <col min="11538" max="11539" width="5.81640625" style="15" bestFit="1" customWidth="1"/>
    <col min="11540" max="11540" width="6.453125" style="15" bestFit="1" customWidth="1"/>
    <col min="11541" max="11541" width="5.81640625" style="15" bestFit="1" customWidth="1"/>
    <col min="11542" max="11542" width="6.453125" style="15" bestFit="1" customWidth="1"/>
    <col min="11543" max="11543" width="5.81640625" style="15" bestFit="1" customWidth="1"/>
    <col min="11544" max="11774" width="9.1796875" style="15"/>
    <col min="11775" max="11775" width="31.81640625" style="15" customWidth="1"/>
    <col min="11776" max="11776" width="8.81640625" style="15" bestFit="1" customWidth="1"/>
    <col min="11777" max="11777" width="2.453125" style="15" customWidth="1"/>
    <col min="11778" max="11778" width="5.54296875" style="15" bestFit="1" customWidth="1"/>
    <col min="11779" max="11779" width="9.453125" style="15" customWidth="1"/>
    <col min="11780" max="11781" width="12.81640625" style="15" bestFit="1" customWidth="1"/>
    <col min="11782" max="11782" width="20.81640625" style="15" bestFit="1" customWidth="1"/>
    <col min="11783" max="11783" width="12.1796875" style="15" bestFit="1" customWidth="1"/>
    <col min="11784" max="11784" width="25.54296875" style="15" bestFit="1" customWidth="1"/>
    <col min="11785" max="11785" width="5.81640625" style="15" customWidth="1"/>
    <col min="11786" max="11786" width="8.1796875" style="15" customWidth="1"/>
    <col min="11787" max="11789" width="4.453125" style="15" customWidth="1"/>
    <col min="11790" max="11791" width="5.453125" style="15" customWidth="1"/>
    <col min="11792" max="11792" width="9.1796875" style="15"/>
    <col min="11793" max="11793" width="8.81640625" style="15" bestFit="1" customWidth="1"/>
    <col min="11794" max="11795" width="5.81640625" style="15" bestFit="1" customWidth="1"/>
    <col min="11796" max="11796" width="6.453125" style="15" bestFit="1" customWidth="1"/>
    <col min="11797" max="11797" width="5.81640625" style="15" bestFit="1" customWidth="1"/>
    <col min="11798" max="11798" width="6.453125" style="15" bestFit="1" customWidth="1"/>
    <col min="11799" max="11799" width="5.81640625" style="15" bestFit="1" customWidth="1"/>
    <col min="11800" max="12030" width="9.1796875" style="15"/>
    <col min="12031" max="12031" width="31.81640625" style="15" customWidth="1"/>
    <col min="12032" max="12032" width="8.81640625" style="15" bestFit="1" customWidth="1"/>
    <col min="12033" max="12033" width="2.453125" style="15" customWidth="1"/>
    <col min="12034" max="12034" width="5.54296875" style="15" bestFit="1" customWidth="1"/>
    <col min="12035" max="12035" width="9.453125" style="15" customWidth="1"/>
    <col min="12036" max="12037" width="12.81640625" style="15" bestFit="1" customWidth="1"/>
    <col min="12038" max="12038" width="20.81640625" style="15" bestFit="1" customWidth="1"/>
    <col min="12039" max="12039" width="12.1796875" style="15" bestFit="1" customWidth="1"/>
    <col min="12040" max="12040" width="25.54296875" style="15" bestFit="1" customWidth="1"/>
    <col min="12041" max="12041" width="5.81640625" style="15" customWidth="1"/>
    <col min="12042" max="12042" width="8.1796875" style="15" customWidth="1"/>
    <col min="12043" max="12045" width="4.453125" style="15" customWidth="1"/>
    <col min="12046" max="12047" width="5.453125" style="15" customWidth="1"/>
    <col min="12048" max="12048" width="9.1796875" style="15"/>
    <col min="12049" max="12049" width="8.81640625" style="15" bestFit="1" customWidth="1"/>
    <col min="12050" max="12051" width="5.81640625" style="15" bestFit="1" customWidth="1"/>
    <col min="12052" max="12052" width="6.453125" style="15" bestFit="1" customWidth="1"/>
    <col min="12053" max="12053" width="5.81640625" style="15" bestFit="1" customWidth="1"/>
    <col min="12054" max="12054" width="6.453125" style="15" bestFit="1" customWidth="1"/>
    <col min="12055" max="12055" width="5.81640625" style="15" bestFit="1" customWidth="1"/>
    <col min="12056" max="12286" width="9.1796875" style="15"/>
    <col min="12287" max="12287" width="31.81640625" style="15" customWidth="1"/>
    <col min="12288" max="12288" width="8.81640625" style="15" bestFit="1" customWidth="1"/>
    <col min="12289" max="12289" width="2.453125" style="15" customWidth="1"/>
    <col min="12290" max="12290" width="5.54296875" style="15" bestFit="1" customWidth="1"/>
    <col min="12291" max="12291" width="9.453125" style="15" customWidth="1"/>
    <col min="12292" max="12293" width="12.81640625" style="15" bestFit="1" customWidth="1"/>
    <col min="12294" max="12294" width="20.81640625" style="15" bestFit="1" customWidth="1"/>
    <col min="12295" max="12295" width="12.1796875" style="15" bestFit="1" customWidth="1"/>
    <col min="12296" max="12296" width="25.54296875" style="15" bestFit="1" customWidth="1"/>
    <col min="12297" max="12297" width="5.81640625" style="15" customWidth="1"/>
    <col min="12298" max="12298" width="8.1796875" style="15" customWidth="1"/>
    <col min="12299" max="12301" width="4.453125" style="15" customWidth="1"/>
    <col min="12302" max="12303" width="5.453125" style="15" customWidth="1"/>
    <col min="12304" max="12304" width="9.1796875" style="15"/>
    <col min="12305" max="12305" width="8.81640625" style="15" bestFit="1" customWidth="1"/>
    <col min="12306" max="12307" width="5.81640625" style="15" bestFit="1" customWidth="1"/>
    <col min="12308" max="12308" width="6.453125" style="15" bestFit="1" customWidth="1"/>
    <col min="12309" max="12309" width="5.81640625" style="15" bestFit="1" customWidth="1"/>
    <col min="12310" max="12310" width="6.453125" style="15" bestFit="1" customWidth="1"/>
    <col min="12311" max="12311" width="5.81640625" style="15" bestFit="1" customWidth="1"/>
    <col min="12312" max="12542" width="9.1796875" style="15"/>
    <col min="12543" max="12543" width="31.81640625" style="15" customWidth="1"/>
    <col min="12544" max="12544" width="8.81640625" style="15" bestFit="1" customWidth="1"/>
    <col min="12545" max="12545" width="2.453125" style="15" customWidth="1"/>
    <col min="12546" max="12546" width="5.54296875" style="15" bestFit="1" customWidth="1"/>
    <col min="12547" max="12547" width="9.453125" style="15" customWidth="1"/>
    <col min="12548" max="12549" width="12.81640625" style="15" bestFit="1" customWidth="1"/>
    <col min="12550" max="12550" width="20.81640625" style="15" bestFit="1" customWidth="1"/>
    <col min="12551" max="12551" width="12.1796875" style="15" bestFit="1" customWidth="1"/>
    <col min="12552" max="12552" width="25.54296875" style="15" bestFit="1" customWidth="1"/>
    <col min="12553" max="12553" width="5.81640625" style="15" customWidth="1"/>
    <col min="12554" max="12554" width="8.1796875" style="15" customWidth="1"/>
    <col min="12555" max="12557" width="4.453125" style="15" customWidth="1"/>
    <col min="12558" max="12559" width="5.453125" style="15" customWidth="1"/>
    <col min="12560" max="12560" width="9.1796875" style="15"/>
    <col min="12561" max="12561" width="8.81640625" style="15" bestFit="1" customWidth="1"/>
    <col min="12562" max="12563" width="5.81640625" style="15" bestFit="1" customWidth="1"/>
    <col min="12564" max="12564" width="6.453125" style="15" bestFit="1" customWidth="1"/>
    <col min="12565" max="12565" width="5.81640625" style="15" bestFit="1" customWidth="1"/>
    <col min="12566" max="12566" width="6.453125" style="15" bestFit="1" customWidth="1"/>
    <col min="12567" max="12567" width="5.81640625" style="15" bestFit="1" customWidth="1"/>
    <col min="12568" max="12798" width="9.1796875" style="15"/>
    <col min="12799" max="12799" width="31.81640625" style="15" customWidth="1"/>
    <col min="12800" max="12800" width="8.81640625" style="15" bestFit="1" customWidth="1"/>
    <col min="12801" max="12801" width="2.453125" style="15" customWidth="1"/>
    <col min="12802" max="12802" width="5.54296875" style="15" bestFit="1" customWidth="1"/>
    <col min="12803" max="12803" width="9.453125" style="15" customWidth="1"/>
    <col min="12804" max="12805" width="12.81640625" style="15" bestFit="1" customWidth="1"/>
    <col min="12806" max="12806" width="20.81640625" style="15" bestFit="1" customWidth="1"/>
    <col min="12807" max="12807" width="12.1796875" style="15" bestFit="1" customWidth="1"/>
    <col min="12808" max="12808" width="25.54296875" style="15" bestFit="1" customWidth="1"/>
    <col min="12809" max="12809" width="5.81640625" style="15" customWidth="1"/>
    <col min="12810" max="12810" width="8.1796875" style="15" customWidth="1"/>
    <col min="12811" max="12813" width="4.453125" style="15" customWidth="1"/>
    <col min="12814" max="12815" width="5.453125" style="15" customWidth="1"/>
    <col min="12816" max="12816" width="9.1796875" style="15"/>
    <col min="12817" max="12817" width="8.81640625" style="15" bestFit="1" customWidth="1"/>
    <col min="12818" max="12819" width="5.81640625" style="15" bestFit="1" customWidth="1"/>
    <col min="12820" max="12820" width="6.453125" style="15" bestFit="1" customWidth="1"/>
    <col min="12821" max="12821" width="5.81640625" style="15" bestFit="1" customWidth="1"/>
    <col min="12822" max="12822" width="6.453125" style="15" bestFit="1" customWidth="1"/>
    <col min="12823" max="12823" width="5.81640625" style="15" bestFit="1" customWidth="1"/>
    <col min="12824" max="13054" width="9.1796875" style="15"/>
    <col min="13055" max="13055" width="31.81640625" style="15" customWidth="1"/>
    <col min="13056" max="13056" width="8.81640625" style="15" bestFit="1" customWidth="1"/>
    <col min="13057" max="13057" width="2.453125" style="15" customWidth="1"/>
    <col min="13058" max="13058" width="5.54296875" style="15" bestFit="1" customWidth="1"/>
    <col min="13059" max="13059" width="9.453125" style="15" customWidth="1"/>
    <col min="13060" max="13061" width="12.81640625" style="15" bestFit="1" customWidth="1"/>
    <col min="13062" max="13062" width="20.81640625" style="15" bestFit="1" customWidth="1"/>
    <col min="13063" max="13063" width="12.1796875" style="15" bestFit="1" customWidth="1"/>
    <col min="13064" max="13064" width="25.54296875" style="15" bestFit="1" customWidth="1"/>
    <col min="13065" max="13065" width="5.81640625" style="15" customWidth="1"/>
    <col min="13066" max="13066" width="8.1796875" style="15" customWidth="1"/>
    <col min="13067" max="13069" width="4.453125" style="15" customWidth="1"/>
    <col min="13070" max="13071" width="5.453125" style="15" customWidth="1"/>
    <col min="13072" max="13072" width="9.1796875" style="15"/>
    <col min="13073" max="13073" width="8.81640625" style="15" bestFit="1" customWidth="1"/>
    <col min="13074" max="13075" width="5.81640625" style="15" bestFit="1" customWidth="1"/>
    <col min="13076" max="13076" width="6.453125" style="15" bestFit="1" customWidth="1"/>
    <col min="13077" max="13077" width="5.81640625" style="15" bestFit="1" customWidth="1"/>
    <col min="13078" max="13078" width="6.453125" style="15" bestFit="1" customWidth="1"/>
    <col min="13079" max="13079" width="5.81640625" style="15" bestFit="1" customWidth="1"/>
    <col min="13080" max="13310" width="9.1796875" style="15"/>
    <col min="13311" max="13311" width="31.81640625" style="15" customWidth="1"/>
    <col min="13312" max="13312" width="8.81640625" style="15" bestFit="1" customWidth="1"/>
    <col min="13313" max="13313" width="2.453125" style="15" customWidth="1"/>
    <col min="13314" max="13314" width="5.54296875" style="15" bestFit="1" customWidth="1"/>
    <col min="13315" max="13315" width="9.453125" style="15" customWidth="1"/>
    <col min="13316" max="13317" width="12.81640625" style="15" bestFit="1" customWidth="1"/>
    <col min="13318" max="13318" width="20.81640625" style="15" bestFit="1" customWidth="1"/>
    <col min="13319" max="13319" width="12.1796875" style="15" bestFit="1" customWidth="1"/>
    <col min="13320" max="13320" width="25.54296875" style="15" bestFit="1" customWidth="1"/>
    <col min="13321" max="13321" width="5.81640625" style="15" customWidth="1"/>
    <col min="13322" max="13322" width="8.1796875" style="15" customWidth="1"/>
    <col min="13323" max="13325" width="4.453125" style="15" customWidth="1"/>
    <col min="13326" max="13327" width="5.453125" style="15" customWidth="1"/>
    <col min="13328" max="13328" width="9.1796875" style="15"/>
    <col min="13329" max="13329" width="8.81640625" style="15" bestFit="1" customWidth="1"/>
    <col min="13330" max="13331" width="5.81640625" style="15" bestFit="1" customWidth="1"/>
    <col min="13332" max="13332" width="6.453125" style="15" bestFit="1" customWidth="1"/>
    <col min="13333" max="13333" width="5.81640625" style="15" bestFit="1" customWidth="1"/>
    <col min="13334" max="13334" width="6.453125" style="15" bestFit="1" customWidth="1"/>
    <col min="13335" max="13335" width="5.81640625" style="15" bestFit="1" customWidth="1"/>
    <col min="13336" max="13566" width="9.1796875" style="15"/>
    <col min="13567" max="13567" width="31.81640625" style="15" customWidth="1"/>
    <col min="13568" max="13568" width="8.81640625" style="15" bestFit="1" customWidth="1"/>
    <col min="13569" max="13569" width="2.453125" style="15" customWidth="1"/>
    <col min="13570" max="13570" width="5.54296875" style="15" bestFit="1" customWidth="1"/>
    <col min="13571" max="13571" width="9.453125" style="15" customWidth="1"/>
    <col min="13572" max="13573" width="12.81640625" style="15" bestFit="1" customWidth="1"/>
    <col min="13574" max="13574" width="20.81640625" style="15" bestFit="1" customWidth="1"/>
    <col min="13575" max="13575" width="12.1796875" style="15" bestFit="1" customWidth="1"/>
    <col min="13576" max="13576" width="25.54296875" style="15" bestFit="1" customWidth="1"/>
    <col min="13577" max="13577" width="5.81640625" style="15" customWidth="1"/>
    <col min="13578" max="13578" width="8.1796875" style="15" customWidth="1"/>
    <col min="13579" max="13581" width="4.453125" style="15" customWidth="1"/>
    <col min="13582" max="13583" width="5.453125" style="15" customWidth="1"/>
    <col min="13584" max="13584" width="9.1796875" style="15"/>
    <col min="13585" max="13585" width="8.81640625" style="15" bestFit="1" customWidth="1"/>
    <col min="13586" max="13587" width="5.81640625" style="15" bestFit="1" customWidth="1"/>
    <col min="13588" max="13588" width="6.453125" style="15" bestFit="1" customWidth="1"/>
    <col min="13589" max="13589" width="5.81640625" style="15" bestFit="1" customWidth="1"/>
    <col min="13590" max="13590" width="6.453125" style="15" bestFit="1" customWidth="1"/>
    <col min="13591" max="13591" width="5.81640625" style="15" bestFit="1" customWidth="1"/>
    <col min="13592" max="13822" width="9.1796875" style="15"/>
    <col min="13823" max="13823" width="31.81640625" style="15" customWidth="1"/>
    <col min="13824" max="13824" width="8.81640625" style="15" bestFit="1" customWidth="1"/>
    <col min="13825" max="13825" width="2.453125" style="15" customWidth="1"/>
    <col min="13826" max="13826" width="5.54296875" style="15" bestFit="1" customWidth="1"/>
    <col min="13827" max="13827" width="9.453125" style="15" customWidth="1"/>
    <col min="13828" max="13829" width="12.81640625" style="15" bestFit="1" customWidth="1"/>
    <col min="13830" max="13830" width="20.81640625" style="15" bestFit="1" customWidth="1"/>
    <col min="13831" max="13831" width="12.1796875" style="15" bestFit="1" customWidth="1"/>
    <col min="13832" max="13832" width="25.54296875" style="15" bestFit="1" customWidth="1"/>
    <col min="13833" max="13833" width="5.81640625" style="15" customWidth="1"/>
    <col min="13834" max="13834" width="8.1796875" style="15" customWidth="1"/>
    <col min="13835" max="13837" width="4.453125" style="15" customWidth="1"/>
    <col min="13838" max="13839" width="5.453125" style="15" customWidth="1"/>
    <col min="13840" max="13840" width="9.1796875" style="15"/>
    <col min="13841" max="13841" width="8.81640625" style="15" bestFit="1" customWidth="1"/>
    <col min="13842" max="13843" width="5.81640625" style="15" bestFit="1" customWidth="1"/>
    <col min="13844" max="13844" width="6.453125" style="15" bestFit="1" customWidth="1"/>
    <col min="13845" max="13845" width="5.81640625" style="15" bestFit="1" customWidth="1"/>
    <col min="13846" max="13846" width="6.453125" style="15" bestFit="1" customWidth="1"/>
    <col min="13847" max="13847" width="5.81640625" style="15" bestFit="1" customWidth="1"/>
    <col min="13848" max="14078" width="9.1796875" style="15"/>
    <col min="14079" max="14079" width="31.81640625" style="15" customWidth="1"/>
    <col min="14080" max="14080" width="8.81640625" style="15" bestFit="1" customWidth="1"/>
    <col min="14081" max="14081" width="2.453125" style="15" customWidth="1"/>
    <col min="14082" max="14082" width="5.54296875" style="15" bestFit="1" customWidth="1"/>
    <col min="14083" max="14083" width="9.453125" style="15" customWidth="1"/>
    <col min="14084" max="14085" width="12.81640625" style="15" bestFit="1" customWidth="1"/>
    <col min="14086" max="14086" width="20.81640625" style="15" bestFit="1" customWidth="1"/>
    <col min="14087" max="14087" width="12.1796875" style="15" bestFit="1" customWidth="1"/>
    <col min="14088" max="14088" width="25.54296875" style="15" bestFit="1" customWidth="1"/>
    <col min="14089" max="14089" width="5.81640625" style="15" customWidth="1"/>
    <col min="14090" max="14090" width="8.1796875" style="15" customWidth="1"/>
    <col min="14091" max="14093" width="4.453125" style="15" customWidth="1"/>
    <col min="14094" max="14095" width="5.453125" style="15" customWidth="1"/>
    <col min="14096" max="14096" width="9.1796875" style="15"/>
    <col min="14097" max="14097" width="8.81640625" style="15" bestFit="1" customWidth="1"/>
    <col min="14098" max="14099" width="5.81640625" style="15" bestFit="1" customWidth="1"/>
    <col min="14100" max="14100" width="6.453125" style="15" bestFit="1" customWidth="1"/>
    <col min="14101" max="14101" width="5.81640625" style="15" bestFit="1" customWidth="1"/>
    <col min="14102" max="14102" width="6.453125" style="15" bestFit="1" customWidth="1"/>
    <col min="14103" max="14103" width="5.81640625" style="15" bestFit="1" customWidth="1"/>
    <col min="14104" max="14334" width="9.1796875" style="15"/>
    <col min="14335" max="14335" width="31.81640625" style="15" customWidth="1"/>
    <col min="14336" max="14336" width="8.81640625" style="15" bestFit="1" customWidth="1"/>
    <col min="14337" max="14337" width="2.453125" style="15" customWidth="1"/>
    <col min="14338" max="14338" width="5.54296875" style="15" bestFit="1" customWidth="1"/>
    <col min="14339" max="14339" width="9.453125" style="15" customWidth="1"/>
    <col min="14340" max="14341" width="12.81640625" style="15" bestFit="1" customWidth="1"/>
    <col min="14342" max="14342" width="20.81640625" style="15" bestFit="1" customWidth="1"/>
    <col min="14343" max="14343" width="12.1796875" style="15" bestFit="1" customWidth="1"/>
    <col min="14344" max="14344" width="25.54296875" style="15" bestFit="1" customWidth="1"/>
    <col min="14345" max="14345" width="5.81640625" style="15" customWidth="1"/>
    <col min="14346" max="14346" width="8.1796875" style="15" customWidth="1"/>
    <col min="14347" max="14349" width="4.453125" style="15" customWidth="1"/>
    <col min="14350" max="14351" width="5.453125" style="15" customWidth="1"/>
    <col min="14352" max="14352" width="9.1796875" style="15"/>
    <col min="14353" max="14353" width="8.81640625" style="15" bestFit="1" customWidth="1"/>
    <col min="14354" max="14355" width="5.81640625" style="15" bestFit="1" customWidth="1"/>
    <col min="14356" max="14356" width="6.453125" style="15" bestFit="1" customWidth="1"/>
    <col min="14357" max="14357" width="5.81640625" style="15" bestFit="1" customWidth="1"/>
    <col min="14358" max="14358" width="6.453125" style="15" bestFit="1" customWidth="1"/>
    <col min="14359" max="14359" width="5.81640625" style="15" bestFit="1" customWidth="1"/>
    <col min="14360" max="14590" width="9.1796875" style="15"/>
    <col min="14591" max="14591" width="31.81640625" style="15" customWidth="1"/>
    <col min="14592" max="14592" width="8.81640625" style="15" bestFit="1" customWidth="1"/>
    <col min="14593" max="14593" width="2.453125" style="15" customWidth="1"/>
    <col min="14594" max="14594" width="5.54296875" style="15" bestFit="1" customWidth="1"/>
    <col min="14595" max="14595" width="9.453125" style="15" customWidth="1"/>
    <col min="14596" max="14597" width="12.81640625" style="15" bestFit="1" customWidth="1"/>
    <col min="14598" max="14598" width="20.81640625" style="15" bestFit="1" customWidth="1"/>
    <col min="14599" max="14599" width="12.1796875" style="15" bestFit="1" customWidth="1"/>
    <col min="14600" max="14600" width="25.54296875" style="15" bestFit="1" customWidth="1"/>
    <col min="14601" max="14601" width="5.81640625" style="15" customWidth="1"/>
    <col min="14602" max="14602" width="8.1796875" style="15" customWidth="1"/>
    <col min="14603" max="14605" width="4.453125" style="15" customWidth="1"/>
    <col min="14606" max="14607" width="5.453125" style="15" customWidth="1"/>
    <col min="14608" max="14608" width="9.1796875" style="15"/>
    <col min="14609" max="14609" width="8.81640625" style="15" bestFit="1" customWidth="1"/>
    <col min="14610" max="14611" width="5.81640625" style="15" bestFit="1" customWidth="1"/>
    <col min="14612" max="14612" width="6.453125" style="15" bestFit="1" customWidth="1"/>
    <col min="14613" max="14613" width="5.81640625" style="15" bestFit="1" customWidth="1"/>
    <col min="14614" max="14614" width="6.453125" style="15" bestFit="1" customWidth="1"/>
    <col min="14615" max="14615" width="5.81640625" style="15" bestFit="1" customWidth="1"/>
    <col min="14616" max="14846" width="9.1796875" style="15"/>
    <col min="14847" max="14847" width="31.81640625" style="15" customWidth="1"/>
    <col min="14848" max="14848" width="8.81640625" style="15" bestFit="1" customWidth="1"/>
    <col min="14849" max="14849" width="2.453125" style="15" customWidth="1"/>
    <col min="14850" max="14850" width="5.54296875" style="15" bestFit="1" customWidth="1"/>
    <col min="14851" max="14851" width="9.453125" style="15" customWidth="1"/>
    <col min="14852" max="14853" width="12.81640625" style="15" bestFit="1" customWidth="1"/>
    <col min="14854" max="14854" width="20.81640625" style="15" bestFit="1" customWidth="1"/>
    <col min="14855" max="14855" width="12.1796875" style="15" bestFit="1" customWidth="1"/>
    <col min="14856" max="14856" width="25.54296875" style="15" bestFit="1" customWidth="1"/>
    <col min="14857" max="14857" width="5.81640625" style="15" customWidth="1"/>
    <col min="14858" max="14858" width="8.1796875" style="15" customWidth="1"/>
    <col min="14859" max="14861" width="4.453125" style="15" customWidth="1"/>
    <col min="14862" max="14863" width="5.453125" style="15" customWidth="1"/>
    <col min="14864" max="14864" width="9.1796875" style="15"/>
    <col min="14865" max="14865" width="8.81640625" style="15" bestFit="1" customWidth="1"/>
    <col min="14866" max="14867" width="5.81640625" style="15" bestFit="1" customWidth="1"/>
    <col min="14868" max="14868" width="6.453125" style="15" bestFit="1" customWidth="1"/>
    <col min="14869" max="14869" width="5.81640625" style="15" bestFit="1" customWidth="1"/>
    <col min="14870" max="14870" width="6.453125" style="15" bestFit="1" customWidth="1"/>
    <col min="14871" max="14871" width="5.81640625" style="15" bestFit="1" customWidth="1"/>
    <col min="14872" max="15102" width="9.1796875" style="15"/>
    <col min="15103" max="15103" width="31.81640625" style="15" customWidth="1"/>
    <col min="15104" max="15104" width="8.81640625" style="15" bestFit="1" customWidth="1"/>
    <col min="15105" max="15105" width="2.453125" style="15" customWidth="1"/>
    <col min="15106" max="15106" width="5.54296875" style="15" bestFit="1" customWidth="1"/>
    <col min="15107" max="15107" width="9.453125" style="15" customWidth="1"/>
    <col min="15108" max="15109" width="12.81640625" style="15" bestFit="1" customWidth="1"/>
    <col min="15110" max="15110" width="20.81640625" style="15" bestFit="1" customWidth="1"/>
    <col min="15111" max="15111" width="12.1796875" style="15" bestFit="1" customWidth="1"/>
    <col min="15112" max="15112" width="25.54296875" style="15" bestFit="1" customWidth="1"/>
    <col min="15113" max="15113" width="5.81640625" style="15" customWidth="1"/>
    <col min="15114" max="15114" width="8.1796875" style="15" customWidth="1"/>
    <col min="15115" max="15117" width="4.453125" style="15" customWidth="1"/>
    <col min="15118" max="15119" width="5.453125" style="15" customWidth="1"/>
    <col min="15120" max="15120" width="9.1796875" style="15"/>
    <col min="15121" max="15121" width="8.81640625" style="15" bestFit="1" customWidth="1"/>
    <col min="15122" max="15123" width="5.81640625" style="15" bestFit="1" customWidth="1"/>
    <col min="15124" max="15124" width="6.453125" style="15" bestFit="1" customWidth="1"/>
    <col min="15125" max="15125" width="5.81640625" style="15" bestFit="1" customWidth="1"/>
    <col min="15126" max="15126" width="6.453125" style="15" bestFit="1" customWidth="1"/>
    <col min="15127" max="15127" width="5.81640625" style="15" bestFit="1" customWidth="1"/>
    <col min="15128" max="15358" width="9.1796875" style="15"/>
    <col min="15359" max="15359" width="31.81640625" style="15" customWidth="1"/>
    <col min="15360" max="15360" width="8.81640625" style="15" bestFit="1" customWidth="1"/>
    <col min="15361" max="15361" width="2.453125" style="15" customWidth="1"/>
    <col min="15362" max="15362" width="5.54296875" style="15" bestFit="1" customWidth="1"/>
    <col min="15363" max="15363" width="9.453125" style="15" customWidth="1"/>
    <col min="15364" max="15365" width="12.81640625" style="15" bestFit="1" customWidth="1"/>
    <col min="15366" max="15366" width="20.81640625" style="15" bestFit="1" customWidth="1"/>
    <col min="15367" max="15367" width="12.1796875" style="15" bestFit="1" customWidth="1"/>
    <col min="15368" max="15368" width="25.54296875" style="15" bestFit="1" customWidth="1"/>
    <col min="15369" max="15369" width="5.81640625" style="15" customWidth="1"/>
    <col min="15370" max="15370" width="8.1796875" style="15" customWidth="1"/>
    <col min="15371" max="15373" width="4.453125" style="15" customWidth="1"/>
    <col min="15374" max="15375" width="5.453125" style="15" customWidth="1"/>
    <col min="15376" max="15376" width="9.1796875" style="15"/>
    <col min="15377" max="15377" width="8.81640625" style="15" bestFit="1" customWidth="1"/>
    <col min="15378" max="15379" width="5.81640625" style="15" bestFit="1" customWidth="1"/>
    <col min="15380" max="15380" width="6.453125" style="15" bestFit="1" customWidth="1"/>
    <col min="15381" max="15381" width="5.81640625" style="15" bestFit="1" customWidth="1"/>
    <col min="15382" max="15382" width="6.453125" style="15" bestFit="1" customWidth="1"/>
    <col min="15383" max="15383" width="5.81640625" style="15" bestFit="1" customWidth="1"/>
    <col min="15384" max="15614" width="9.1796875" style="15"/>
    <col min="15615" max="15615" width="31.81640625" style="15" customWidth="1"/>
    <col min="15616" max="15616" width="8.81640625" style="15" bestFit="1" customWidth="1"/>
    <col min="15617" max="15617" width="2.453125" style="15" customWidth="1"/>
    <col min="15618" max="15618" width="5.54296875" style="15" bestFit="1" customWidth="1"/>
    <col min="15619" max="15619" width="9.453125" style="15" customWidth="1"/>
    <col min="15620" max="15621" width="12.81640625" style="15" bestFit="1" customWidth="1"/>
    <col min="15622" max="15622" width="20.81640625" style="15" bestFit="1" customWidth="1"/>
    <col min="15623" max="15623" width="12.1796875" style="15" bestFit="1" customWidth="1"/>
    <col min="15624" max="15624" width="25.54296875" style="15" bestFit="1" customWidth="1"/>
    <col min="15625" max="15625" width="5.81640625" style="15" customWidth="1"/>
    <col min="15626" max="15626" width="8.1796875" style="15" customWidth="1"/>
    <col min="15627" max="15629" width="4.453125" style="15" customWidth="1"/>
    <col min="15630" max="15631" width="5.453125" style="15" customWidth="1"/>
    <col min="15632" max="15632" width="9.1796875" style="15"/>
    <col min="15633" max="15633" width="8.81640625" style="15" bestFit="1" customWidth="1"/>
    <col min="15634" max="15635" width="5.81640625" style="15" bestFit="1" customWidth="1"/>
    <col min="15636" max="15636" width="6.453125" style="15" bestFit="1" customWidth="1"/>
    <col min="15637" max="15637" width="5.81640625" style="15" bestFit="1" customWidth="1"/>
    <col min="15638" max="15638" width="6.453125" style="15" bestFit="1" customWidth="1"/>
    <col min="15639" max="15639" width="5.81640625" style="15" bestFit="1" customWidth="1"/>
    <col min="15640" max="15870" width="9.1796875" style="15"/>
    <col min="15871" max="15871" width="31.81640625" style="15" customWidth="1"/>
    <col min="15872" max="15872" width="8.81640625" style="15" bestFit="1" customWidth="1"/>
    <col min="15873" max="15873" width="2.453125" style="15" customWidth="1"/>
    <col min="15874" max="15874" width="5.54296875" style="15" bestFit="1" customWidth="1"/>
    <col min="15875" max="15875" width="9.453125" style="15" customWidth="1"/>
    <col min="15876" max="15877" width="12.81640625" style="15" bestFit="1" customWidth="1"/>
    <col min="15878" max="15878" width="20.81640625" style="15" bestFit="1" customWidth="1"/>
    <col min="15879" max="15879" width="12.1796875" style="15" bestFit="1" customWidth="1"/>
    <col min="15880" max="15880" width="25.54296875" style="15" bestFit="1" customWidth="1"/>
    <col min="15881" max="15881" width="5.81640625" style="15" customWidth="1"/>
    <col min="15882" max="15882" width="8.1796875" style="15" customWidth="1"/>
    <col min="15883" max="15885" width="4.453125" style="15" customWidth="1"/>
    <col min="15886" max="15887" width="5.453125" style="15" customWidth="1"/>
    <col min="15888" max="15888" width="9.1796875" style="15"/>
    <col min="15889" max="15889" width="8.81640625" style="15" bestFit="1" customWidth="1"/>
    <col min="15890" max="15891" width="5.81640625" style="15" bestFit="1" customWidth="1"/>
    <col min="15892" max="15892" width="6.453125" style="15" bestFit="1" customWidth="1"/>
    <col min="15893" max="15893" width="5.81640625" style="15" bestFit="1" customWidth="1"/>
    <col min="15894" max="15894" width="6.453125" style="15" bestFit="1" customWidth="1"/>
    <col min="15895" max="15895" width="5.81640625" style="15" bestFit="1" customWidth="1"/>
    <col min="15896" max="16126" width="9.1796875" style="15"/>
    <col min="16127" max="16127" width="31.81640625" style="15" customWidth="1"/>
    <col min="16128" max="16128" width="8.81640625" style="15" bestFit="1" customWidth="1"/>
    <col min="16129" max="16129" width="2.453125" style="15" customWidth="1"/>
    <col min="16130" max="16130" width="5.54296875" style="15" bestFit="1" customWidth="1"/>
    <col min="16131" max="16131" width="9.453125" style="15" customWidth="1"/>
    <col min="16132" max="16133" width="12.81640625" style="15" bestFit="1" customWidth="1"/>
    <col min="16134" max="16134" width="20.81640625" style="15" bestFit="1" customWidth="1"/>
    <col min="16135" max="16135" width="12.1796875" style="15" bestFit="1" customWidth="1"/>
    <col min="16136" max="16136" width="25.54296875" style="15" bestFit="1" customWidth="1"/>
    <col min="16137" max="16137" width="5.81640625" style="15" customWidth="1"/>
    <col min="16138" max="16138" width="8.1796875" style="15" customWidth="1"/>
    <col min="16139" max="16141" width="4.453125" style="15" customWidth="1"/>
    <col min="16142" max="16143" width="5.453125" style="15" customWidth="1"/>
    <col min="16144" max="16144" width="9.1796875" style="15"/>
    <col min="16145" max="16145" width="8.81640625" style="15" bestFit="1" customWidth="1"/>
    <col min="16146" max="16147" width="5.81640625" style="15" bestFit="1" customWidth="1"/>
    <col min="16148" max="16148" width="6.453125" style="15" bestFit="1" customWidth="1"/>
    <col min="16149" max="16149" width="5.81640625" style="15" bestFit="1" customWidth="1"/>
    <col min="16150" max="16150" width="6.453125" style="15" bestFit="1" customWidth="1"/>
    <col min="16151" max="16151" width="5.81640625" style="15" bestFit="1" customWidth="1"/>
    <col min="16152" max="16384" width="9.1796875" style="15"/>
  </cols>
  <sheetData>
    <row r="1" spans="1:23" s="2" customFormat="1" ht="45" customHeight="1" x14ac:dyDescent="0.35">
      <c r="A1" s="118" t="s">
        <v>550</v>
      </c>
    </row>
    <row r="2" spans="1:23" s="2" customFormat="1" ht="20.25" customHeight="1" x14ac:dyDescent="0.35">
      <c r="A2" s="125" t="s">
        <v>15</v>
      </c>
    </row>
    <row r="3" spans="1:23" s="2" customFormat="1" ht="20.25" customHeight="1" x14ac:dyDescent="0.35">
      <c r="A3" s="125" t="s">
        <v>431</v>
      </c>
    </row>
    <row r="4" spans="1:23" s="62" customFormat="1" ht="46.5" x14ac:dyDescent="0.35">
      <c r="A4" s="141" t="s">
        <v>549</v>
      </c>
      <c r="B4" s="127" t="s">
        <v>32</v>
      </c>
      <c r="C4" s="127" t="s">
        <v>432</v>
      </c>
      <c r="D4" s="127" t="s">
        <v>433</v>
      </c>
      <c r="E4" s="127" t="s">
        <v>434</v>
      </c>
      <c r="F4" s="127" t="s">
        <v>435</v>
      </c>
      <c r="G4" s="128" t="s">
        <v>606</v>
      </c>
      <c r="H4" s="129" t="s">
        <v>436</v>
      </c>
    </row>
    <row r="5" spans="1:23" ht="12.75" customHeight="1" x14ac:dyDescent="0.3">
      <c r="A5" s="142">
        <f ca="1">INDIRECT(calculation_hide!O3)</f>
        <v>2019</v>
      </c>
      <c r="B5" s="153">
        <f ca="1">INDIRECT(calculation_hide!P3)</f>
        <v>127.69</v>
      </c>
      <c r="C5" s="153">
        <f ca="1">INDIRECT(calculation_hide!Q3)</f>
        <v>1.79</v>
      </c>
      <c r="D5" s="153">
        <f ca="1">INDIRECT(calculation_hide!R3)</f>
        <v>57.5</v>
      </c>
      <c r="E5" s="153">
        <f ca="1">INDIRECT(calculation_hide!S3)</f>
        <v>37.519999999999996</v>
      </c>
      <c r="F5" s="153">
        <f ca="1">INDIRECT(calculation_hide!T3)</f>
        <v>11.73</v>
      </c>
      <c r="G5" s="153">
        <f ca="1">INDIRECT(calculation_hide!U3)</f>
        <v>12.09</v>
      </c>
      <c r="H5" s="154">
        <f ca="1">INDIRECT(calculation_hide!V3)</f>
        <v>7.0600000000000005</v>
      </c>
      <c r="J5" s="18"/>
      <c r="K5" s="18"/>
      <c r="L5" s="18"/>
      <c r="M5" s="18"/>
      <c r="N5" s="18"/>
      <c r="O5" s="18"/>
      <c r="P5" s="19"/>
    </row>
    <row r="6" spans="1:23" ht="12.75" customHeight="1" x14ac:dyDescent="0.3">
      <c r="A6" s="131">
        <f ca="1">INDIRECT(calculation_hide!O4)</f>
        <v>2020</v>
      </c>
      <c r="B6" s="151">
        <f ca="1">INDIRECT(calculation_hide!P4)</f>
        <v>123.62</v>
      </c>
      <c r="C6" s="151">
        <f ca="1">INDIRECT(calculation_hide!Q4)</f>
        <v>1.1599999999999999</v>
      </c>
      <c r="D6" s="151">
        <f ca="1">INDIRECT(calculation_hide!R4)</f>
        <v>53.67</v>
      </c>
      <c r="E6" s="151">
        <f ca="1">INDIRECT(calculation_hide!S4)</f>
        <v>37.799999999999997</v>
      </c>
      <c r="F6" s="151">
        <f ca="1">INDIRECT(calculation_hide!T4)</f>
        <v>12.120000000000001</v>
      </c>
      <c r="G6" s="151">
        <f ca="1">INDIRECT(calculation_hide!U4)</f>
        <v>10.690000000000001</v>
      </c>
      <c r="H6" s="152">
        <f ca="1">INDIRECT(calculation_hide!V4)</f>
        <v>8.18</v>
      </c>
      <c r="J6" s="18"/>
      <c r="K6" s="18"/>
      <c r="L6" s="18"/>
      <c r="M6" s="18"/>
      <c r="N6" s="18"/>
      <c r="O6" s="18"/>
      <c r="P6" s="19"/>
    </row>
    <row r="7" spans="1:23" ht="12.75" customHeight="1" x14ac:dyDescent="0.3">
      <c r="A7" s="131">
        <f ca="1">INDIRECT(calculation_hide!O5)</f>
        <v>2021</v>
      </c>
      <c r="B7" s="151">
        <f ca="1">INDIRECT(calculation_hide!P5)</f>
        <v>106.94999999999999</v>
      </c>
      <c r="C7" s="151">
        <f ca="1">INDIRECT(calculation_hide!Q5)</f>
        <v>0.74</v>
      </c>
      <c r="D7" s="151">
        <f ca="1">INDIRECT(calculation_hide!R5)</f>
        <v>44.75</v>
      </c>
      <c r="E7" s="151">
        <f ca="1">INDIRECT(calculation_hide!S5)</f>
        <v>31.34</v>
      </c>
      <c r="F7" s="151">
        <f ca="1">INDIRECT(calculation_hide!T5)</f>
        <v>13.11</v>
      </c>
      <c r="G7" s="151">
        <f ca="1">INDIRECT(calculation_hide!U5)</f>
        <v>9.9400000000000013</v>
      </c>
      <c r="H7" s="152">
        <f ca="1">INDIRECT(calculation_hide!V5)</f>
        <v>7.07</v>
      </c>
      <c r="J7" s="18"/>
      <c r="K7" s="18"/>
      <c r="L7" s="18"/>
      <c r="M7" s="18"/>
      <c r="N7" s="18"/>
      <c r="O7" s="18"/>
      <c r="P7" s="19"/>
    </row>
    <row r="8" spans="1:23" ht="12.75" customHeight="1" x14ac:dyDescent="0.3">
      <c r="A8" s="131">
        <f ca="1">INDIRECT(calculation_hide!O6)</f>
        <v>2022</v>
      </c>
      <c r="B8" s="151">
        <f ca="1">INDIRECT(calculation_hide!P6)</f>
        <v>110.34</v>
      </c>
      <c r="C8" s="151">
        <f ca="1">INDIRECT(calculation_hide!Q6)</f>
        <v>0.45999999999999996</v>
      </c>
      <c r="D8" s="151">
        <f ca="1">INDIRECT(calculation_hide!R6)</f>
        <v>41.339999999999996</v>
      </c>
      <c r="E8" s="151">
        <f ca="1">INDIRECT(calculation_hide!S6)</f>
        <v>36.410000000000004</v>
      </c>
      <c r="F8" s="151">
        <f ca="1">INDIRECT(calculation_hide!T6)</f>
        <v>13.26</v>
      </c>
      <c r="G8" s="151">
        <f ca="1">INDIRECT(calculation_hide!U6)</f>
        <v>10.3</v>
      </c>
      <c r="H8" s="152">
        <f ca="1">INDIRECT(calculation_hide!V6)</f>
        <v>8.57</v>
      </c>
      <c r="J8" s="18"/>
      <c r="K8" s="18"/>
      <c r="L8" s="18"/>
      <c r="M8" s="18"/>
      <c r="N8" s="18"/>
      <c r="O8" s="18"/>
      <c r="P8" s="19"/>
      <c r="Q8" s="18"/>
    </row>
    <row r="9" spans="1:23" ht="12.75" customHeight="1" x14ac:dyDescent="0.3">
      <c r="A9" s="131">
        <f ca="1">INDIRECT(calculation_hide!O7)</f>
        <v>2023</v>
      </c>
      <c r="B9" s="155">
        <f ca="1">INDIRECT(calculation_hide!P7)</f>
        <v>101.11000000000001</v>
      </c>
      <c r="C9" s="155">
        <f ca="1">INDIRECT(calculation_hide!Q7)</f>
        <v>0.34</v>
      </c>
      <c r="D9" s="155">
        <f ca="1">INDIRECT(calculation_hide!R7)</f>
        <v>36.619999999999997</v>
      </c>
      <c r="E9" s="155">
        <f ca="1">INDIRECT(calculation_hide!S7)</f>
        <v>32.910000000000004</v>
      </c>
      <c r="F9" s="155">
        <f ca="1">INDIRECT(calculation_hide!T7)</f>
        <v>13.71</v>
      </c>
      <c r="G9" s="155">
        <f ca="1">INDIRECT(calculation_hide!U7)</f>
        <v>8.7800000000000011</v>
      </c>
      <c r="H9" s="156">
        <f ca="1">INDIRECT(calculation_hide!V7)</f>
        <v>8.75</v>
      </c>
      <c r="J9" s="18"/>
      <c r="K9" s="18"/>
      <c r="L9" s="18"/>
      <c r="M9" s="18"/>
      <c r="N9" s="18"/>
      <c r="O9" s="18"/>
      <c r="P9" s="19"/>
      <c r="Q9" s="18"/>
    </row>
    <row r="10" spans="1:23" ht="15.5" x14ac:dyDescent="0.35">
      <c r="A10" s="134" t="s">
        <v>552</v>
      </c>
      <c r="B10" s="144" t="str">
        <f t="shared" ref="B10:H10" ca="1" si="0">IF(((B9-B8)/B8*100)&gt;100,"(+) ",IF(((B9-B8)/B8*100)&lt;-100,"(-) ",IF(ROUND(((B9-B8)/B8*100),1)=0,"- ",IF(((B9-B8)/B8*100)&gt;0,TEXT(((B9-B8)/B8*100),"+0.0 "),TEXT(((B9-B8)/B8*100),"0.0 ")))))</f>
        <v xml:space="preserve">-8.4 </v>
      </c>
      <c r="C10" s="144" t="str">
        <f t="shared" ca="1" si="0"/>
        <v xml:space="preserve">-26.1 </v>
      </c>
      <c r="D10" s="144" t="str">
        <f t="shared" ca="1" si="0"/>
        <v xml:space="preserve">-11.4 </v>
      </c>
      <c r="E10" s="144" t="str">
        <f t="shared" ca="1" si="0"/>
        <v xml:space="preserve">-9.6 </v>
      </c>
      <c r="F10" s="144" t="str">
        <f t="shared" ca="1" si="0"/>
        <v xml:space="preserve">+3.4 </v>
      </c>
      <c r="G10" s="144" t="str">
        <f t="shared" ca="1" si="0"/>
        <v xml:space="preserve">-14.8 </v>
      </c>
      <c r="H10" s="145" t="str">
        <f t="shared" ca="1" si="0"/>
        <v xml:space="preserve">+2.1 </v>
      </c>
      <c r="J10" s="182"/>
      <c r="K10" s="18"/>
      <c r="L10" s="18"/>
      <c r="M10" s="18"/>
      <c r="N10" s="18"/>
      <c r="O10" s="18"/>
      <c r="P10" s="19"/>
      <c r="Q10" s="18"/>
      <c r="S10" s="18"/>
      <c r="T10" s="20"/>
    </row>
    <row r="11" spans="1:23" ht="15.5" x14ac:dyDescent="0.3">
      <c r="A11" s="150" t="str">
        <f ca="1">INDIRECT(calculation_hide!O29)</f>
        <v xml:space="preserve">January - November 2023 </v>
      </c>
      <c r="B11" s="151">
        <f ca="1">INDIRECT(calculation_hide!P29)</f>
        <v>92.09</v>
      </c>
      <c r="C11" s="151">
        <f ca="1">INDIRECT(calculation_hide!Q29)</f>
        <v>0.34</v>
      </c>
      <c r="D11" s="151">
        <f ca="1">INDIRECT(calculation_hide!R29)</f>
        <v>33.590000000000003</v>
      </c>
      <c r="E11" s="151">
        <f ca="1">INDIRECT(calculation_hide!S29)</f>
        <v>30.04</v>
      </c>
      <c r="F11" s="151">
        <f ca="1">INDIRECT(calculation_hide!T29)</f>
        <v>12.43</v>
      </c>
      <c r="G11" s="151">
        <f ca="1">INDIRECT(calculation_hide!U29)</f>
        <v>7.9500000000000011</v>
      </c>
      <c r="H11" s="152">
        <f ca="1">INDIRECT(calculation_hide!V29)</f>
        <v>7.7400000000000011</v>
      </c>
      <c r="J11" s="18"/>
      <c r="K11" s="18"/>
      <c r="L11" s="18"/>
      <c r="M11" s="18"/>
      <c r="N11" s="18"/>
      <c r="O11" s="18"/>
      <c r="P11" s="19"/>
      <c r="Q11" s="18"/>
    </row>
    <row r="12" spans="1:23" ht="15.5" x14ac:dyDescent="0.3">
      <c r="A12" s="149" t="str">
        <f ca="1">INDIRECT(calculation_hide!O30)</f>
        <v>January - November 2024 [provisional]</v>
      </c>
      <c r="B12" s="155">
        <f ca="1">INDIRECT(calculation_hide!P30)</f>
        <v>87.06</v>
      </c>
      <c r="C12" s="155">
        <f ca="1">INDIRECT(calculation_hide!Q30)</f>
        <v>7.0000000000000007E-2</v>
      </c>
      <c r="D12" s="155">
        <f ca="1">INDIRECT(calculation_hide!R30)</f>
        <v>30.62</v>
      </c>
      <c r="E12" s="155">
        <f ca="1">INDIRECT(calculation_hide!S30)</f>
        <v>26.69</v>
      </c>
      <c r="F12" s="155">
        <f ca="1">INDIRECT(calculation_hide!T30)</f>
        <v>13.649999999999999</v>
      </c>
      <c r="G12" s="155">
        <f ca="1">INDIRECT(calculation_hide!U30)</f>
        <v>8.1</v>
      </c>
      <c r="H12" s="156">
        <f ca="1">INDIRECT(calculation_hide!V30)</f>
        <v>7.93</v>
      </c>
      <c r="J12" s="18"/>
      <c r="K12" s="18"/>
      <c r="L12" s="18"/>
      <c r="M12" s="18"/>
      <c r="N12" s="18"/>
      <c r="O12" s="18"/>
      <c r="P12" s="19"/>
      <c r="Q12" s="18"/>
    </row>
    <row r="13" spans="1:23" ht="15.5" x14ac:dyDescent="0.35">
      <c r="A13" s="143" t="s">
        <v>34</v>
      </c>
      <c r="B13" s="144" t="str">
        <f t="shared" ref="B13:H13" ca="1" si="1">IF(((B12-B11)/B11*100)&gt;100,"(+) ",IF(((B12-B11)/B11*100)&lt;-100,"(-) ",IF(ROUND(((B12-B11)/B11*100),1)=0,"- ",IF(((B12-B11)/B11*100)&gt;0,TEXT(((B12-B11)/B11*100),"+0.0 "),TEXT(((B12-B11)/B11*100),"0.0 ")))))</f>
        <v xml:space="preserve">-5.5 </v>
      </c>
      <c r="C13" s="144" t="str">
        <f t="shared" ca="1" si="1"/>
        <v xml:space="preserve">-79.4 </v>
      </c>
      <c r="D13" s="144" t="str">
        <f t="shared" ca="1" si="1"/>
        <v xml:space="preserve">-8.8 </v>
      </c>
      <c r="E13" s="144" t="str">
        <f t="shared" ca="1" si="1"/>
        <v xml:space="preserve">-11.2 </v>
      </c>
      <c r="F13" s="144" t="str">
        <f t="shared" ca="1" si="1"/>
        <v xml:space="preserve">+9.8 </v>
      </c>
      <c r="G13" s="144" t="str">
        <f t="shared" ca="1" si="1"/>
        <v xml:space="preserve">+1.9 </v>
      </c>
      <c r="H13" s="145" t="str">
        <f t="shared" ca="1" si="1"/>
        <v xml:space="preserve">+2.5 </v>
      </c>
      <c r="J13" s="18"/>
      <c r="K13" s="18"/>
      <c r="L13" s="18"/>
      <c r="M13" s="18"/>
      <c r="N13" s="18"/>
      <c r="O13" s="18"/>
      <c r="P13" s="19"/>
      <c r="Q13" s="18"/>
    </row>
    <row r="14" spans="1:23" ht="12.75" customHeight="1" x14ac:dyDescent="0.3">
      <c r="A14" s="150" t="str">
        <f ca="1">INDIRECT(calculation_hide!O11)</f>
        <v xml:space="preserve">September 2023 </v>
      </c>
      <c r="B14" s="151">
        <f ca="1">INDIRECT(calculation_hide!P11)</f>
        <v>7.6000000000000005</v>
      </c>
      <c r="C14" s="151">
        <f ca="1">INDIRECT(calculation_hide!Q11)</f>
        <v>0.04</v>
      </c>
      <c r="D14" s="151">
        <f ca="1">INDIRECT(calculation_hide!R11)</f>
        <v>2.68</v>
      </c>
      <c r="E14" s="151">
        <f ca="1">INDIRECT(calculation_hide!S11)</f>
        <v>2.4300000000000002</v>
      </c>
      <c r="F14" s="151">
        <f ca="1">INDIRECT(calculation_hide!T11)</f>
        <v>0.98</v>
      </c>
      <c r="G14" s="151">
        <f ca="1">INDIRECT(calculation_hide!U11)</f>
        <v>0.85</v>
      </c>
      <c r="H14" s="152">
        <f ca="1">INDIRECT(calculation_hide!V11)</f>
        <v>0.62</v>
      </c>
      <c r="J14" s="18"/>
      <c r="K14" s="18"/>
      <c r="L14" s="18"/>
      <c r="M14" s="18"/>
      <c r="N14" s="18"/>
      <c r="O14" s="18"/>
      <c r="P14" s="19"/>
      <c r="Q14" s="18"/>
      <c r="R14" s="14"/>
      <c r="S14" s="14"/>
      <c r="T14" s="14"/>
      <c r="U14" s="14"/>
      <c r="V14" s="14"/>
      <c r="W14" s="14"/>
    </row>
    <row r="15" spans="1:23" ht="12.75" customHeight="1" x14ac:dyDescent="0.3">
      <c r="A15" s="150" t="str">
        <f ca="1">INDIRECT(calculation_hide!O12)</f>
        <v>October 2023</v>
      </c>
      <c r="B15" s="151">
        <f ca="1">INDIRECT(calculation_hide!P12)</f>
        <v>8.4600000000000009</v>
      </c>
      <c r="C15" s="151">
        <f ca="1">INDIRECT(calculation_hide!Q12)</f>
        <v>0.05</v>
      </c>
      <c r="D15" s="151">
        <f ca="1">INDIRECT(calculation_hide!R12)</f>
        <v>2.93</v>
      </c>
      <c r="E15" s="151">
        <f ca="1">INDIRECT(calculation_hide!S12)</f>
        <v>2.65</v>
      </c>
      <c r="F15" s="151">
        <f ca="1">INDIRECT(calculation_hide!T12)</f>
        <v>1.28</v>
      </c>
      <c r="G15" s="151">
        <f ca="1">INDIRECT(calculation_hide!U12)</f>
        <v>0.74</v>
      </c>
      <c r="H15" s="152">
        <f ca="1">INDIRECT(calculation_hide!V12)</f>
        <v>0.81</v>
      </c>
      <c r="J15" s="18"/>
      <c r="K15" s="18"/>
      <c r="L15" s="18"/>
      <c r="M15" s="18"/>
      <c r="N15" s="18"/>
      <c r="O15" s="18"/>
      <c r="P15" s="19"/>
      <c r="Q15" s="14"/>
      <c r="R15" s="14"/>
      <c r="S15" s="14"/>
      <c r="T15" s="14"/>
      <c r="U15" s="14"/>
      <c r="V15" s="14"/>
      <c r="W15" s="14"/>
    </row>
    <row r="16" spans="1:23" ht="12.75" customHeight="1" x14ac:dyDescent="0.3">
      <c r="A16" s="150" t="str">
        <f ca="1">INDIRECT(calculation_hide!O13)</f>
        <v>November 2023</v>
      </c>
      <c r="B16" s="151">
        <f ca="1">INDIRECT(calculation_hide!P13)</f>
        <v>8.2800000000000011</v>
      </c>
      <c r="C16" s="151">
        <f ca="1">INDIRECT(calculation_hide!Q13)</f>
        <v>0.05</v>
      </c>
      <c r="D16" s="151">
        <f ca="1">INDIRECT(calculation_hide!R13)</f>
        <v>3.02</v>
      </c>
      <c r="E16" s="151">
        <f ca="1">INDIRECT(calculation_hide!S13)</f>
        <v>2.4900000000000002</v>
      </c>
      <c r="F16" s="151">
        <f ca="1">INDIRECT(calculation_hide!T13)</f>
        <v>1.28</v>
      </c>
      <c r="G16" s="151">
        <f ca="1">INDIRECT(calculation_hide!U13)</f>
        <v>0.65</v>
      </c>
      <c r="H16" s="152">
        <f ca="1">INDIRECT(calculation_hide!V13)</f>
        <v>0.79</v>
      </c>
      <c r="I16" s="21"/>
      <c r="J16" s="18"/>
      <c r="K16" s="18"/>
      <c r="L16" s="18"/>
      <c r="M16" s="18"/>
      <c r="N16" s="18"/>
      <c r="O16" s="18"/>
      <c r="P16" s="19"/>
      <c r="Q16" s="14"/>
      <c r="R16" s="14"/>
      <c r="S16" s="14"/>
      <c r="T16" s="14"/>
      <c r="U16" s="14"/>
      <c r="V16" s="14"/>
      <c r="W16" s="14"/>
    </row>
    <row r="17" spans="1:23" s="17" customFormat="1" ht="12.75" customHeight="1" x14ac:dyDescent="0.3">
      <c r="A17" s="146" t="s">
        <v>32</v>
      </c>
      <c r="B17" s="157">
        <f t="shared" ref="B17:H17" ca="1" si="2">SUM(B14:B16)</f>
        <v>24.340000000000003</v>
      </c>
      <c r="C17" s="157">
        <f t="shared" ca="1" si="2"/>
        <v>0.14000000000000001</v>
      </c>
      <c r="D17" s="157">
        <f t="shared" ca="1" si="2"/>
        <v>8.6300000000000008</v>
      </c>
      <c r="E17" s="157">
        <f t="shared" ca="1" si="2"/>
        <v>7.57</v>
      </c>
      <c r="F17" s="157">
        <f t="shared" ca="1" si="2"/>
        <v>3.54</v>
      </c>
      <c r="G17" s="157">
        <f t="shared" ca="1" si="2"/>
        <v>2.2399999999999998</v>
      </c>
      <c r="H17" s="158">
        <f t="shared" ca="1" si="2"/>
        <v>2.2200000000000002</v>
      </c>
      <c r="I17" s="22"/>
      <c r="J17" s="23"/>
      <c r="K17" s="23"/>
      <c r="L17" s="23"/>
      <c r="M17" s="23"/>
      <c r="N17" s="23"/>
      <c r="O17" s="23"/>
      <c r="P17" s="24"/>
      <c r="Q17" s="25"/>
      <c r="R17" s="25"/>
      <c r="S17" s="25"/>
      <c r="T17" s="25"/>
      <c r="U17" s="25"/>
      <c r="V17" s="25"/>
      <c r="W17" s="25"/>
    </row>
    <row r="18" spans="1:23" ht="12.75" customHeight="1" x14ac:dyDescent="0.3">
      <c r="A18" s="150" t="str">
        <f ca="1">INDIRECT(calculation_hide!O23)</f>
        <v>September 2024</v>
      </c>
      <c r="B18" s="151">
        <f ca="1">INDIRECT(calculation_hide!P23)</f>
        <v>7.45</v>
      </c>
      <c r="C18" s="151">
        <f ca="1">INDIRECT(calculation_hide!Q23)</f>
        <v>0.01</v>
      </c>
      <c r="D18" s="151">
        <f ca="1">INDIRECT(calculation_hide!R23)</f>
        <v>2.75</v>
      </c>
      <c r="E18" s="151">
        <f ca="1">INDIRECT(calculation_hide!S23)</f>
        <v>2.17</v>
      </c>
      <c r="F18" s="151">
        <f ca="1">INDIRECT(calculation_hide!T23)</f>
        <v>1.1200000000000001</v>
      </c>
      <c r="G18" s="151">
        <f ca="1">INDIRECT(calculation_hide!U23)</f>
        <v>0.78</v>
      </c>
      <c r="H18" s="152">
        <f ca="1">INDIRECT(calculation_hide!V23)</f>
        <v>0.62</v>
      </c>
      <c r="J18" s="18"/>
      <c r="K18" s="18"/>
      <c r="L18" s="18"/>
      <c r="M18" s="18"/>
      <c r="N18" s="18"/>
      <c r="O18" s="18"/>
      <c r="P18" s="19"/>
      <c r="Q18" s="14"/>
      <c r="R18" s="14"/>
      <c r="S18" s="14"/>
      <c r="T18" s="14"/>
      <c r="U18" s="14"/>
      <c r="V18" s="14"/>
      <c r="W18" s="14"/>
    </row>
    <row r="19" spans="1:23" ht="12.75" customHeight="1" x14ac:dyDescent="0.3">
      <c r="A19" s="150" t="str">
        <f ca="1">INDIRECT(calculation_hide!O24)</f>
        <v>October 2024</v>
      </c>
      <c r="B19" s="151">
        <f ca="1">INDIRECT(calculation_hide!P24)</f>
        <v>8.1</v>
      </c>
      <c r="C19" s="151">
        <f ca="1">INDIRECT(calculation_hide!Q24)</f>
        <v>0.01</v>
      </c>
      <c r="D19" s="151">
        <f ca="1">INDIRECT(calculation_hide!R24)</f>
        <v>2.84</v>
      </c>
      <c r="E19" s="151">
        <f ca="1">INDIRECT(calculation_hide!S24)</f>
        <v>2.54</v>
      </c>
      <c r="F19" s="151">
        <f ca="1">INDIRECT(calculation_hide!T24)</f>
        <v>1.29</v>
      </c>
      <c r="G19" s="151">
        <f ca="1">INDIRECT(calculation_hide!U24)</f>
        <v>0.7</v>
      </c>
      <c r="H19" s="152">
        <f ca="1">INDIRECT(calculation_hide!V24)</f>
        <v>0.72</v>
      </c>
      <c r="J19" s="18"/>
      <c r="K19" s="18"/>
      <c r="L19" s="18"/>
      <c r="M19" s="18"/>
      <c r="N19" s="18"/>
      <c r="O19" s="19"/>
      <c r="P19" s="19"/>
      <c r="Q19" s="14"/>
      <c r="R19" s="14"/>
      <c r="S19" s="14"/>
      <c r="T19" s="14"/>
      <c r="U19" s="14"/>
      <c r="V19" s="14"/>
      <c r="W19" s="14"/>
    </row>
    <row r="20" spans="1:23" ht="12.75" customHeight="1" x14ac:dyDescent="0.3">
      <c r="A20" s="150" t="str">
        <f ca="1">INDIRECT(calculation_hide!O25)</f>
        <v>November 2024 [provisional]</v>
      </c>
      <c r="B20" s="151">
        <f ca="1">INDIRECT(calculation_hide!P25)</f>
        <v>7.83</v>
      </c>
      <c r="C20" s="151">
        <f ca="1">INDIRECT(calculation_hide!Q25)</f>
        <v>0.01</v>
      </c>
      <c r="D20" s="151">
        <f ca="1">INDIRECT(calculation_hide!R25)</f>
        <v>2.71</v>
      </c>
      <c r="E20" s="151">
        <f ca="1">INDIRECT(calculation_hide!S25)</f>
        <v>2.4500000000000002</v>
      </c>
      <c r="F20" s="151">
        <f ca="1">INDIRECT(calculation_hide!T25)</f>
        <v>1.29</v>
      </c>
      <c r="G20" s="151">
        <f ca="1">INDIRECT(calculation_hide!U25)</f>
        <v>0.7</v>
      </c>
      <c r="H20" s="152">
        <f ca="1">INDIRECT(calculation_hide!V25)</f>
        <v>0.67</v>
      </c>
      <c r="J20" s="18"/>
      <c r="K20" s="18"/>
      <c r="L20" s="18"/>
      <c r="M20" s="18"/>
      <c r="N20" s="18"/>
      <c r="O20" s="19"/>
      <c r="P20" s="19"/>
      <c r="S20" s="26"/>
      <c r="T20" s="27"/>
      <c r="U20" s="27"/>
      <c r="V20" s="27"/>
      <c r="W20" s="27"/>
    </row>
    <row r="21" spans="1:23" s="17" customFormat="1" ht="12.75" customHeight="1" x14ac:dyDescent="0.35">
      <c r="A21" s="147" t="s">
        <v>32</v>
      </c>
      <c r="B21" s="157">
        <f t="shared" ref="B21:H21" ca="1" si="3">SUM(B18:B20)</f>
        <v>23.380000000000003</v>
      </c>
      <c r="C21" s="157">
        <f t="shared" ca="1" si="3"/>
        <v>0.03</v>
      </c>
      <c r="D21" s="157">
        <f t="shared" ca="1" si="3"/>
        <v>8.3000000000000007</v>
      </c>
      <c r="E21" s="157">
        <f t="shared" ca="1" si="3"/>
        <v>7.16</v>
      </c>
      <c r="F21" s="157">
        <f t="shared" ca="1" si="3"/>
        <v>3.7</v>
      </c>
      <c r="G21" s="157">
        <f t="shared" ca="1" si="3"/>
        <v>2.1799999999999997</v>
      </c>
      <c r="H21" s="158">
        <f t="shared" ca="1" si="3"/>
        <v>2.0099999999999998</v>
      </c>
      <c r="I21" s="22"/>
      <c r="J21" s="23"/>
      <c r="K21" s="23"/>
      <c r="L21" s="23"/>
      <c r="M21" s="23"/>
      <c r="N21" s="23"/>
      <c r="O21" s="24"/>
      <c r="P21" s="24"/>
      <c r="S21" s="28"/>
      <c r="T21" s="23"/>
      <c r="U21" s="23"/>
      <c r="V21" s="23"/>
      <c r="W21" s="23"/>
    </row>
    <row r="22" spans="1:23" ht="12.75" customHeight="1" x14ac:dyDescent="0.35">
      <c r="A22" s="134" t="s">
        <v>564</v>
      </c>
      <c r="B22" s="139" t="str">
        <f t="shared" ref="B22:H22" ca="1" si="4">IF(((B21-B17)/B17*100)&gt;100,"(+) ",IF(((B21-B17)/B17*100)&lt;-100,"(-) ",IF(ROUND(((B21-B17)/B17*100),1)=0,"- ",IF(((B21-B17)/B17*100)&gt;0,TEXT(((B21-B17)/B17*100),"+0.0 "),TEXT(((B21-B17)/B17*100),"0.0 ")))))</f>
        <v xml:space="preserve">-3.9 </v>
      </c>
      <c r="C22" s="138" t="str">
        <f ca="1">IF(((C21-C17)/C17*100)&gt;100,"(+) ",IF(((C21-C17)/C17*100)&lt;-100,"(-) ",IF(ROUND(((C21-C17)/C17*100),1)=0,"- ",IF(((C21-C17)/C17*100)&gt;0,TEXT(((C21-C17)/C17*100),"+0.0 "),TEXT(((C21-C17)/C17*100),"0.0 ")))))</f>
        <v xml:space="preserve">-78.6 </v>
      </c>
      <c r="D22" s="138" t="str">
        <f t="shared" ca="1" si="4"/>
        <v xml:space="preserve">-3.8 </v>
      </c>
      <c r="E22" s="138" t="str">
        <f ca="1">IF(((E21-E17)/E17*100)&gt;100,"(+) ",IF(((E21-E17)/E17*100)&lt;-100,"(-) ",IF(ROUND(((E21-E17)/E17*100),1)=0,"- ",IF(((E21-E17)/E17*100)&gt;0,TEXT(((E21-E17)/E17*100),"+0.0 "),TEXT(((E21-E17)/E17*100),"0.0 ")))))</f>
        <v xml:space="preserve">-5.4 </v>
      </c>
      <c r="F22" s="138" t="str">
        <f ca="1">IF(((F21-F17)/F17*100)&gt;100,"(+) ",IF(((F21-F17)/F17*100)&lt;-100,"(-) ",IF(ROUND(((F21-F17)/F17*100),1)=0,"- ",IF(((F21-F17)/F17*100)&gt;0,TEXT(((F21-F17)/F17*100),"+0.0 "),TEXT(((F21-F17)/F17*100),"0.0 ")))))</f>
        <v xml:space="preserve">+4.5 </v>
      </c>
      <c r="G22" s="148" t="str">
        <f ca="1">IF(((G21-G17)/G17*100)&gt;100,"(+) ",IF(((G21-G17)/G17*100)&lt;-100,"(-) ",IF(ROUND(((G21-G17)/G17*100),1)=0,"- ",IF(((G21-G17)/G17*100)&gt;0,TEXT(((G21-G17)/G17*100),"+0.0 "),TEXT(((G21-G17)/G17*100),"0.0 ")))))</f>
        <v xml:space="preserve">-2.7 </v>
      </c>
      <c r="H22" s="168" t="str">
        <f t="shared" ca="1" si="4"/>
        <v xml:space="preserve">-9.5 </v>
      </c>
      <c r="I22" s="29"/>
      <c r="J22" s="30"/>
      <c r="L22" s="31"/>
      <c r="Q22" s="32"/>
    </row>
    <row r="23" spans="1:23" ht="12.75" customHeight="1" x14ac:dyDescent="0.3">
      <c r="A23" s="33"/>
      <c r="B23" s="35"/>
      <c r="C23" s="36"/>
      <c r="D23" s="37"/>
      <c r="E23" s="38"/>
      <c r="F23" s="37"/>
      <c r="G23" s="39"/>
      <c r="H23" s="39"/>
      <c r="I23" s="29"/>
      <c r="J23" s="40"/>
      <c r="K23" s="40"/>
      <c r="L23" s="40"/>
      <c r="M23" s="40"/>
      <c r="N23" s="40"/>
      <c r="O23" s="40"/>
      <c r="P23" s="40"/>
    </row>
    <row r="24" spans="1:23" s="40" customFormat="1" x14ac:dyDescent="0.3">
      <c r="A24" s="33"/>
      <c r="B24" s="42"/>
      <c r="C24" s="174"/>
      <c r="D24" s="174"/>
      <c r="E24" s="169"/>
      <c r="F24" s="44"/>
      <c r="G24" s="45"/>
      <c r="H24" s="175"/>
      <c r="I24" s="41"/>
      <c r="M24" s="46"/>
      <c r="N24" s="46"/>
      <c r="O24" s="46"/>
      <c r="P24" s="46"/>
    </row>
    <row r="25" spans="1:23" s="40" customFormat="1" x14ac:dyDescent="0.3">
      <c r="A25" s="33"/>
      <c r="B25" s="42"/>
      <c r="C25" s="181"/>
      <c r="D25" s="174"/>
      <c r="E25" s="174"/>
      <c r="F25" s="43"/>
      <c r="G25" s="45"/>
      <c r="H25" s="174"/>
      <c r="I25" s="41"/>
      <c r="M25" s="46"/>
      <c r="N25" s="46"/>
      <c r="O25" s="46"/>
      <c r="P25" s="46"/>
      <c r="Q25" s="46"/>
      <c r="R25" s="46"/>
    </row>
    <row r="26" spans="1:23" s="40" customFormat="1" x14ac:dyDescent="0.3">
      <c r="A26" s="47"/>
      <c r="B26" s="42"/>
      <c r="C26" s="43"/>
      <c r="D26" s="43"/>
      <c r="E26" s="43"/>
      <c r="F26" s="43"/>
      <c r="G26" s="45"/>
      <c r="H26" s="45"/>
      <c r="I26" s="41"/>
      <c r="M26" s="46"/>
      <c r="N26" s="46"/>
      <c r="O26" s="46"/>
      <c r="P26" s="46"/>
      <c r="Q26" s="46"/>
      <c r="R26" s="46"/>
    </row>
    <row r="27" spans="1:23" s="40" customFormat="1" x14ac:dyDescent="0.3">
      <c r="A27" s="47"/>
      <c r="B27" s="42"/>
      <c r="C27" s="43"/>
      <c r="D27" s="43"/>
      <c r="E27" s="43"/>
      <c r="F27" s="43"/>
      <c r="G27" s="45"/>
      <c r="H27" s="45"/>
      <c r="I27" s="41"/>
      <c r="M27" s="46"/>
      <c r="N27" s="46"/>
      <c r="O27" s="46"/>
      <c r="P27" s="46"/>
      <c r="Q27" s="46"/>
      <c r="R27" s="46"/>
    </row>
    <row r="28" spans="1:23" s="40" customFormat="1" x14ac:dyDescent="0.3">
      <c r="A28" s="47"/>
      <c r="B28" s="42"/>
      <c r="C28" s="43"/>
      <c r="D28" s="43"/>
      <c r="E28" s="43"/>
      <c r="F28" s="43"/>
      <c r="G28" s="45"/>
      <c r="H28" s="45"/>
      <c r="I28" s="41"/>
      <c r="M28" s="46"/>
      <c r="N28" s="46"/>
      <c r="O28" s="46"/>
      <c r="P28" s="46"/>
      <c r="Q28" s="46"/>
      <c r="R28" s="46"/>
    </row>
    <row r="29" spans="1:23" s="40" customFormat="1" x14ac:dyDescent="0.3">
      <c r="A29" s="48"/>
      <c r="B29" s="42"/>
      <c r="C29" s="43"/>
      <c r="D29" s="43"/>
      <c r="E29" s="43"/>
      <c r="F29" s="43"/>
      <c r="G29" s="45"/>
      <c r="H29" s="45"/>
      <c r="I29" s="41"/>
      <c r="M29" s="46"/>
      <c r="N29" s="46"/>
      <c r="O29" s="46"/>
      <c r="P29" s="46"/>
      <c r="Q29" s="46"/>
      <c r="R29" s="46"/>
    </row>
    <row r="30" spans="1:23" s="40" customFormat="1" x14ac:dyDescent="0.3">
      <c r="A30" s="33"/>
      <c r="B30" s="49"/>
      <c r="C30" s="33"/>
      <c r="D30" s="33"/>
      <c r="E30" s="33"/>
      <c r="F30" s="33"/>
      <c r="G30" s="45"/>
      <c r="H30" s="45"/>
      <c r="I30" s="41"/>
      <c r="J30" s="41"/>
      <c r="K30" s="41"/>
      <c r="L30" s="41"/>
      <c r="M30" s="46"/>
      <c r="N30" s="46"/>
      <c r="O30" s="46"/>
      <c r="P30" s="46"/>
      <c r="Q30" s="46"/>
      <c r="R30" s="46"/>
    </row>
    <row r="31" spans="1:23" s="41" customFormat="1" ht="12.75" customHeight="1" x14ac:dyDescent="0.3">
      <c r="A31" s="33"/>
      <c r="B31" s="49"/>
      <c r="C31" s="33"/>
      <c r="D31" s="33"/>
      <c r="E31" s="33"/>
      <c r="F31" s="33"/>
      <c r="G31" s="45"/>
      <c r="H31" s="45"/>
      <c r="M31" s="46"/>
      <c r="N31" s="46"/>
      <c r="O31" s="46"/>
      <c r="P31" s="46"/>
      <c r="Q31" s="46"/>
      <c r="R31" s="46"/>
    </row>
    <row r="32" spans="1:23" s="41" customFormat="1" ht="12.75" customHeight="1" x14ac:dyDescent="0.3">
      <c r="A32" s="33"/>
      <c r="B32" s="49"/>
      <c r="C32" s="33"/>
      <c r="D32" s="33"/>
      <c r="E32" s="33"/>
      <c r="F32" s="33"/>
      <c r="G32" s="45"/>
      <c r="H32" s="45"/>
      <c r="M32" s="46"/>
      <c r="N32" s="46"/>
      <c r="O32" s="46"/>
      <c r="P32" s="46"/>
      <c r="Q32" s="46"/>
      <c r="R32" s="46"/>
    </row>
    <row r="33" spans="1:18" s="41" customFormat="1" ht="12.75" customHeight="1" x14ac:dyDescent="0.3">
      <c r="A33" s="47"/>
      <c r="B33" s="42"/>
      <c r="C33" s="43"/>
      <c r="D33" s="43"/>
      <c r="E33" s="43"/>
      <c r="F33" s="43"/>
      <c r="G33" s="45"/>
      <c r="H33" s="45"/>
      <c r="J33" s="15"/>
      <c r="K33" s="15"/>
      <c r="L33" s="15"/>
      <c r="M33" s="46"/>
      <c r="N33" s="46"/>
      <c r="O33" s="46"/>
      <c r="P33" s="46"/>
      <c r="Q33" s="46"/>
      <c r="R33" s="46"/>
    </row>
    <row r="34" spans="1:18" x14ac:dyDescent="0.3">
      <c r="A34" s="50"/>
      <c r="B34" s="51"/>
      <c r="C34" s="52"/>
      <c r="D34" s="53"/>
      <c r="E34" s="53"/>
      <c r="F34" s="53"/>
      <c r="G34" s="53"/>
      <c r="H34" s="53"/>
      <c r="J34" s="40"/>
      <c r="K34" s="40"/>
      <c r="L34" s="40"/>
      <c r="M34" s="40"/>
      <c r="N34" s="40"/>
      <c r="O34" s="40"/>
      <c r="P34" s="40"/>
      <c r="Q34" s="46"/>
      <c r="R34" s="46"/>
    </row>
    <row r="35" spans="1:18" s="40" customFormat="1" ht="10.5" x14ac:dyDescent="0.25">
      <c r="B35" s="51"/>
      <c r="C35" s="53"/>
      <c r="D35" s="53"/>
      <c r="E35" s="53"/>
      <c r="F35" s="53"/>
      <c r="G35" s="53"/>
      <c r="H35" s="53"/>
    </row>
    <row r="36" spans="1:18" s="40" customFormat="1" x14ac:dyDescent="0.3">
      <c r="B36" s="51"/>
      <c r="C36" s="51"/>
      <c r="D36" s="51"/>
      <c r="E36" s="51"/>
      <c r="F36" s="51"/>
      <c r="G36" s="51"/>
      <c r="H36" s="51"/>
      <c r="J36" s="15"/>
      <c r="K36" s="15"/>
      <c r="L36" s="15"/>
      <c r="M36" s="15"/>
      <c r="N36" s="15"/>
      <c r="O36" s="15"/>
      <c r="P36" s="15"/>
    </row>
    <row r="37" spans="1:18" x14ac:dyDescent="0.3">
      <c r="B37" s="51"/>
      <c r="C37" s="51"/>
      <c r="D37" s="51"/>
      <c r="E37" s="51"/>
      <c r="F37" s="51"/>
      <c r="G37" s="51"/>
      <c r="H37" s="51"/>
    </row>
    <row r="38" spans="1:18" x14ac:dyDescent="0.3">
      <c r="B38" s="54"/>
      <c r="C38" s="55"/>
      <c r="D38" s="55"/>
      <c r="E38" s="55"/>
      <c r="F38" s="55"/>
      <c r="G38" s="55"/>
      <c r="H38" s="55"/>
    </row>
    <row r="39" spans="1:18" x14ac:dyDescent="0.3">
      <c r="B39" s="51"/>
      <c r="C39" s="55"/>
      <c r="D39" s="55"/>
      <c r="E39" s="56"/>
      <c r="F39" s="55"/>
      <c r="G39" s="55"/>
      <c r="H39" s="55"/>
    </row>
    <row r="40" spans="1:18" x14ac:dyDescent="0.3">
      <c r="B40" s="51"/>
      <c r="C40" s="57"/>
      <c r="D40" s="57"/>
      <c r="E40" s="57"/>
      <c r="F40" s="57"/>
      <c r="G40" s="57"/>
      <c r="H40" s="57"/>
    </row>
    <row r="41" spans="1:18" x14ac:dyDescent="0.3">
      <c r="B41" s="58"/>
      <c r="C41" s="59"/>
      <c r="D41" s="59"/>
      <c r="E41" s="59"/>
      <c r="F41" s="59"/>
      <c r="G41" s="59"/>
      <c r="H41" s="57"/>
    </row>
    <row r="42" spans="1:18" x14ac:dyDescent="0.3">
      <c r="B42" s="58"/>
      <c r="C42" s="59"/>
      <c r="D42" s="59"/>
      <c r="E42" s="59"/>
      <c r="F42" s="59"/>
      <c r="G42" s="59"/>
      <c r="H42" s="57"/>
    </row>
    <row r="45" spans="1:18" x14ac:dyDescent="0.3">
      <c r="E45" s="60"/>
    </row>
  </sheetData>
  <conditionalFormatting sqref="T21:W21">
    <cfRule type="cellIs" dxfId="0" priority="1" stopIfTrue="1" operator="notEqual">
      <formula>0</formula>
    </cfRule>
    <cfRule type="cellIs" priority="2" stopIfTrue="1" operator="notEqual">
      <formula>0</formula>
    </cfRule>
  </conditionalFormatting>
  <pageMargins left="0.74803149606299213" right="0.74803149606299213" top="0.98425196850393704" bottom="0.98425196850393704" header="0.51181102362204722" footer="0.51181102362204722"/>
  <pageSetup paperSize="9" scale="55"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3520A-0251-42E5-A9B5-48FC9CC7E1C8}">
  <sheetPr>
    <pageSetUpPr fitToPage="1"/>
  </sheetPr>
  <dimension ref="A1:J63"/>
  <sheetViews>
    <sheetView showGridLines="0" zoomScaleNormal="100" zoomScaleSheetLayoutView="100" workbookViewId="0"/>
  </sheetViews>
  <sheetFormatPr defaultRowHeight="13" x14ac:dyDescent="0.3"/>
  <cols>
    <col min="1" max="1" width="31.1796875" style="61" customWidth="1"/>
    <col min="2" max="2" width="8.81640625" style="62" customWidth="1"/>
    <col min="3" max="3" width="8.54296875" style="61" customWidth="1"/>
    <col min="4" max="5" width="12.81640625" style="61" customWidth="1"/>
    <col min="6" max="6" width="18.1796875" style="61" customWidth="1"/>
    <col min="7" max="7" width="16.453125" style="61" customWidth="1"/>
    <col min="8" max="8" width="20.54296875" style="61" customWidth="1"/>
    <col min="9" max="9" width="4.1796875" style="61" customWidth="1"/>
    <col min="10" max="18" width="8.81640625" style="61"/>
    <col min="19" max="19" width="5.453125" style="61" bestFit="1" customWidth="1"/>
    <col min="20" max="253" width="8.81640625" style="61"/>
    <col min="254" max="254" width="0" style="61" hidden="1" customWidth="1"/>
    <col min="255" max="255" width="8.81640625" style="61"/>
    <col min="256" max="256" width="10.453125" style="61" customWidth="1"/>
    <col min="257" max="257" width="7.453125" style="61" customWidth="1"/>
    <col min="258" max="258" width="8.81640625" style="61"/>
    <col min="259" max="259" width="9.453125" style="61" customWidth="1"/>
    <col min="260" max="261" width="12.81640625" style="61" customWidth="1"/>
    <col min="262" max="262" width="21.1796875" style="61" customWidth="1"/>
    <col min="263" max="263" width="16.453125" style="61" customWidth="1"/>
    <col min="264" max="264" width="20.54296875" style="61" customWidth="1"/>
    <col min="265" max="265" width="4.1796875" style="61" customWidth="1"/>
    <col min="266" max="274" width="8.81640625" style="61"/>
    <col min="275" max="275" width="5.453125" style="61" bestFit="1" customWidth="1"/>
    <col min="276" max="509" width="8.81640625" style="61"/>
    <col min="510" max="510" width="0" style="61" hidden="1" customWidth="1"/>
    <col min="511" max="511" width="8.81640625" style="61"/>
    <col min="512" max="512" width="10.453125" style="61" customWidth="1"/>
    <col min="513" max="513" width="7.453125" style="61" customWidth="1"/>
    <col min="514" max="514" width="8.81640625" style="61"/>
    <col min="515" max="515" width="9.453125" style="61" customWidth="1"/>
    <col min="516" max="517" width="12.81640625" style="61" customWidth="1"/>
    <col min="518" max="518" width="21.1796875" style="61" customWidth="1"/>
    <col min="519" max="519" width="16.453125" style="61" customWidth="1"/>
    <col min="520" max="520" width="20.54296875" style="61" customWidth="1"/>
    <col min="521" max="521" width="4.1796875" style="61" customWidth="1"/>
    <col min="522" max="530" width="8.81640625" style="61"/>
    <col min="531" max="531" width="5.453125" style="61" bestFit="1" customWidth="1"/>
    <col min="532" max="765" width="8.81640625" style="61"/>
    <col min="766" max="766" width="0" style="61" hidden="1" customWidth="1"/>
    <col min="767" max="767" width="8.81640625" style="61"/>
    <col min="768" max="768" width="10.453125" style="61" customWidth="1"/>
    <col min="769" max="769" width="7.453125" style="61" customWidth="1"/>
    <col min="770" max="770" width="8.81640625" style="61"/>
    <col min="771" max="771" width="9.453125" style="61" customWidth="1"/>
    <col min="772" max="773" width="12.81640625" style="61" customWidth="1"/>
    <col min="774" max="774" width="21.1796875" style="61" customWidth="1"/>
    <col min="775" max="775" width="16.453125" style="61" customWidth="1"/>
    <col min="776" max="776" width="20.54296875" style="61" customWidth="1"/>
    <col min="777" max="777" width="4.1796875" style="61" customWidth="1"/>
    <col min="778" max="786" width="8.81640625" style="61"/>
    <col min="787" max="787" width="5.453125" style="61" bestFit="1" customWidth="1"/>
    <col min="788" max="1021" width="8.81640625" style="61"/>
    <col min="1022" max="1022" width="0" style="61" hidden="1" customWidth="1"/>
    <col min="1023" max="1023" width="8.81640625" style="61"/>
    <col min="1024" max="1024" width="10.453125" style="61" customWidth="1"/>
    <col min="1025" max="1025" width="7.453125" style="61" customWidth="1"/>
    <col min="1026" max="1026" width="8.81640625" style="61"/>
    <col min="1027" max="1027" width="9.453125" style="61" customWidth="1"/>
    <col min="1028" max="1029" width="12.81640625" style="61" customWidth="1"/>
    <col min="1030" max="1030" width="21.1796875" style="61" customWidth="1"/>
    <col min="1031" max="1031" width="16.453125" style="61" customWidth="1"/>
    <col min="1032" max="1032" width="20.54296875" style="61" customWidth="1"/>
    <col min="1033" max="1033" width="4.1796875" style="61" customWidth="1"/>
    <col min="1034" max="1042" width="8.81640625" style="61"/>
    <col min="1043" max="1043" width="5.453125" style="61" bestFit="1" customWidth="1"/>
    <col min="1044" max="1277" width="8.81640625" style="61"/>
    <col min="1278" max="1278" width="0" style="61" hidden="1" customWidth="1"/>
    <col min="1279" max="1279" width="8.81640625" style="61"/>
    <col min="1280" max="1280" width="10.453125" style="61" customWidth="1"/>
    <col min="1281" max="1281" width="7.453125" style="61" customWidth="1"/>
    <col min="1282" max="1282" width="8.81640625" style="61"/>
    <col min="1283" max="1283" width="9.453125" style="61" customWidth="1"/>
    <col min="1284" max="1285" width="12.81640625" style="61" customWidth="1"/>
    <col min="1286" max="1286" width="21.1796875" style="61" customWidth="1"/>
    <col min="1287" max="1287" width="16.453125" style="61" customWidth="1"/>
    <col min="1288" max="1288" width="20.54296875" style="61" customWidth="1"/>
    <col min="1289" max="1289" width="4.1796875" style="61" customWidth="1"/>
    <col min="1290" max="1298" width="8.81640625" style="61"/>
    <col min="1299" max="1299" width="5.453125" style="61" bestFit="1" customWidth="1"/>
    <col min="1300" max="1533" width="8.81640625" style="61"/>
    <col min="1534" max="1534" width="0" style="61" hidden="1" customWidth="1"/>
    <col min="1535" max="1535" width="8.81640625" style="61"/>
    <col min="1536" max="1536" width="10.453125" style="61" customWidth="1"/>
    <col min="1537" max="1537" width="7.453125" style="61" customWidth="1"/>
    <col min="1538" max="1538" width="8.81640625" style="61"/>
    <col min="1539" max="1539" width="9.453125" style="61" customWidth="1"/>
    <col min="1540" max="1541" width="12.81640625" style="61" customWidth="1"/>
    <col min="1542" max="1542" width="21.1796875" style="61" customWidth="1"/>
    <col min="1543" max="1543" width="16.453125" style="61" customWidth="1"/>
    <col min="1544" max="1544" width="20.54296875" style="61" customWidth="1"/>
    <col min="1545" max="1545" width="4.1796875" style="61" customWidth="1"/>
    <col min="1546" max="1554" width="8.81640625" style="61"/>
    <col min="1555" max="1555" width="5.453125" style="61" bestFit="1" customWidth="1"/>
    <col min="1556" max="1789" width="8.81640625" style="61"/>
    <col min="1790" max="1790" width="0" style="61" hidden="1" customWidth="1"/>
    <col min="1791" max="1791" width="8.81640625" style="61"/>
    <col min="1792" max="1792" width="10.453125" style="61" customWidth="1"/>
    <col min="1793" max="1793" width="7.453125" style="61" customWidth="1"/>
    <col min="1794" max="1794" width="8.81640625" style="61"/>
    <col min="1795" max="1795" width="9.453125" style="61" customWidth="1"/>
    <col min="1796" max="1797" width="12.81640625" style="61" customWidth="1"/>
    <col min="1798" max="1798" width="21.1796875" style="61" customWidth="1"/>
    <col min="1799" max="1799" width="16.453125" style="61" customWidth="1"/>
    <col min="1800" max="1800" width="20.54296875" style="61" customWidth="1"/>
    <col min="1801" max="1801" width="4.1796875" style="61" customWidth="1"/>
    <col min="1802" max="1810" width="8.81640625" style="61"/>
    <col min="1811" max="1811" width="5.453125" style="61" bestFit="1" customWidth="1"/>
    <col min="1812" max="2045" width="8.81640625" style="61"/>
    <col min="2046" max="2046" width="0" style="61" hidden="1" customWidth="1"/>
    <col min="2047" max="2047" width="8.81640625" style="61"/>
    <col min="2048" max="2048" width="10.453125" style="61" customWidth="1"/>
    <col min="2049" max="2049" width="7.453125" style="61" customWidth="1"/>
    <col min="2050" max="2050" width="8.81640625" style="61"/>
    <col min="2051" max="2051" width="9.453125" style="61" customWidth="1"/>
    <col min="2052" max="2053" width="12.81640625" style="61" customWidth="1"/>
    <col min="2054" max="2054" width="21.1796875" style="61" customWidth="1"/>
    <col min="2055" max="2055" width="16.453125" style="61" customWidth="1"/>
    <col min="2056" max="2056" width="20.54296875" style="61" customWidth="1"/>
    <col min="2057" max="2057" width="4.1796875" style="61" customWidth="1"/>
    <col min="2058" max="2066" width="8.81640625" style="61"/>
    <col min="2067" max="2067" width="5.453125" style="61" bestFit="1" customWidth="1"/>
    <col min="2068" max="2301" width="8.81640625" style="61"/>
    <col min="2302" max="2302" width="0" style="61" hidden="1" customWidth="1"/>
    <col min="2303" max="2303" width="8.81640625" style="61"/>
    <col min="2304" max="2304" width="10.453125" style="61" customWidth="1"/>
    <col min="2305" max="2305" width="7.453125" style="61" customWidth="1"/>
    <col min="2306" max="2306" width="8.81640625" style="61"/>
    <col min="2307" max="2307" width="9.453125" style="61" customWidth="1"/>
    <col min="2308" max="2309" width="12.81640625" style="61" customWidth="1"/>
    <col min="2310" max="2310" width="21.1796875" style="61" customWidth="1"/>
    <col min="2311" max="2311" width="16.453125" style="61" customWidth="1"/>
    <col min="2312" max="2312" width="20.54296875" style="61" customWidth="1"/>
    <col min="2313" max="2313" width="4.1796875" style="61" customWidth="1"/>
    <col min="2314" max="2322" width="8.81640625" style="61"/>
    <col min="2323" max="2323" width="5.453125" style="61" bestFit="1" customWidth="1"/>
    <col min="2324" max="2557" width="8.81640625" style="61"/>
    <col min="2558" max="2558" width="0" style="61" hidden="1" customWidth="1"/>
    <col min="2559" max="2559" width="8.81640625" style="61"/>
    <col min="2560" max="2560" width="10.453125" style="61" customWidth="1"/>
    <col min="2561" max="2561" width="7.453125" style="61" customWidth="1"/>
    <col min="2562" max="2562" width="8.81640625" style="61"/>
    <col min="2563" max="2563" width="9.453125" style="61" customWidth="1"/>
    <col min="2564" max="2565" width="12.81640625" style="61" customWidth="1"/>
    <col min="2566" max="2566" width="21.1796875" style="61" customWidth="1"/>
    <col min="2567" max="2567" width="16.453125" style="61" customWidth="1"/>
    <col min="2568" max="2568" width="20.54296875" style="61" customWidth="1"/>
    <col min="2569" max="2569" width="4.1796875" style="61" customWidth="1"/>
    <col min="2570" max="2578" width="8.81640625" style="61"/>
    <col min="2579" max="2579" width="5.453125" style="61" bestFit="1" customWidth="1"/>
    <col min="2580" max="2813" width="8.81640625" style="61"/>
    <col min="2814" max="2814" width="0" style="61" hidden="1" customWidth="1"/>
    <col min="2815" max="2815" width="8.81640625" style="61"/>
    <col min="2816" max="2816" width="10.453125" style="61" customWidth="1"/>
    <col min="2817" max="2817" width="7.453125" style="61" customWidth="1"/>
    <col min="2818" max="2818" width="8.81640625" style="61"/>
    <col min="2819" max="2819" width="9.453125" style="61" customWidth="1"/>
    <col min="2820" max="2821" width="12.81640625" style="61" customWidth="1"/>
    <col min="2822" max="2822" width="21.1796875" style="61" customWidth="1"/>
    <col min="2823" max="2823" width="16.453125" style="61" customWidth="1"/>
    <col min="2824" max="2824" width="20.54296875" style="61" customWidth="1"/>
    <col min="2825" max="2825" width="4.1796875" style="61" customWidth="1"/>
    <col min="2826" max="2834" width="8.81640625" style="61"/>
    <col min="2835" max="2835" width="5.453125" style="61" bestFit="1" customWidth="1"/>
    <col min="2836" max="3069" width="8.81640625" style="61"/>
    <col min="3070" max="3070" width="0" style="61" hidden="1" customWidth="1"/>
    <col min="3071" max="3071" width="8.81640625" style="61"/>
    <col min="3072" max="3072" width="10.453125" style="61" customWidth="1"/>
    <col min="3073" max="3073" width="7.453125" style="61" customWidth="1"/>
    <col min="3074" max="3074" width="8.81640625" style="61"/>
    <col min="3075" max="3075" width="9.453125" style="61" customWidth="1"/>
    <col min="3076" max="3077" width="12.81640625" style="61" customWidth="1"/>
    <col min="3078" max="3078" width="21.1796875" style="61" customWidth="1"/>
    <col min="3079" max="3079" width="16.453125" style="61" customWidth="1"/>
    <col min="3080" max="3080" width="20.54296875" style="61" customWidth="1"/>
    <col min="3081" max="3081" width="4.1796875" style="61" customWidth="1"/>
    <col min="3082" max="3090" width="8.81640625" style="61"/>
    <col min="3091" max="3091" width="5.453125" style="61" bestFit="1" customWidth="1"/>
    <col min="3092" max="3325" width="8.81640625" style="61"/>
    <col min="3326" max="3326" width="0" style="61" hidden="1" customWidth="1"/>
    <col min="3327" max="3327" width="8.81640625" style="61"/>
    <col min="3328" max="3328" width="10.453125" style="61" customWidth="1"/>
    <col min="3329" max="3329" width="7.453125" style="61" customWidth="1"/>
    <col min="3330" max="3330" width="8.81640625" style="61"/>
    <col min="3331" max="3331" width="9.453125" style="61" customWidth="1"/>
    <col min="3332" max="3333" width="12.81640625" style="61" customWidth="1"/>
    <col min="3334" max="3334" width="21.1796875" style="61" customWidth="1"/>
    <col min="3335" max="3335" width="16.453125" style="61" customWidth="1"/>
    <col min="3336" max="3336" width="20.54296875" style="61" customWidth="1"/>
    <col min="3337" max="3337" width="4.1796875" style="61" customWidth="1"/>
    <col min="3338" max="3346" width="8.81640625" style="61"/>
    <col min="3347" max="3347" width="5.453125" style="61" bestFit="1" customWidth="1"/>
    <col min="3348" max="3581" width="8.81640625" style="61"/>
    <col min="3582" max="3582" width="0" style="61" hidden="1" customWidth="1"/>
    <col min="3583" max="3583" width="8.81640625" style="61"/>
    <col min="3584" max="3584" width="10.453125" style="61" customWidth="1"/>
    <col min="3585" max="3585" width="7.453125" style="61" customWidth="1"/>
    <col min="3586" max="3586" width="8.81640625" style="61"/>
    <col min="3587" max="3587" width="9.453125" style="61" customWidth="1"/>
    <col min="3588" max="3589" width="12.81640625" style="61" customWidth="1"/>
    <col min="3590" max="3590" width="21.1796875" style="61" customWidth="1"/>
    <col min="3591" max="3591" width="16.453125" style="61" customWidth="1"/>
    <col min="3592" max="3592" width="20.54296875" style="61" customWidth="1"/>
    <col min="3593" max="3593" width="4.1796875" style="61" customWidth="1"/>
    <col min="3594" max="3602" width="8.81640625" style="61"/>
    <col min="3603" max="3603" width="5.453125" style="61" bestFit="1" customWidth="1"/>
    <col min="3604" max="3837" width="8.81640625" style="61"/>
    <col min="3838" max="3838" width="0" style="61" hidden="1" customWidth="1"/>
    <col min="3839" max="3839" width="8.81640625" style="61"/>
    <col min="3840" max="3840" width="10.453125" style="61" customWidth="1"/>
    <col min="3841" max="3841" width="7.453125" style="61" customWidth="1"/>
    <col min="3842" max="3842" width="8.81640625" style="61"/>
    <col min="3843" max="3843" width="9.453125" style="61" customWidth="1"/>
    <col min="3844" max="3845" width="12.81640625" style="61" customWidth="1"/>
    <col min="3846" max="3846" width="21.1796875" style="61" customWidth="1"/>
    <col min="3847" max="3847" width="16.453125" style="61" customWidth="1"/>
    <col min="3848" max="3848" width="20.54296875" style="61" customWidth="1"/>
    <col min="3849" max="3849" width="4.1796875" style="61" customWidth="1"/>
    <col min="3850" max="3858" width="8.81640625" style="61"/>
    <col min="3859" max="3859" width="5.453125" style="61" bestFit="1" customWidth="1"/>
    <col min="3860" max="4093" width="8.81640625" style="61"/>
    <col min="4094" max="4094" width="0" style="61" hidden="1" customWidth="1"/>
    <col min="4095" max="4095" width="8.81640625" style="61"/>
    <col min="4096" max="4096" width="10.453125" style="61" customWidth="1"/>
    <col min="4097" max="4097" width="7.453125" style="61" customWidth="1"/>
    <col min="4098" max="4098" width="8.81640625" style="61"/>
    <col min="4099" max="4099" width="9.453125" style="61" customWidth="1"/>
    <col min="4100" max="4101" width="12.81640625" style="61" customWidth="1"/>
    <col min="4102" max="4102" width="21.1796875" style="61" customWidth="1"/>
    <col min="4103" max="4103" width="16.453125" style="61" customWidth="1"/>
    <col min="4104" max="4104" width="20.54296875" style="61" customWidth="1"/>
    <col min="4105" max="4105" width="4.1796875" style="61" customWidth="1"/>
    <col min="4106" max="4114" width="8.81640625" style="61"/>
    <col min="4115" max="4115" width="5.453125" style="61" bestFit="1" customWidth="1"/>
    <col min="4116" max="4349" width="8.81640625" style="61"/>
    <col min="4350" max="4350" width="0" style="61" hidden="1" customWidth="1"/>
    <col min="4351" max="4351" width="8.81640625" style="61"/>
    <col min="4352" max="4352" width="10.453125" style="61" customWidth="1"/>
    <col min="4353" max="4353" width="7.453125" style="61" customWidth="1"/>
    <col min="4354" max="4354" width="8.81640625" style="61"/>
    <col min="4355" max="4355" width="9.453125" style="61" customWidth="1"/>
    <col min="4356" max="4357" width="12.81640625" style="61" customWidth="1"/>
    <col min="4358" max="4358" width="21.1796875" style="61" customWidth="1"/>
    <col min="4359" max="4359" width="16.453125" style="61" customWidth="1"/>
    <col min="4360" max="4360" width="20.54296875" style="61" customWidth="1"/>
    <col min="4361" max="4361" width="4.1796875" style="61" customWidth="1"/>
    <col min="4362" max="4370" width="8.81640625" style="61"/>
    <col min="4371" max="4371" width="5.453125" style="61" bestFit="1" customWidth="1"/>
    <col min="4372" max="4605" width="8.81640625" style="61"/>
    <col min="4606" max="4606" width="0" style="61" hidden="1" customWidth="1"/>
    <col min="4607" max="4607" width="8.81640625" style="61"/>
    <col min="4608" max="4608" width="10.453125" style="61" customWidth="1"/>
    <col min="4609" max="4609" width="7.453125" style="61" customWidth="1"/>
    <col min="4610" max="4610" width="8.81640625" style="61"/>
    <col min="4611" max="4611" width="9.453125" style="61" customWidth="1"/>
    <col min="4612" max="4613" width="12.81640625" style="61" customWidth="1"/>
    <col min="4614" max="4614" width="21.1796875" style="61" customWidth="1"/>
    <col min="4615" max="4615" width="16.453125" style="61" customWidth="1"/>
    <col min="4616" max="4616" width="20.54296875" style="61" customWidth="1"/>
    <col min="4617" max="4617" width="4.1796875" style="61" customWidth="1"/>
    <col min="4618" max="4626" width="8.81640625" style="61"/>
    <col min="4627" max="4627" width="5.453125" style="61" bestFit="1" customWidth="1"/>
    <col min="4628" max="4861" width="8.81640625" style="61"/>
    <col min="4862" max="4862" width="0" style="61" hidden="1" customWidth="1"/>
    <col min="4863" max="4863" width="8.81640625" style="61"/>
    <col min="4864" max="4864" width="10.453125" style="61" customWidth="1"/>
    <col min="4865" max="4865" width="7.453125" style="61" customWidth="1"/>
    <col min="4866" max="4866" width="8.81640625" style="61"/>
    <col min="4867" max="4867" width="9.453125" style="61" customWidth="1"/>
    <col min="4868" max="4869" width="12.81640625" style="61" customWidth="1"/>
    <col min="4870" max="4870" width="21.1796875" style="61" customWidth="1"/>
    <col min="4871" max="4871" width="16.453125" style="61" customWidth="1"/>
    <col min="4872" max="4872" width="20.54296875" style="61" customWidth="1"/>
    <col min="4873" max="4873" width="4.1796875" style="61" customWidth="1"/>
    <col min="4874" max="4882" width="8.81640625" style="61"/>
    <col min="4883" max="4883" width="5.453125" style="61" bestFit="1" customWidth="1"/>
    <col min="4884" max="5117" width="8.81640625" style="61"/>
    <col min="5118" max="5118" width="0" style="61" hidden="1" customWidth="1"/>
    <col min="5119" max="5119" width="8.81640625" style="61"/>
    <col min="5120" max="5120" width="10.453125" style="61" customWidth="1"/>
    <col min="5121" max="5121" width="7.453125" style="61" customWidth="1"/>
    <col min="5122" max="5122" width="8.81640625" style="61"/>
    <col min="5123" max="5123" width="9.453125" style="61" customWidth="1"/>
    <col min="5124" max="5125" width="12.81640625" style="61" customWidth="1"/>
    <col min="5126" max="5126" width="21.1796875" style="61" customWidth="1"/>
    <col min="5127" max="5127" width="16.453125" style="61" customWidth="1"/>
    <col min="5128" max="5128" width="20.54296875" style="61" customWidth="1"/>
    <col min="5129" max="5129" width="4.1796875" style="61" customWidth="1"/>
    <col min="5130" max="5138" width="8.81640625" style="61"/>
    <col min="5139" max="5139" width="5.453125" style="61" bestFit="1" customWidth="1"/>
    <col min="5140" max="5373" width="8.81640625" style="61"/>
    <col min="5374" max="5374" width="0" style="61" hidden="1" customWidth="1"/>
    <col min="5375" max="5375" width="8.81640625" style="61"/>
    <col min="5376" max="5376" width="10.453125" style="61" customWidth="1"/>
    <col min="5377" max="5377" width="7.453125" style="61" customWidth="1"/>
    <col min="5378" max="5378" width="8.81640625" style="61"/>
    <col min="5379" max="5379" width="9.453125" style="61" customWidth="1"/>
    <col min="5380" max="5381" width="12.81640625" style="61" customWidth="1"/>
    <col min="5382" max="5382" width="21.1796875" style="61" customWidth="1"/>
    <col min="5383" max="5383" width="16.453125" style="61" customWidth="1"/>
    <col min="5384" max="5384" width="20.54296875" style="61" customWidth="1"/>
    <col min="5385" max="5385" width="4.1796875" style="61" customWidth="1"/>
    <col min="5386" max="5394" width="8.81640625" style="61"/>
    <col min="5395" max="5395" width="5.453125" style="61" bestFit="1" customWidth="1"/>
    <col min="5396" max="5629" width="8.81640625" style="61"/>
    <col min="5630" max="5630" width="0" style="61" hidden="1" customWidth="1"/>
    <col min="5631" max="5631" width="8.81640625" style="61"/>
    <col min="5632" max="5632" width="10.453125" style="61" customWidth="1"/>
    <col min="5633" max="5633" width="7.453125" style="61" customWidth="1"/>
    <col min="5634" max="5634" width="8.81640625" style="61"/>
    <col min="5635" max="5635" width="9.453125" style="61" customWidth="1"/>
    <col min="5636" max="5637" width="12.81640625" style="61" customWidth="1"/>
    <col min="5638" max="5638" width="21.1796875" style="61" customWidth="1"/>
    <col min="5639" max="5639" width="16.453125" style="61" customWidth="1"/>
    <col min="5640" max="5640" width="20.54296875" style="61" customWidth="1"/>
    <col min="5641" max="5641" width="4.1796875" style="61" customWidth="1"/>
    <col min="5642" max="5650" width="8.81640625" style="61"/>
    <col min="5651" max="5651" width="5.453125" style="61" bestFit="1" customWidth="1"/>
    <col min="5652" max="5885" width="8.81640625" style="61"/>
    <col min="5886" max="5886" width="0" style="61" hidden="1" customWidth="1"/>
    <col min="5887" max="5887" width="8.81640625" style="61"/>
    <col min="5888" max="5888" width="10.453125" style="61" customWidth="1"/>
    <col min="5889" max="5889" width="7.453125" style="61" customWidth="1"/>
    <col min="5890" max="5890" width="8.81640625" style="61"/>
    <col min="5891" max="5891" width="9.453125" style="61" customWidth="1"/>
    <col min="5892" max="5893" width="12.81640625" style="61" customWidth="1"/>
    <col min="5894" max="5894" width="21.1796875" style="61" customWidth="1"/>
    <col min="5895" max="5895" width="16.453125" style="61" customWidth="1"/>
    <col min="5896" max="5896" width="20.54296875" style="61" customWidth="1"/>
    <col min="5897" max="5897" width="4.1796875" style="61" customWidth="1"/>
    <col min="5898" max="5906" width="8.81640625" style="61"/>
    <col min="5907" max="5907" width="5.453125" style="61" bestFit="1" customWidth="1"/>
    <col min="5908" max="6141" width="8.81640625" style="61"/>
    <col min="6142" max="6142" width="0" style="61" hidden="1" customWidth="1"/>
    <col min="6143" max="6143" width="8.81640625" style="61"/>
    <col min="6144" max="6144" width="10.453125" style="61" customWidth="1"/>
    <col min="6145" max="6145" width="7.453125" style="61" customWidth="1"/>
    <col min="6146" max="6146" width="8.81640625" style="61"/>
    <col min="6147" max="6147" width="9.453125" style="61" customWidth="1"/>
    <col min="6148" max="6149" width="12.81640625" style="61" customWidth="1"/>
    <col min="6150" max="6150" width="21.1796875" style="61" customWidth="1"/>
    <col min="6151" max="6151" width="16.453125" style="61" customWidth="1"/>
    <col min="6152" max="6152" width="20.54296875" style="61" customWidth="1"/>
    <col min="6153" max="6153" width="4.1796875" style="61" customWidth="1"/>
    <col min="6154" max="6162" width="8.81640625" style="61"/>
    <col min="6163" max="6163" width="5.453125" style="61" bestFit="1" customWidth="1"/>
    <col min="6164" max="6397" width="8.81640625" style="61"/>
    <col min="6398" max="6398" width="0" style="61" hidden="1" customWidth="1"/>
    <col min="6399" max="6399" width="8.81640625" style="61"/>
    <col min="6400" max="6400" width="10.453125" style="61" customWidth="1"/>
    <col min="6401" max="6401" width="7.453125" style="61" customWidth="1"/>
    <col min="6402" max="6402" width="8.81640625" style="61"/>
    <col min="6403" max="6403" width="9.453125" style="61" customWidth="1"/>
    <col min="6404" max="6405" width="12.81640625" style="61" customWidth="1"/>
    <col min="6406" max="6406" width="21.1796875" style="61" customWidth="1"/>
    <col min="6407" max="6407" width="16.453125" style="61" customWidth="1"/>
    <col min="6408" max="6408" width="20.54296875" style="61" customWidth="1"/>
    <col min="6409" max="6409" width="4.1796875" style="61" customWidth="1"/>
    <col min="6410" max="6418" width="8.81640625" style="61"/>
    <col min="6419" max="6419" width="5.453125" style="61" bestFit="1" customWidth="1"/>
    <col min="6420" max="6653" width="8.81640625" style="61"/>
    <col min="6654" max="6654" width="0" style="61" hidden="1" customWidth="1"/>
    <col min="6655" max="6655" width="8.81640625" style="61"/>
    <col min="6656" max="6656" width="10.453125" style="61" customWidth="1"/>
    <col min="6657" max="6657" width="7.453125" style="61" customWidth="1"/>
    <col min="6658" max="6658" width="8.81640625" style="61"/>
    <col min="6659" max="6659" width="9.453125" style="61" customWidth="1"/>
    <col min="6660" max="6661" width="12.81640625" style="61" customWidth="1"/>
    <col min="6662" max="6662" width="21.1796875" style="61" customWidth="1"/>
    <col min="6663" max="6663" width="16.453125" style="61" customWidth="1"/>
    <col min="6664" max="6664" width="20.54296875" style="61" customWidth="1"/>
    <col min="6665" max="6665" width="4.1796875" style="61" customWidth="1"/>
    <col min="6666" max="6674" width="8.81640625" style="61"/>
    <col min="6675" max="6675" width="5.453125" style="61" bestFit="1" customWidth="1"/>
    <col min="6676" max="6909" width="8.81640625" style="61"/>
    <col min="6910" max="6910" width="0" style="61" hidden="1" customWidth="1"/>
    <col min="6911" max="6911" width="8.81640625" style="61"/>
    <col min="6912" max="6912" width="10.453125" style="61" customWidth="1"/>
    <col min="6913" max="6913" width="7.453125" style="61" customWidth="1"/>
    <col min="6914" max="6914" width="8.81640625" style="61"/>
    <col min="6915" max="6915" width="9.453125" style="61" customWidth="1"/>
    <col min="6916" max="6917" width="12.81640625" style="61" customWidth="1"/>
    <col min="6918" max="6918" width="21.1796875" style="61" customWidth="1"/>
    <col min="6919" max="6919" width="16.453125" style="61" customWidth="1"/>
    <col min="6920" max="6920" width="20.54296875" style="61" customWidth="1"/>
    <col min="6921" max="6921" width="4.1796875" style="61" customWidth="1"/>
    <col min="6922" max="6930" width="8.81640625" style="61"/>
    <col min="6931" max="6931" width="5.453125" style="61" bestFit="1" customWidth="1"/>
    <col min="6932" max="7165" width="8.81640625" style="61"/>
    <col min="7166" max="7166" width="0" style="61" hidden="1" customWidth="1"/>
    <col min="7167" max="7167" width="8.81640625" style="61"/>
    <col min="7168" max="7168" width="10.453125" style="61" customWidth="1"/>
    <col min="7169" max="7169" width="7.453125" style="61" customWidth="1"/>
    <col min="7170" max="7170" width="8.81640625" style="61"/>
    <col min="7171" max="7171" width="9.453125" style="61" customWidth="1"/>
    <col min="7172" max="7173" width="12.81640625" style="61" customWidth="1"/>
    <col min="7174" max="7174" width="21.1796875" style="61" customWidth="1"/>
    <col min="7175" max="7175" width="16.453125" style="61" customWidth="1"/>
    <col min="7176" max="7176" width="20.54296875" style="61" customWidth="1"/>
    <col min="7177" max="7177" width="4.1796875" style="61" customWidth="1"/>
    <col min="7178" max="7186" width="8.81640625" style="61"/>
    <col min="7187" max="7187" width="5.453125" style="61" bestFit="1" customWidth="1"/>
    <col min="7188" max="7421" width="8.81640625" style="61"/>
    <col min="7422" max="7422" width="0" style="61" hidden="1" customWidth="1"/>
    <col min="7423" max="7423" width="8.81640625" style="61"/>
    <col min="7424" max="7424" width="10.453125" style="61" customWidth="1"/>
    <col min="7425" max="7425" width="7.453125" style="61" customWidth="1"/>
    <col min="7426" max="7426" width="8.81640625" style="61"/>
    <col min="7427" max="7427" width="9.453125" style="61" customWidth="1"/>
    <col min="7428" max="7429" width="12.81640625" style="61" customWidth="1"/>
    <col min="7430" max="7430" width="21.1796875" style="61" customWidth="1"/>
    <col min="7431" max="7431" width="16.453125" style="61" customWidth="1"/>
    <col min="7432" max="7432" width="20.54296875" style="61" customWidth="1"/>
    <col min="7433" max="7433" width="4.1796875" style="61" customWidth="1"/>
    <col min="7434" max="7442" width="8.81640625" style="61"/>
    <col min="7443" max="7443" width="5.453125" style="61" bestFit="1" customWidth="1"/>
    <col min="7444" max="7677" width="8.81640625" style="61"/>
    <col min="7678" max="7678" width="0" style="61" hidden="1" customWidth="1"/>
    <col min="7679" max="7679" width="8.81640625" style="61"/>
    <col min="7680" max="7680" width="10.453125" style="61" customWidth="1"/>
    <col min="7681" max="7681" width="7.453125" style="61" customWidth="1"/>
    <col min="7682" max="7682" width="8.81640625" style="61"/>
    <col min="7683" max="7683" width="9.453125" style="61" customWidth="1"/>
    <col min="7684" max="7685" width="12.81640625" style="61" customWidth="1"/>
    <col min="7686" max="7686" width="21.1796875" style="61" customWidth="1"/>
    <col min="7687" max="7687" width="16.453125" style="61" customWidth="1"/>
    <col min="7688" max="7688" width="20.54296875" style="61" customWidth="1"/>
    <col min="7689" max="7689" width="4.1796875" style="61" customWidth="1"/>
    <col min="7690" max="7698" width="8.81640625" style="61"/>
    <col min="7699" max="7699" width="5.453125" style="61" bestFit="1" customWidth="1"/>
    <col min="7700" max="7933" width="8.81640625" style="61"/>
    <col min="7934" max="7934" width="0" style="61" hidden="1" customWidth="1"/>
    <col min="7935" max="7935" width="8.81640625" style="61"/>
    <col min="7936" max="7936" width="10.453125" style="61" customWidth="1"/>
    <col min="7937" max="7937" width="7.453125" style="61" customWidth="1"/>
    <col min="7938" max="7938" width="8.81640625" style="61"/>
    <col min="7939" max="7939" width="9.453125" style="61" customWidth="1"/>
    <col min="7940" max="7941" width="12.81640625" style="61" customWidth="1"/>
    <col min="7942" max="7942" width="21.1796875" style="61" customWidth="1"/>
    <col min="7943" max="7943" width="16.453125" style="61" customWidth="1"/>
    <col min="7944" max="7944" width="20.54296875" style="61" customWidth="1"/>
    <col min="7945" max="7945" width="4.1796875" style="61" customWidth="1"/>
    <col min="7946" max="7954" width="8.81640625" style="61"/>
    <col min="7955" max="7955" width="5.453125" style="61" bestFit="1" customWidth="1"/>
    <col min="7956" max="8189" width="8.81640625" style="61"/>
    <col min="8190" max="8190" width="0" style="61" hidden="1" customWidth="1"/>
    <col min="8191" max="8191" width="8.81640625" style="61"/>
    <col min="8192" max="8192" width="10.453125" style="61" customWidth="1"/>
    <col min="8193" max="8193" width="7.453125" style="61" customWidth="1"/>
    <col min="8194" max="8194" width="8.81640625" style="61"/>
    <col min="8195" max="8195" width="9.453125" style="61" customWidth="1"/>
    <col min="8196" max="8197" width="12.81640625" style="61" customWidth="1"/>
    <col min="8198" max="8198" width="21.1796875" style="61" customWidth="1"/>
    <col min="8199" max="8199" width="16.453125" style="61" customWidth="1"/>
    <col min="8200" max="8200" width="20.54296875" style="61" customWidth="1"/>
    <col min="8201" max="8201" width="4.1796875" style="61" customWidth="1"/>
    <col min="8202" max="8210" width="8.81640625" style="61"/>
    <col min="8211" max="8211" width="5.453125" style="61" bestFit="1" customWidth="1"/>
    <col min="8212" max="8445" width="8.81640625" style="61"/>
    <col min="8446" max="8446" width="0" style="61" hidden="1" customWidth="1"/>
    <col min="8447" max="8447" width="8.81640625" style="61"/>
    <col min="8448" max="8448" width="10.453125" style="61" customWidth="1"/>
    <col min="8449" max="8449" width="7.453125" style="61" customWidth="1"/>
    <col min="8450" max="8450" width="8.81640625" style="61"/>
    <col min="8451" max="8451" width="9.453125" style="61" customWidth="1"/>
    <col min="8452" max="8453" width="12.81640625" style="61" customWidth="1"/>
    <col min="8454" max="8454" width="21.1796875" style="61" customWidth="1"/>
    <col min="8455" max="8455" width="16.453125" style="61" customWidth="1"/>
    <col min="8456" max="8456" width="20.54296875" style="61" customWidth="1"/>
    <col min="8457" max="8457" width="4.1796875" style="61" customWidth="1"/>
    <col min="8458" max="8466" width="8.81640625" style="61"/>
    <col min="8467" max="8467" width="5.453125" style="61" bestFit="1" customWidth="1"/>
    <col min="8468" max="8701" width="8.81640625" style="61"/>
    <col min="8702" max="8702" width="0" style="61" hidden="1" customWidth="1"/>
    <col min="8703" max="8703" width="8.81640625" style="61"/>
    <col min="8704" max="8704" width="10.453125" style="61" customWidth="1"/>
    <col min="8705" max="8705" width="7.453125" style="61" customWidth="1"/>
    <col min="8706" max="8706" width="8.81640625" style="61"/>
    <col min="8707" max="8707" width="9.453125" style="61" customWidth="1"/>
    <col min="8708" max="8709" width="12.81640625" style="61" customWidth="1"/>
    <col min="8710" max="8710" width="21.1796875" style="61" customWidth="1"/>
    <col min="8711" max="8711" width="16.453125" style="61" customWidth="1"/>
    <col min="8712" max="8712" width="20.54296875" style="61" customWidth="1"/>
    <col min="8713" max="8713" width="4.1796875" style="61" customWidth="1"/>
    <col min="8714" max="8722" width="8.81640625" style="61"/>
    <col min="8723" max="8723" width="5.453125" style="61" bestFit="1" customWidth="1"/>
    <col min="8724" max="8957" width="8.81640625" style="61"/>
    <col min="8958" max="8958" width="0" style="61" hidden="1" customWidth="1"/>
    <col min="8959" max="8959" width="8.81640625" style="61"/>
    <col min="8960" max="8960" width="10.453125" style="61" customWidth="1"/>
    <col min="8961" max="8961" width="7.453125" style="61" customWidth="1"/>
    <col min="8962" max="8962" width="8.81640625" style="61"/>
    <col min="8963" max="8963" width="9.453125" style="61" customWidth="1"/>
    <col min="8964" max="8965" width="12.81640625" style="61" customWidth="1"/>
    <col min="8966" max="8966" width="21.1796875" style="61" customWidth="1"/>
    <col min="8967" max="8967" width="16.453125" style="61" customWidth="1"/>
    <col min="8968" max="8968" width="20.54296875" style="61" customWidth="1"/>
    <col min="8969" max="8969" width="4.1796875" style="61" customWidth="1"/>
    <col min="8970" max="8978" width="8.81640625" style="61"/>
    <col min="8979" max="8979" width="5.453125" style="61" bestFit="1" customWidth="1"/>
    <col min="8980" max="9213" width="8.81640625" style="61"/>
    <col min="9214" max="9214" width="0" style="61" hidden="1" customWidth="1"/>
    <col min="9215" max="9215" width="8.81640625" style="61"/>
    <col min="9216" max="9216" width="10.453125" style="61" customWidth="1"/>
    <col min="9217" max="9217" width="7.453125" style="61" customWidth="1"/>
    <col min="9218" max="9218" width="8.81640625" style="61"/>
    <col min="9219" max="9219" width="9.453125" style="61" customWidth="1"/>
    <col min="9220" max="9221" width="12.81640625" style="61" customWidth="1"/>
    <col min="9222" max="9222" width="21.1796875" style="61" customWidth="1"/>
    <col min="9223" max="9223" width="16.453125" style="61" customWidth="1"/>
    <col min="9224" max="9224" width="20.54296875" style="61" customWidth="1"/>
    <col min="9225" max="9225" width="4.1796875" style="61" customWidth="1"/>
    <col min="9226" max="9234" width="8.81640625" style="61"/>
    <col min="9235" max="9235" width="5.453125" style="61" bestFit="1" customWidth="1"/>
    <col min="9236" max="9469" width="8.81640625" style="61"/>
    <col min="9470" max="9470" width="0" style="61" hidden="1" customWidth="1"/>
    <col min="9471" max="9471" width="8.81640625" style="61"/>
    <col min="9472" max="9472" width="10.453125" style="61" customWidth="1"/>
    <col min="9473" max="9473" width="7.453125" style="61" customWidth="1"/>
    <col min="9474" max="9474" width="8.81640625" style="61"/>
    <col min="9475" max="9475" width="9.453125" style="61" customWidth="1"/>
    <col min="9476" max="9477" width="12.81640625" style="61" customWidth="1"/>
    <col min="9478" max="9478" width="21.1796875" style="61" customWidth="1"/>
    <col min="9479" max="9479" width="16.453125" style="61" customWidth="1"/>
    <col min="9480" max="9480" width="20.54296875" style="61" customWidth="1"/>
    <col min="9481" max="9481" width="4.1796875" style="61" customWidth="1"/>
    <col min="9482" max="9490" width="8.81640625" style="61"/>
    <col min="9491" max="9491" width="5.453125" style="61" bestFit="1" customWidth="1"/>
    <col min="9492" max="9725" width="8.81640625" style="61"/>
    <col min="9726" max="9726" width="0" style="61" hidden="1" customWidth="1"/>
    <col min="9727" max="9727" width="8.81640625" style="61"/>
    <col min="9728" max="9728" width="10.453125" style="61" customWidth="1"/>
    <col min="9729" max="9729" width="7.453125" style="61" customWidth="1"/>
    <col min="9730" max="9730" width="8.81640625" style="61"/>
    <col min="9731" max="9731" width="9.453125" style="61" customWidth="1"/>
    <col min="9732" max="9733" width="12.81640625" style="61" customWidth="1"/>
    <col min="9734" max="9734" width="21.1796875" style="61" customWidth="1"/>
    <col min="9735" max="9735" width="16.453125" style="61" customWidth="1"/>
    <col min="9736" max="9736" width="20.54296875" style="61" customWidth="1"/>
    <col min="9737" max="9737" width="4.1796875" style="61" customWidth="1"/>
    <col min="9738" max="9746" width="8.81640625" style="61"/>
    <col min="9747" max="9747" width="5.453125" style="61" bestFit="1" customWidth="1"/>
    <col min="9748" max="9981" width="8.81640625" style="61"/>
    <col min="9982" max="9982" width="0" style="61" hidden="1" customWidth="1"/>
    <col min="9983" max="9983" width="8.81640625" style="61"/>
    <col min="9984" max="9984" width="10.453125" style="61" customWidth="1"/>
    <col min="9985" max="9985" width="7.453125" style="61" customWidth="1"/>
    <col min="9986" max="9986" width="8.81640625" style="61"/>
    <col min="9987" max="9987" width="9.453125" style="61" customWidth="1"/>
    <col min="9988" max="9989" width="12.81640625" style="61" customWidth="1"/>
    <col min="9990" max="9990" width="21.1796875" style="61" customWidth="1"/>
    <col min="9991" max="9991" width="16.453125" style="61" customWidth="1"/>
    <col min="9992" max="9992" width="20.54296875" style="61" customWidth="1"/>
    <col min="9993" max="9993" width="4.1796875" style="61" customWidth="1"/>
    <col min="9994" max="10002" width="8.81640625" style="61"/>
    <col min="10003" max="10003" width="5.453125" style="61" bestFit="1" customWidth="1"/>
    <col min="10004" max="10237" width="8.81640625" style="61"/>
    <col min="10238" max="10238" width="0" style="61" hidden="1" customWidth="1"/>
    <col min="10239" max="10239" width="8.81640625" style="61"/>
    <col min="10240" max="10240" width="10.453125" style="61" customWidth="1"/>
    <col min="10241" max="10241" width="7.453125" style="61" customWidth="1"/>
    <col min="10242" max="10242" width="8.81640625" style="61"/>
    <col min="10243" max="10243" width="9.453125" style="61" customWidth="1"/>
    <col min="10244" max="10245" width="12.81640625" style="61" customWidth="1"/>
    <col min="10246" max="10246" width="21.1796875" style="61" customWidth="1"/>
    <col min="10247" max="10247" width="16.453125" style="61" customWidth="1"/>
    <col min="10248" max="10248" width="20.54296875" style="61" customWidth="1"/>
    <col min="10249" max="10249" width="4.1796875" style="61" customWidth="1"/>
    <col min="10250" max="10258" width="8.81640625" style="61"/>
    <col min="10259" max="10259" width="5.453125" style="61" bestFit="1" customWidth="1"/>
    <col min="10260" max="10493" width="8.81640625" style="61"/>
    <col min="10494" max="10494" width="0" style="61" hidden="1" customWidth="1"/>
    <col min="10495" max="10495" width="8.81640625" style="61"/>
    <col min="10496" max="10496" width="10.453125" style="61" customWidth="1"/>
    <col min="10497" max="10497" width="7.453125" style="61" customWidth="1"/>
    <col min="10498" max="10498" width="8.81640625" style="61"/>
    <col min="10499" max="10499" width="9.453125" style="61" customWidth="1"/>
    <col min="10500" max="10501" width="12.81640625" style="61" customWidth="1"/>
    <col min="10502" max="10502" width="21.1796875" style="61" customWidth="1"/>
    <col min="10503" max="10503" width="16.453125" style="61" customWidth="1"/>
    <col min="10504" max="10504" width="20.54296875" style="61" customWidth="1"/>
    <col min="10505" max="10505" width="4.1796875" style="61" customWidth="1"/>
    <col min="10506" max="10514" width="8.81640625" style="61"/>
    <col min="10515" max="10515" width="5.453125" style="61" bestFit="1" customWidth="1"/>
    <col min="10516" max="10749" width="8.81640625" style="61"/>
    <col min="10750" max="10750" width="0" style="61" hidden="1" customWidth="1"/>
    <col min="10751" max="10751" width="8.81640625" style="61"/>
    <col min="10752" max="10752" width="10.453125" style="61" customWidth="1"/>
    <col min="10753" max="10753" width="7.453125" style="61" customWidth="1"/>
    <col min="10754" max="10754" width="8.81640625" style="61"/>
    <col min="10755" max="10755" width="9.453125" style="61" customWidth="1"/>
    <col min="10756" max="10757" width="12.81640625" style="61" customWidth="1"/>
    <col min="10758" max="10758" width="21.1796875" style="61" customWidth="1"/>
    <col min="10759" max="10759" width="16.453125" style="61" customWidth="1"/>
    <col min="10760" max="10760" width="20.54296875" style="61" customWidth="1"/>
    <col min="10761" max="10761" width="4.1796875" style="61" customWidth="1"/>
    <col min="10762" max="10770" width="8.81640625" style="61"/>
    <col min="10771" max="10771" width="5.453125" style="61" bestFit="1" customWidth="1"/>
    <col min="10772" max="11005" width="8.81640625" style="61"/>
    <col min="11006" max="11006" width="0" style="61" hidden="1" customWidth="1"/>
    <col min="11007" max="11007" width="8.81640625" style="61"/>
    <col min="11008" max="11008" width="10.453125" style="61" customWidth="1"/>
    <col min="11009" max="11009" width="7.453125" style="61" customWidth="1"/>
    <col min="11010" max="11010" width="8.81640625" style="61"/>
    <col min="11011" max="11011" width="9.453125" style="61" customWidth="1"/>
    <col min="11012" max="11013" width="12.81640625" style="61" customWidth="1"/>
    <col min="11014" max="11014" width="21.1796875" style="61" customWidth="1"/>
    <col min="11015" max="11015" width="16.453125" style="61" customWidth="1"/>
    <col min="11016" max="11016" width="20.54296875" style="61" customWidth="1"/>
    <col min="11017" max="11017" width="4.1796875" style="61" customWidth="1"/>
    <col min="11018" max="11026" width="8.81640625" style="61"/>
    <col min="11027" max="11027" width="5.453125" style="61" bestFit="1" customWidth="1"/>
    <col min="11028" max="11261" width="8.81640625" style="61"/>
    <col min="11262" max="11262" width="0" style="61" hidden="1" customWidth="1"/>
    <col min="11263" max="11263" width="8.81640625" style="61"/>
    <col min="11264" max="11264" width="10.453125" style="61" customWidth="1"/>
    <col min="11265" max="11265" width="7.453125" style="61" customWidth="1"/>
    <col min="11266" max="11266" width="8.81640625" style="61"/>
    <col min="11267" max="11267" width="9.453125" style="61" customWidth="1"/>
    <col min="11268" max="11269" width="12.81640625" style="61" customWidth="1"/>
    <col min="11270" max="11270" width="21.1796875" style="61" customWidth="1"/>
    <col min="11271" max="11271" width="16.453125" style="61" customWidth="1"/>
    <col min="11272" max="11272" width="20.54296875" style="61" customWidth="1"/>
    <col min="11273" max="11273" width="4.1796875" style="61" customWidth="1"/>
    <col min="11274" max="11282" width="8.81640625" style="61"/>
    <col min="11283" max="11283" width="5.453125" style="61" bestFit="1" customWidth="1"/>
    <col min="11284" max="11517" width="8.81640625" style="61"/>
    <col min="11518" max="11518" width="0" style="61" hidden="1" customWidth="1"/>
    <col min="11519" max="11519" width="8.81640625" style="61"/>
    <col min="11520" max="11520" width="10.453125" style="61" customWidth="1"/>
    <col min="11521" max="11521" width="7.453125" style="61" customWidth="1"/>
    <col min="11522" max="11522" width="8.81640625" style="61"/>
    <col min="11523" max="11523" width="9.453125" style="61" customWidth="1"/>
    <col min="11524" max="11525" width="12.81640625" style="61" customWidth="1"/>
    <col min="11526" max="11526" width="21.1796875" style="61" customWidth="1"/>
    <col min="11527" max="11527" width="16.453125" style="61" customWidth="1"/>
    <col min="11528" max="11528" width="20.54296875" style="61" customWidth="1"/>
    <col min="11529" max="11529" width="4.1796875" style="61" customWidth="1"/>
    <col min="11530" max="11538" width="8.81640625" style="61"/>
    <col min="11539" max="11539" width="5.453125" style="61" bestFit="1" customWidth="1"/>
    <col min="11540" max="11773" width="8.81640625" style="61"/>
    <col min="11774" max="11774" width="0" style="61" hidden="1" customWidth="1"/>
    <col min="11775" max="11775" width="8.81640625" style="61"/>
    <col min="11776" max="11776" width="10.453125" style="61" customWidth="1"/>
    <col min="11777" max="11777" width="7.453125" style="61" customWidth="1"/>
    <col min="11778" max="11778" width="8.81640625" style="61"/>
    <col min="11779" max="11779" width="9.453125" style="61" customWidth="1"/>
    <col min="11780" max="11781" width="12.81640625" style="61" customWidth="1"/>
    <col min="11782" max="11782" width="21.1796875" style="61" customWidth="1"/>
    <col min="11783" max="11783" width="16.453125" style="61" customWidth="1"/>
    <col min="11784" max="11784" width="20.54296875" style="61" customWidth="1"/>
    <col min="11785" max="11785" width="4.1796875" style="61" customWidth="1"/>
    <col min="11786" max="11794" width="8.81640625" style="61"/>
    <col min="11795" max="11795" width="5.453125" style="61" bestFit="1" customWidth="1"/>
    <col min="11796" max="12029" width="8.81640625" style="61"/>
    <col min="12030" max="12030" width="0" style="61" hidden="1" customWidth="1"/>
    <col min="12031" max="12031" width="8.81640625" style="61"/>
    <col min="12032" max="12032" width="10.453125" style="61" customWidth="1"/>
    <col min="12033" max="12033" width="7.453125" style="61" customWidth="1"/>
    <col min="12034" max="12034" width="8.81640625" style="61"/>
    <col min="12035" max="12035" width="9.453125" style="61" customWidth="1"/>
    <col min="12036" max="12037" width="12.81640625" style="61" customWidth="1"/>
    <col min="12038" max="12038" width="21.1796875" style="61" customWidth="1"/>
    <col min="12039" max="12039" width="16.453125" style="61" customWidth="1"/>
    <col min="12040" max="12040" width="20.54296875" style="61" customWidth="1"/>
    <col min="12041" max="12041" width="4.1796875" style="61" customWidth="1"/>
    <col min="12042" max="12050" width="8.81640625" style="61"/>
    <col min="12051" max="12051" width="5.453125" style="61" bestFit="1" customWidth="1"/>
    <col min="12052" max="12285" width="8.81640625" style="61"/>
    <col min="12286" max="12286" width="0" style="61" hidden="1" customWidth="1"/>
    <col min="12287" max="12287" width="8.81640625" style="61"/>
    <col min="12288" max="12288" width="10.453125" style="61" customWidth="1"/>
    <col min="12289" max="12289" width="7.453125" style="61" customWidth="1"/>
    <col min="12290" max="12290" width="8.81640625" style="61"/>
    <col min="12291" max="12291" width="9.453125" style="61" customWidth="1"/>
    <col min="12292" max="12293" width="12.81640625" style="61" customWidth="1"/>
    <col min="12294" max="12294" width="21.1796875" style="61" customWidth="1"/>
    <col min="12295" max="12295" width="16.453125" style="61" customWidth="1"/>
    <col min="12296" max="12296" width="20.54296875" style="61" customWidth="1"/>
    <col min="12297" max="12297" width="4.1796875" style="61" customWidth="1"/>
    <col min="12298" max="12306" width="8.81640625" style="61"/>
    <col min="12307" max="12307" width="5.453125" style="61" bestFit="1" customWidth="1"/>
    <col min="12308" max="12541" width="8.81640625" style="61"/>
    <col min="12542" max="12542" width="0" style="61" hidden="1" customWidth="1"/>
    <col min="12543" max="12543" width="8.81640625" style="61"/>
    <col min="12544" max="12544" width="10.453125" style="61" customWidth="1"/>
    <col min="12545" max="12545" width="7.453125" style="61" customWidth="1"/>
    <col min="12546" max="12546" width="8.81640625" style="61"/>
    <col min="12547" max="12547" width="9.453125" style="61" customWidth="1"/>
    <col min="12548" max="12549" width="12.81640625" style="61" customWidth="1"/>
    <col min="12550" max="12550" width="21.1796875" style="61" customWidth="1"/>
    <col min="12551" max="12551" width="16.453125" style="61" customWidth="1"/>
    <col min="12552" max="12552" width="20.54296875" style="61" customWidth="1"/>
    <col min="12553" max="12553" width="4.1796875" style="61" customWidth="1"/>
    <col min="12554" max="12562" width="8.81640625" style="61"/>
    <col min="12563" max="12563" width="5.453125" style="61" bestFit="1" customWidth="1"/>
    <col min="12564" max="12797" width="8.81640625" style="61"/>
    <col min="12798" max="12798" width="0" style="61" hidden="1" customWidth="1"/>
    <col min="12799" max="12799" width="8.81640625" style="61"/>
    <col min="12800" max="12800" width="10.453125" style="61" customWidth="1"/>
    <col min="12801" max="12801" width="7.453125" style="61" customWidth="1"/>
    <col min="12802" max="12802" width="8.81640625" style="61"/>
    <col min="12803" max="12803" width="9.453125" style="61" customWidth="1"/>
    <col min="12804" max="12805" width="12.81640625" style="61" customWidth="1"/>
    <col min="12806" max="12806" width="21.1796875" style="61" customWidth="1"/>
    <col min="12807" max="12807" width="16.453125" style="61" customWidth="1"/>
    <col min="12808" max="12808" width="20.54296875" style="61" customWidth="1"/>
    <col min="12809" max="12809" width="4.1796875" style="61" customWidth="1"/>
    <col min="12810" max="12818" width="8.81640625" style="61"/>
    <col min="12819" max="12819" width="5.453125" style="61" bestFit="1" customWidth="1"/>
    <col min="12820" max="13053" width="8.81640625" style="61"/>
    <col min="13054" max="13054" width="0" style="61" hidden="1" customWidth="1"/>
    <col min="13055" max="13055" width="8.81640625" style="61"/>
    <col min="13056" max="13056" width="10.453125" style="61" customWidth="1"/>
    <col min="13057" max="13057" width="7.453125" style="61" customWidth="1"/>
    <col min="13058" max="13058" width="8.81640625" style="61"/>
    <col min="13059" max="13059" width="9.453125" style="61" customWidth="1"/>
    <col min="13060" max="13061" width="12.81640625" style="61" customWidth="1"/>
    <col min="13062" max="13062" width="21.1796875" style="61" customWidth="1"/>
    <col min="13063" max="13063" width="16.453125" style="61" customWidth="1"/>
    <col min="13064" max="13064" width="20.54296875" style="61" customWidth="1"/>
    <col min="13065" max="13065" width="4.1796875" style="61" customWidth="1"/>
    <col min="13066" max="13074" width="8.81640625" style="61"/>
    <col min="13075" max="13075" width="5.453125" style="61" bestFit="1" customWidth="1"/>
    <col min="13076" max="13309" width="8.81640625" style="61"/>
    <col min="13310" max="13310" width="0" style="61" hidden="1" customWidth="1"/>
    <col min="13311" max="13311" width="8.81640625" style="61"/>
    <col min="13312" max="13312" width="10.453125" style="61" customWidth="1"/>
    <col min="13313" max="13313" width="7.453125" style="61" customWidth="1"/>
    <col min="13314" max="13314" width="8.81640625" style="61"/>
    <col min="13315" max="13315" width="9.453125" style="61" customWidth="1"/>
    <col min="13316" max="13317" width="12.81640625" style="61" customWidth="1"/>
    <col min="13318" max="13318" width="21.1796875" style="61" customWidth="1"/>
    <col min="13319" max="13319" width="16.453125" style="61" customWidth="1"/>
    <col min="13320" max="13320" width="20.54296875" style="61" customWidth="1"/>
    <col min="13321" max="13321" width="4.1796875" style="61" customWidth="1"/>
    <col min="13322" max="13330" width="8.81640625" style="61"/>
    <col min="13331" max="13331" width="5.453125" style="61" bestFit="1" customWidth="1"/>
    <col min="13332" max="13565" width="8.81640625" style="61"/>
    <col min="13566" max="13566" width="0" style="61" hidden="1" customWidth="1"/>
    <col min="13567" max="13567" width="8.81640625" style="61"/>
    <col min="13568" max="13568" width="10.453125" style="61" customWidth="1"/>
    <col min="13569" max="13569" width="7.453125" style="61" customWidth="1"/>
    <col min="13570" max="13570" width="8.81640625" style="61"/>
    <col min="13571" max="13571" width="9.453125" style="61" customWidth="1"/>
    <col min="13572" max="13573" width="12.81640625" style="61" customWidth="1"/>
    <col min="13574" max="13574" width="21.1796875" style="61" customWidth="1"/>
    <col min="13575" max="13575" width="16.453125" style="61" customWidth="1"/>
    <col min="13576" max="13576" width="20.54296875" style="61" customWidth="1"/>
    <col min="13577" max="13577" width="4.1796875" style="61" customWidth="1"/>
    <col min="13578" max="13586" width="8.81640625" style="61"/>
    <col min="13587" max="13587" width="5.453125" style="61" bestFit="1" customWidth="1"/>
    <col min="13588" max="13821" width="8.81640625" style="61"/>
    <col min="13822" max="13822" width="0" style="61" hidden="1" customWidth="1"/>
    <col min="13823" max="13823" width="8.81640625" style="61"/>
    <col min="13824" max="13824" width="10.453125" style="61" customWidth="1"/>
    <col min="13825" max="13825" width="7.453125" style="61" customWidth="1"/>
    <col min="13826" max="13826" width="8.81640625" style="61"/>
    <col min="13827" max="13827" width="9.453125" style="61" customWidth="1"/>
    <col min="13828" max="13829" width="12.81640625" style="61" customWidth="1"/>
    <col min="13830" max="13830" width="21.1796875" style="61" customWidth="1"/>
    <col min="13831" max="13831" width="16.453125" style="61" customWidth="1"/>
    <col min="13832" max="13832" width="20.54296875" style="61" customWidth="1"/>
    <col min="13833" max="13833" width="4.1796875" style="61" customWidth="1"/>
    <col min="13834" max="13842" width="8.81640625" style="61"/>
    <col min="13843" max="13843" width="5.453125" style="61" bestFit="1" customWidth="1"/>
    <col min="13844" max="14077" width="8.81640625" style="61"/>
    <col min="14078" max="14078" width="0" style="61" hidden="1" customWidth="1"/>
    <col min="14079" max="14079" width="8.81640625" style="61"/>
    <col min="14080" max="14080" width="10.453125" style="61" customWidth="1"/>
    <col min="14081" max="14081" width="7.453125" style="61" customWidth="1"/>
    <col min="14082" max="14082" width="8.81640625" style="61"/>
    <col min="14083" max="14083" width="9.453125" style="61" customWidth="1"/>
    <col min="14084" max="14085" width="12.81640625" style="61" customWidth="1"/>
    <col min="14086" max="14086" width="21.1796875" style="61" customWidth="1"/>
    <col min="14087" max="14087" width="16.453125" style="61" customWidth="1"/>
    <col min="14088" max="14088" width="20.54296875" style="61" customWidth="1"/>
    <col min="14089" max="14089" width="4.1796875" style="61" customWidth="1"/>
    <col min="14090" max="14098" width="8.81640625" style="61"/>
    <col min="14099" max="14099" width="5.453125" style="61" bestFit="1" customWidth="1"/>
    <col min="14100" max="14333" width="8.81640625" style="61"/>
    <col min="14334" max="14334" width="0" style="61" hidden="1" customWidth="1"/>
    <col min="14335" max="14335" width="8.81640625" style="61"/>
    <col min="14336" max="14336" width="10.453125" style="61" customWidth="1"/>
    <col min="14337" max="14337" width="7.453125" style="61" customWidth="1"/>
    <col min="14338" max="14338" width="8.81640625" style="61"/>
    <col min="14339" max="14339" width="9.453125" style="61" customWidth="1"/>
    <col min="14340" max="14341" width="12.81640625" style="61" customWidth="1"/>
    <col min="14342" max="14342" width="21.1796875" style="61" customWidth="1"/>
    <col min="14343" max="14343" width="16.453125" style="61" customWidth="1"/>
    <col min="14344" max="14344" width="20.54296875" style="61" customWidth="1"/>
    <col min="14345" max="14345" width="4.1796875" style="61" customWidth="1"/>
    <col min="14346" max="14354" width="8.81640625" style="61"/>
    <col min="14355" max="14355" width="5.453125" style="61" bestFit="1" customWidth="1"/>
    <col min="14356" max="14589" width="8.81640625" style="61"/>
    <col min="14590" max="14590" width="0" style="61" hidden="1" customWidth="1"/>
    <col min="14591" max="14591" width="8.81640625" style="61"/>
    <col min="14592" max="14592" width="10.453125" style="61" customWidth="1"/>
    <col min="14593" max="14593" width="7.453125" style="61" customWidth="1"/>
    <col min="14594" max="14594" width="8.81640625" style="61"/>
    <col min="14595" max="14595" width="9.453125" style="61" customWidth="1"/>
    <col min="14596" max="14597" width="12.81640625" style="61" customWidth="1"/>
    <col min="14598" max="14598" width="21.1796875" style="61" customWidth="1"/>
    <col min="14599" max="14599" width="16.453125" style="61" customWidth="1"/>
    <col min="14600" max="14600" width="20.54296875" style="61" customWidth="1"/>
    <col min="14601" max="14601" width="4.1796875" style="61" customWidth="1"/>
    <col min="14602" max="14610" width="8.81640625" style="61"/>
    <col min="14611" max="14611" width="5.453125" style="61" bestFit="1" customWidth="1"/>
    <col min="14612" max="14845" width="8.81640625" style="61"/>
    <col min="14846" max="14846" width="0" style="61" hidden="1" customWidth="1"/>
    <col min="14847" max="14847" width="8.81640625" style="61"/>
    <col min="14848" max="14848" width="10.453125" style="61" customWidth="1"/>
    <col min="14849" max="14849" width="7.453125" style="61" customWidth="1"/>
    <col min="14850" max="14850" width="8.81640625" style="61"/>
    <col min="14851" max="14851" width="9.453125" style="61" customWidth="1"/>
    <col min="14852" max="14853" width="12.81640625" style="61" customWidth="1"/>
    <col min="14854" max="14854" width="21.1796875" style="61" customWidth="1"/>
    <col min="14855" max="14855" width="16.453125" style="61" customWidth="1"/>
    <col min="14856" max="14856" width="20.54296875" style="61" customWidth="1"/>
    <col min="14857" max="14857" width="4.1796875" style="61" customWidth="1"/>
    <col min="14858" max="14866" width="8.81640625" style="61"/>
    <col min="14867" max="14867" width="5.453125" style="61" bestFit="1" customWidth="1"/>
    <col min="14868" max="15101" width="8.81640625" style="61"/>
    <col min="15102" max="15102" width="0" style="61" hidden="1" customWidth="1"/>
    <col min="15103" max="15103" width="8.81640625" style="61"/>
    <col min="15104" max="15104" width="10.453125" style="61" customWidth="1"/>
    <col min="15105" max="15105" width="7.453125" style="61" customWidth="1"/>
    <col min="15106" max="15106" width="8.81640625" style="61"/>
    <col min="15107" max="15107" width="9.453125" style="61" customWidth="1"/>
    <col min="15108" max="15109" width="12.81640625" style="61" customWidth="1"/>
    <col min="15110" max="15110" width="21.1796875" style="61" customWidth="1"/>
    <col min="15111" max="15111" width="16.453125" style="61" customWidth="1"/>
    <col min="15112" max="15112" width="20.54296875" style="61" customWidth="1"/>
    <col min="15113" max="15113" width="4.1796875" style="61" customWidth="1"/>
    <col min="15114" max="15122" width="8.81640625" style="61"/>
    <col min="15123" max="15123" width="5.453125" style="61" bestFit="1" customWidth="1"/>
    <col min="15124" max="15357" width="8.81640625" style="61"/>
    <col min="15358" max="15358" width="0" style="61" hidden="1" customWidth="1"/>
    <col min="15359" max="15359" width="8.81640625" style="61"/>
    <col min="15360" max="15360" width="10.453125" style="61" customWidth="1"/>
    <col min="15361" max="15361" width="7.453125" style="61" customWidth="1"/>
    <col min="15362" max="15362" width="8.81640625" style="61"/>
    <col min="15363" max="15363" width="9.453125" style="61" customWidth="1"/>
    <col min="15364" max="15365" width="12.81640625" style="61" customWidth="1"/>
    <col min="15366" max="15366" width="21.1796875" style="61" customWidth="1"/>
    <col min="15367" max="15367" width="16.453125" style="61" customWidth="1"/>
    <col min="15368" max="15368" width="20.54296875" style="61" customWidth="1"/>
    <col min="15369" max="15369" width="4.1796875" style="61" customWidth="1"/>
    <col min="15370" max="15378" width="8.81640625" style="61"/>
    <col min="15379" max="15379" width="5.453125" style="61" bestFit="1" customWidth="1"/>
    <col min="15380" max="15613" width="8.81640625" style="61"/>
    <col min="15614" max="15614" width="0" style="61" hidden="1" customWidth="1"/>
    <col min="15615" max="15615" width="8.81640625" style="61"/>
    <col min="15616" max="15616" width="10.453125" style="61" customWidth="1"/>
    <col min="15617" max="15617" width="7.453125" style="61" customWidth="1"/>
    <col min="15618" max="15618" width="8.81640625" style="61"/>
    <col min="15619" max="15619" width="9.453125" style="61" customWidth="1"/>
    <col min="15620" max="15621" width="12.81640625" style="61" customWidth="1"/>
    <col min="15622" max="15622" width="21.1796875" style="61" customWidth="1"/>
    <col min="15623" max="15623" width="16.453125" style="61" customWidth="1"/>
    <col min="15624" max="15624" width="20.54296875" style="61" customWidth="1"/>
    <col min="15625" max="15625" width="4.1796875" style="61" customWidth="1"/>
    <col min="15626" max="15634" width="8.81640625" style="61"/>
    <col min="15635" max="15635" width="5.453125" style="61" bestFit="1" customWidth="1"/>
    <col min="15636" max="15869" width="8.81640625" style="61"/>
    <col min="15870" max="15870" width="0" style="61" hidden="1" customWidth="1"/>
    <col min="15871" max="15871" width="8.81640625" style="61"/>
    <col min="15872" max="15872" width="10.453125" style="61" customWidth="1"/>
    <col min="15873" max="15873" width="7.453125" style="61" customWidth="1"/>
    <col min="15874" max="15874" width="8.81640625" style="61"/>
    <col min="15875" max="15875" width="9.453125" style="61" customWidth="1"/>
    <col min="15876" max="15877" width="12.81640625" style="61" customWidth="1"/>
    <col min="15878" max="15878" width="21.1796875" style="61" customWidth="1"/>
    <col min="15879" max="15879" width="16.453125" style="61" customWidth="1"/>
    <col min="15880" max="15880" width="20.54296875" style="61" customWidth="1"/>
    <col min="15881" max="15881" width="4.1796875" style="61" customWidth="1"/>
    <col min="15882" max="15890" width="8.81640625" style="61"/>
    <col min="15891" max="15891" width="5.453125" style="61" bestFit="1" customWidth="1"/>
    <col min="15892" max="16125" width="8.81640625" style="61"/>
    <col min="16126" max="16126" width="0" style="61" hidden="1" customWidth="1"/>
    <col min="16127" max="16127" width="8.81640625" style="61"/>
    <col min="16128" max="16128" width="10.453125" style="61" customWidth="1"/>
    <col min="16129" max="16129" width="7.453125" style="61" customWidth="1"/>
    <col min="16130" max="16130" width="8.81640625" style="61"/>
    <col min="16131" max="16131" width="9.453125" style="61" customWidth="1"/>
    <col min="16132" max="16133" width="12.81640625" style="61" customWidth="1"/>
    <col min="16134" max="16134" width="21.1796875" style="61" customWidth="1"/>
    <col min="16135" max="16135" width="16.453125" style="61" customWidth="1"/>
    <col min="16136" max="16136" width="20.54296875" style="61" customWidth="1"/>
    <col min="16137" max="16137" width="4.1796875" style="61" customWidth="1"/>
    <col min="16138" max="16146" width="8.81640625" style="61"/>
    <col min="16147" max="16147" width="5.453125" style="61" bestFit="1" customWidth="1"/>
    <col min="16148" max="16381" width="8.81640625" style="61"/>
    <col min="16382" max="16384" width="8.81640625" style="61" customWidth="1"/>
  </cols>
  <sheetData>
    <row r="1" spans="1:10" s="2" customFormat="1" ht="45" customHeight="1" x14ac:dyDescent="0.35">
      <c r="A1" s="118" t="s">
        <v>548</v>
      </c>
    </row>
    <row r="2" spans="1:10" s="2" customFormat="1" ht="20.25" customHeight="1" x14ac:dyDescent="0.35">
      <c r="A2" s="125" t="s">
        <v>15</v>
      </c>
    </row>
    <row r="3" spans="1:10" s="2" customFormat="1" ht="20.25" customHeight="1" x14ac:dyDescent="0.35">
      <c r="A3" s="125" t="s">
        <v>431</v>
      </c>
    </row>
    <row r="4" spans="1:10" s="62" customFormat="1" ht="46.5" x14ac:dyDescent="0.3">
      <c r="A4" s="126" t="s">
        <v>549</v>
      </c>
      <c r="B4" s="127" t="s">
        <v>32</v>
      </c>
      <c r="C4" s="127" t="s">
        <v>432</v>
      </c>
      <c r="D4" s="127" t="s">
        <v>433</v>
      </c>
      <c r="E4" s="127" t="s">
        <v>434</v>
      </c>
      <c r="F4" s="127" t="s">
        <v>435</v>
      </c>
      <c r="G4" s="128" t="s">
        <v>606</v>
      </c>
      <c r="H4" s="129" t="s">
        <v>436</v>
      </c>
    </row>
    <row r="5" spans="1:10" ht="15" customHeight="1" x14ac:dyDescent="0.3">
      <c r="A5" s="131">
        <f ca="1">INDIRECT(calculation_hide!O3)</f>
        <v>2019</v>
      </c>
      <c r="B5" s="151">
        <f ca="1">INDIRECT(calculation_hide!P3)</f>
        <v>127.69</v>
      </c>
      <c r="C5" s="151">
        <f ca="1">INDIRECT(calculation_hide!Q3)</f>
        <v>1.79</v>
      </c>
      <c r="D5" s="151">
        <f ca="1">INDIRECT(calculation_hide!R3)</f>
        <v>57.5</v>
      </c>
      <c r="E5" s="151">
        <f ca="1">INDIRECT(calculation_hide!S3)</f>
        <v>37.519999999999996</v>
      </c>
      <c r="F5" s="151">
        <f ca="1">INDIRECT(calculation_hide!T3)</f>
        <v>11.73</v>
      </c>
      <c r="G5" s="151">
        <f ca="1">INDIRECT(calculation_hide!U3)</f>
        <v>12.09</v>
      </c>
      <c r="H5" s="152">
        <f ca="1">INDIRECT(calculation_hide!V3)</f>
        <v>7.0600000000000005</v>
      </c>
    </row>
    <row r="6" spans="1:10" ht="15" customHeight="1" x14ac:dyDescent="0.3">
      <c r="A6" s="131">
        <f ca="1">INDIRECT(calculation_hide!O4)</f>
        <v>2020</v>
      </c>
      <c r="B6" s="151">
        <f ca="1">INDIRECT(calculation_hide!P4)</f>
        <v>123.62</v>
      </c>
      <c r="C6" s="151">
        <f ca="1">INDIRECT(calculation_hide!Q4)</f>
        <v>1.1599999999999999</v>
      </c>
      <c r="D6" s="151">
        <f ca="1">INDIRECT(calculation_hide!R4)</f>
        <v>53.67</v>
      </c>
      <c r="E6" s="151">
        <f ca="1">INDIRECT(calculation_hide!S4)</f>
        <v>37.799999999999997</v>
      </c>
      <c r="F6" s="151">
        <f ca="1">INDIRECT(calculation_hide!T4)</f>
        <v>12.120000000000001</v>
      </c>
      <c r="G6" s="151">
        <f ca="1">INDIRECT(calculation_hide!U4)</f>
        <v>10.690000000000001</v>
      </c>
      <c r="H6" s="152">
        <f ca="1">INDIRECT(calculation_hide!V4)</f>
        <v>8.18</v>
      </c>
    </row>
    <row r="7" spans="1:10" ht="15" customHeight="1" x14ac:dyDescent="0.3">
      <c r="A7" s="131">
        <f ca="1">INDIRECT(calculation_hide!O5)</f>
        <v>2021</v>
      </c>
      <c r="B7" s="151">
        <f ca="1">INDIRECT(calculation_hide!P5)</f>
        <v>106.94999999999999</v>
      </c>
      <c r="C7" s="151">
        <f ca="1">INDIRECT(calculation_hide!Q5)</f>
        <v>0.74</v>
      </c>
      <c r="D7" s="151">
        <f ca="1">INDIRECT(calculation_hide!R5)</f>
        <v>44.75</v>
      </c>
      <c r="E7" s="151">
        <f ca="1">INDIRECT(calculation_hide!S5)</f>
        <v>31.34</v>
      </c>
      <c r="F7" s="151">
        <f ca="1">INDIRECT(calculation_hide!T5)</f>
        <v>13.11</v>
      </c>
      <c r="G7" s="151">
        <f ca="1">INDIRECT(calculation_hide!U5)</f>
        <v>9.9400000000000013</v>
      </c>
      <c r="H7" s="152">
        <f ca="1">INDIRECT(calculation_hide!V5)</f>
        <v>7.07</v>
      </c>
    </row>
    <row r="8" spans="1:10" ht="15" customHeight="1" x14ac:dyDescent="0.3">
      <c r="A8" s="131">
        <f ca="1">INDIRECT(calculation_hide!O6)</f>
        <v>2022</v>
      </c>
      <c r="B8" s="151">
        <f ca="1">INDIRECT(calculation_hide!P6)</f>
        <v>110.34</v>
      </c>
      <c r="C8" s="151">
        <f ca="1">INDIRECT(calculation_hide!Q6)</f>
        <v>0.45999999999999996</v>
      </c>
      <c r="D8" s="151">
        <f ca="1">INDIRECT(calculation_hide!R6)</f>
        <v>41.339999999999996</v>
      </c>
      <c r="E8" s="151">
        <f ca="1">INDIRECT(calculation_hide!S6)</f>
        <v>36.410000000000004</v>
      </c>
      <c r="F8" s="151">
        <f ca="1">INDIRECT(calculation_hide!T6)</f>
        <v>13.26</v>
      </c>
      <c r="G8" s="151">
        <f ca="1">INDIRECT(calculation_hide!U6)</f>
        <v>10.3</v>
      </c>
      <c r="H8" s="152">
        <f ca="1">INDIRECT(calculation_hide!V6)</f>
        <v>8.57</v>
      </c>
    </row>
    <row r="9" spans="1:10" ht="15" customHeight="1" x14ac:dyDescent="0.3">
      <c r="A9" s="131">
        <f ca="1">INDIRECT(calculation_hide!O7)</f>
        <v>2023</v>
      </c>
      <c r="B9" s="151">
        <f ca="1">INDIRECT(calculation_hide!P7)</f>
        <v>101.11000000000001</v>
      </c>
      <c r="C9" s="151">
        <f ca="1">INDIRECT(calculation_hide!Q7)</f>
        <v>0.34</v>
      </c>
      <c r="D9" s="151">
        <f ca="1">INDIRECT(calculation_hide!R7)</f>
        <v>36.619999999999997</v>
      </c>
      <c r="E9" s="151">
        <f ca="1">INDIRECT(calculation_hide!S7)</f>
        <v>32.910000000000004</v>
      </c>
      <c r="F9" s="151">
        <f ca="1">INDIRECT(calculation_hide!T7)</f>
        <v>13.71</v>
      </c>
      <c r="G9" s="151">
        <f ca="1">INDIRECT(calculation_hide!U7)</f>
        <v>8.7800000000000011</v>
      </c>
      <c r="H9" s="152">
        <f ca="1">INDIRECT(calculation_hide!V7)</f>
        <v>8.75</v>
      </c>
    </row>
    <row r="10" spans="1:10" ht="18.75" customHeight="1" x14ac:dyDescent="0.3">
      <c r="A10" s="134" t="s">
        <v>552</v>
      </c>
      <c r="B10" s="135" t="str">
        <f t="shared" ref="B10:G10" ca="1" si="0">IF(((B9-B8)/B8*100)&gt;100,"(+) ",IF(((B9-B8)/B8*100)&lt;-100,"(-) ",IF(ROUND(((B9-B8)/B8*100),1)=0,"- ",IF(((B9-B8)/B8*100)&gt;0,TEXT(((B9-B8)/B8*100),"+0.0 "),TEXT(((B9-B8)/B8*100),"0.0 ")))))</f>
        <v xml:space="preserve">-8.4 </v>
      </c>
      <c r="C10" s="135" t="str">
        <f t="shared" ca="1" si="0"/>
        <v xml:space="preserve">-26.1 </v>
      </c>
      <c r="D10" s="135" t="str">
        <f t="shared" ca="1" si="0"/>
        <v xml:space="preserve">-11.4 </v>
      </c>
      <c r="E10" s="135" t="str">
        <f t="shared" ca="1" si="0"/>
        <v xml:space="preserve">-9.6 </v>
      </c>
      <c r="F10" s="135" t="str">
        <f t="shared" ca="1" si="0"/>
        <v xml:space="preserve">+3.4 </v>
      </c>
      <c r="G10" s="135" t="str">
        <f t="shared" ca="1" si="0"/>
        <v xml:space="preserve">-14.8 </v>
      </c>
      <c r="H10" s="136" t="str">
        <f ca="1">IF(((H9-H8)/H8*100)&gt;100,"(+) ",IF(((H9-H8)/H8*100)&lt;-100,"(-) ",IF(ROUND(((H9-H8)/H8*100),1)=0,"- ",IF(((H9-H8)/H8*100)&gt;0,TEXT(((H9-H8)/H8*100),"+0.0 "),TEXT(((H9-H8)/H8*100),"0.0 ")))))</f>
        <v xml:space="preserve">+2.1 </v>
      </c>
    </row>
    <row r="11" spans="1:10" ht="15" customHeight="1" x14ac:dyDescent="0.35">
      <c r="A11" s="132" t="str">
        <f ca="1">INDIRECT(calculation_hide!O34)</f>
        <v xml:space="preserve">Quarter 3 2023 </v>
      </c>
      <c r="B11" s="153">
        <f ca="1">INDIRECT(calculation_hide!P34)</f>
        <v>23.26</v>
      </c>
      <c r="C11" s="153">
        <f ca="1">INDIRECT(calculation_hide!Q34)</f>
        <v>0.1</v>
      </c>
      <c r="D11" s="153">
        <f ca="1">INDIRECT(calculation_hide!R34)</f>
        <v>8.4499999999999993</v>
      </c>
      <c r="E11" s="153">
        <f ca="1">INDIRECT(calculation_hide!S34)</f>
        <v>7.59</v>
      </c>
      <c r="F11" s="153">
        <f ca="1">INDIRECT(calculation_hide!T34)</f>
        <v>2.94</v>
      </c>
      <c r="G11" s="153">
        <f ca="1">INDIRECT(calculation_hide!U34)</f>
        <v>2.2599999999999998</v>
      </c>
      <c r="H11" s="154">
        <f ca="1">INDIRECT(calculation_hide!V34)</f>
        <v>1.92</v>
      </c>
    </row>
    <row r="12" spans="1:10" ht="15" customHeight="1" x14ac:dyDescent="0.35">
      <c r="A12" s="133" t="str">
        <f ca="1">INDIRECT(calculation_hide!O35)</f>
        <v>Quarter 4 2023</v>
      </c>
      <c r="B12" s="151">
        <f ca="1">INDIRECT(calculation_hide!P35)</f>
        <v>25.76</v>
      </c>
      <c r="C12" s="151">
        <f ca="1">INDIRECT(calculation_hide!Q35)</f>
        <v>0.1</v>
      </c>
      <c r="D12" s="151">
        <f ca="1">INDIRECT(calculation_hide!R35)</f>
        <v>8.98</v>
      </c>
      <c r="E12" s="151">
        <f ca="1">INDIRECT(calculation_hide!S35)</f>
        <v>8.0100000000000016</v>
      </c>
      <c r="F12" s="151">
        <f ca="1">INDIRECT(calculation_hide!T35)</f>
        <v>3.84</v>
      </c>
      <c r="G12" s="151">
        <f ca="1">INDIRECT(calculation_hide!U35)</f>
        <v>2.2200000000000002</v>
      </c>
      <c r="H12" s="152">
        <f ca="1">INDIRECT(calculation_hide!V35)</f>
        <v>2.6100000000000003</v>
      </c>
    </row>
    <row r="13" spans="1:10" ht="15" customHeight="1" x14ac:dyDescent="0.35">
      <c r="A13" s="133" t="str">
        <f ca="1">INDIRECT(calculation_hide!O36)</f>
        <v xml:space="preserve">Quarter 1 2024 </v>
      </c>
      <c r="B13" s="151">
        <f ca="1">INDIRECT(calculation_hide!P36)</f>
        <v>25.58</v>
      </c>
      <c r="C13" s="151">
        <f ca="1">INDIRECT(calculation_hide!Q36)</f>
        <v>0.01</v>
      </c>
      <c r="D13" s="151">
        <f ca="1">INDIRECT(calculation_hide!R36)</f>
        <v>8.6</v>
      </c>
      <c r="E13" s="151">
        <f ca="1">INDIRECT(calculation_hide!S36)</f>
        <v>8.3000000000000007</v>
      </c>
      <c r="F13" s="151">
        <f ca="1">INDIRECT(calculation_hide!T36)</f>
        <v>4.29</v>
      </c>
      <c r="G13" s="151">
        <f ca="1">INDIRECT(calculation_hide!U36)</f>
        <v>1.79</v>
      </c>
      <c r="H13" s="152">
        <f ca="1">INDIRECT(calculation_hide!V36)</f>
        <v>2.59</v>
      </c>
      <c r="I13" s="63"/>
      <c r="J13" s="63"/>
    </row>
    <row r="14" spans="1:10" ht="15" customHeight="1" x14ac:dyDescent="0.35">
      <c r="A14" s="133" t="str">
        <f ca="1">INDIRECT(calculation_hide!O37)</f>
        <v>Quarter 2 2024</v>
      </c>
      <c r="B14" s="151">
        <f ca="1">INDIRECT(calculation_hide!P37)</f>
        <v>23.16</v>
      </c>
      <c r="C14" s="151">
        <f ca="1">INDIRECT(calculation_hide!Q37)</f>
        <v>0.01</v>
      </c>
      <c r="D14" s="151">
        <f ca="1">INDIRECT(calculation_hide!R37)</f>
        <v>8.35</v>
      </c>
      <c r="E14" s="151">
        <f ca="1">INDIRECT(calculation_hide!S37)</f>
        <v>6.91</v>
      </c>
      <c r="F14" s="151">
        <f ca="1">INDIRECT(calculation_hide!T37)</f>
        <v>3.42</v>
      </c>
      <c r="G14" s="151">
        <f ca="1">INDIRECT(calculation_hide!U37)</f>
        <v>2.46</v>
      </c>
      <c r="H14" s="152">
        <f ca="1">INDIRECT(calculation_hide!V37)</f>
        <v>2.0099999999999998</v>
      </c>
    </row>
    <row r="15" spans="1:10" ht="15" customHeight="1" x14ac:dyDescent="0.35">
      <c r="A15" s="133" t="str">
        <f ca="1">INDIRECT(calculation_hide!O38)</f>
        <v>Quarter 3 2024 [provisional]</v>
      </c>
      <c r="B15" s="151">
        <f ca="1">INDIRECT(calculation_hide!P38)</f>
        <v>22.39</v>
      </c>
      <c r="C15" s="151">
        <f ca="1">INDIRECT(calculation_hide!Q38)</f>
        <v>0.03</v>
      </c>
      <c r="D15" s="151">
        <f ca="1">INDIRECT(calculation_hide!R38)</f>
        <v>8.1199999999999992</v>
      </c>
      <c r="E15" s="151">
        <f ca="1">INDIRECT(calculation_hide!S38)</f>
        <v>6.49</v>
      </c>
      <c r="F15" s="151">
        <f ca="1">INDIRECT(calculation_hide!T38)</f>
        <v>3.3600000000000003</v>
      </c>
      <c r="G15" s="151">
        <f ca="1">INDIRECT(calculation_hide!U38)</f>
        <v>2.4500000000000002</v>
      </c>
      <c r="H15" s="152">
        <f ca="1">INDIRECT(calculation_hide!V38)</f>
        <v>1.94</v>
      </c>
    </row>
    <row r="16" spans="1:10" ht="16.5" customHeight="1" x14ac:dyDescent="0.35">
      <c r="A16" s="134" t="s">
        <v>553</v>
      </c>
      <c r="B16" s="137" t="str">
        <f t="shared" ref="B16:G16" ca="1" si="1">IF(((B15-B11)/B11*100)&gt;100,"(+) ",IF(((B15-B11)/B11*100)&lt;-100,"(-) ",IF(ROUND(((B15-B11)/B11*100),1)=0,"- ",IF(((B15-B11)/B11*100)&gt;0,TEXT(((B15-B11)/B11*100),"+0.0 "),TEXT(((B15-B11)/B11*100),"0.0 ")))))</f>
        <v xml:space="preserve">-3.7 </v>
      </c>
      <c r="C16" s="137" t="str">
        <f t="shared" ca="1" si="1"/>
        <v xml:space="preserve">-70.0 </v>
      </c>
      <c r="D16" s="138" t="str">
        <f t="shared" ca="1" si="1"/>
        <v xml:space="preserve">-3.9 </v>
      </c>
      <c r="E16" s="138" t="str">
        <f t="shared" ca="1" si="1"/>
        <v xml:space="preserve">-14.5 </v>
      </c>
      <c r="F16" s="138" t="str">
        <f t="shared" ca="1" si="1"/>
        <v xml:space="preserve">+14.3 </v>
      </c>
      <c r="G16" s="139" t="str">
        <f t="shared" ca="1" si="1"/>
        <v xml:space="preserve">+8.4 </v>
      </c>
      <c r="H16" s="140" t="str">
        <f ca="1">IF(((H15-H11)/H11*100)&gt;100,"(+) ",IF(((H15-H11)/H11*100)&lt;-100,"(-) ",IF(ROUND(((H15-H11)/H11*100),1)=0,"- ",IF(((H15-H11)/H11*100)&gt;0,TEXT(((H15-H11)/H11*100),"+0.0 "),TEXT(((H15-H11)/H11*100),"0.0 ")))))</f>
        <v xml:space="preserve">+1.0 </v>
      </c>
    </row>
    <row r="17" spans="1:9" x14ac:dyDescent="0.3">
      <c r="B17" s="65"/>
      <c r="C17" s="66"/>
      <c r="D17" s="66"/>
      <c r="E17" s="66"/>
      <c r="F17" s="66"/>
      <c r="G17" s="66"/>
      <c r="H17" s="66"/>
    </row>
    <row r="18" spans="1:9" x14ac:dyDescent="0.3">
      <c r="B18" s="67"/>
      <c r="C18" s="68"/>
      <c r="D18" s="68"/>
      <c r="E18" s="68"/>
      <c r="F18" s="68"/>
      <c r="G18" s="68"/>
      <c r="H18" s="68"/>
      <c r="I18" s="69"/>
    </row>
    <row r="19" spans="1:9" x14ac:dyDescent="0.3">
      <c r="B19" s="67"/>
      <c r="C19" s="177"/>
      <c r="D19" s="68"/>
      <c r="E19" s="68"/>
      <c r="F19" s="68"/>
      <c r="G19" s="68"/>
      <c r="H19" s="68"/>
    </row>
    <row r="20" spans="1:9" x14ac:dyDescent="0.3">
      <c r="B20" s="67"/>
      <c r="C20" s="68"/>
      <c r="D20" s="68"/>
      <c r="E20" s="68"/>
      <c r="F20" s="68"/>
      <c r="G20" s="68"/>
      <c r="H20" s="68"/>
    </row>
    <row r="21" spans="1:9" x14ac:dyDescent="0.3">
      <c r="B21" s="67"/>
      <c r="C21" s="68"/>
      <c r="D21" s="68"/>
      <c r="E21" s="68"/>
      <c r="F21" s="68"/>
      <c r="G21" s="68"/>
      <c r="H21" s="68"/>
    </row>
    <row r="22" spans="1:9" x14ac:dyDescent="0.3">
      <c r="B22" s="70"/>
      <c r="C22" s="69"/>
      <c r="D22" s="69"/>
      <c r="E22" s="69"/>
      <c r="F22" s="69"/>
      <c r="G22" s="69"/>
      <c r="H22" s="69"/>
    </row>
    <row r="23" spans="1:9" x14ac:dyDescent="0.3">
      <c r="B23" s="70"/>
      <c r="C23" s="70"/>
      <c r="D23" s="70"/>
      <c r="E23" s="70"/>
      <c r="F23" s="70"/>
      <c r="G23" s="162"/>
      <c r="H23" s="70"/>
    </row>
    <row r="24" spans="1:9" x14ac:dyDescent="0.3">
      <c r="B24" s="70"/>
      <c r="C24" s="70"/>
      <c r="D24" s="70"/>
      <c r="E24" s="70"/>
      <c r="F24" s="70"/>
      <c r="G24" s="70"/>
      <c r="H24" s="70"/>
    </row>
    <row r="25" spans="1:9" x14ac:dyDescent="0.3">
      <c r="B25" s="70"/>
      <c r="C25" s="70"/>
      <c r="D25" s="70"/>
      <c r="E25" s="70"/>
      <c r="F25" s="70"/>
      <c r="G25" s="70"/>
      <c r="H25" s="70"/>
      <c r="I25" s="71"/>
    </row>
    <row r="26" spans="1:9" x14ac:dyDescent="0.3">
      <c r="B26" s="70"/>
      <c r="C26" s="70"/>
      <c r="D26" s="70"/>
      <c r="E26" s="70"/>
      <c r="F26" s="70"/>
      <c r="G26" s="70"/>
      <c r="H26" s="70"/>
    </row>
    <row r="27" spans="1:9" x14ac:dyDescent="0.3">
      <c r="B27" s="70"/>
      <c r="C27" s="70"/>
      <c r="D27" s="70"/>
      <c r="E27" s="70"/>
      <c r="F27" s="70"/>
      <c r="G27" s="70"/>
      <c r="H27" s="70"/>
    </row>
    <row r="28" spans="1:9" x14ac:dyDescent="0.3">
      <c r="B28" s="58"/>
      <c r="C28" s="59"/>
      <c r="D28" s="59"/>
      <c r="E28" s="57"/>
      <c r="F28" s="57"/>
      <c r="G28" s="57"/>
      <c r="H28" s="40"/>
    </row>
    <row r="29" spans="1:9" x14ac:dyDescent="0.3">
      <c r="B29" s="58"/>
      <c r="C29" s="59"/>
      <c r="D29" s="59"/>
      <c r="E29" s="57"/>
      <c r="F29" s="57"/>
      <c r="G29" s="57"/>
      <c r="H29" s="40"/>
      <c r="I29" s="40"/>
    </row>
    <row r="30" spans="1:9" s="40" customFormat="1" x14ac:dyDescent="0.3">
      <c r="A30" s="61"/>
      <c r="B30" s="58"/>
      <c r="C30" s="59"/>
      <c r="D30" s="59"/>
      <c r="E30" s="57"/>
      <c r="F30" s="57"/>
      <c r="G30" s="57"/>
    </row>
    <row r="31" spans="1:9" s="40" customFormat="1" x14ac:dyDescent="0.3">
      <c r="A31" s="61"/>
      <c r="B31" s="58"/>
      <c r="C31" s="59"/>
      <c r="D31" s="59"/>
      <c r="E31" s="57"/>
      <c r="F31" s="57"/>
      <c r="G31" s="57"/>
    </row>
    <row r="32" spans="1:9" s="40" customFormat="1" x14ac:dyDescent="0.3">
      <c r="A32" s="61"/>
      <c r="B32" s="58"/>
      <c r="C32" s="59"/>
      <c r="D32" s="59"/>
      <c r="E32" s="57"/>
      <c r="F32" s="57"/>
      <c r="G32" s="57"/>
    </row>
    <row r="33" spans="1:9" s="40" customFormat="1" ht="10.5" x14ac:dyDescent="0.25">
      <c r="A33" s="72"/>
      <c r="B33" s="58"/>
      <c r="C33" s="59"/>
      <c r="D33" s="59"/>
      <c r="E33" s="57"/>
      <c r="F33" s="57"/>
      <c r="G33" s="57"/>
    </row>
    <row r="34" spans="1:9" s="40" customFormat="1" x14ac:dyDescent="0.3">
      <c r="A34" s="72"/>
      <c r="B34" s="74"/>
      <c r="C34" s="73"/>
      <c r="D34" s="75"/>
      <c r="E34" s="76"/>
      <c r="F34" s="76"/>
      <c r="G34" s="76"/>
      <c r="H34" s="15"/>
    </row>
    <row r="35" spans="1:9" s="40" customFormat="1" x14ac:dyDescent="0.3">
      <c r="A35" s="77"/>
      <c r="B35" s="74"/>
      <c r="C35" s="73"/>
      <c r="D35" s="75"/>
      <c r="E35" s="76"/>
      <c r="F35" s="76"/>
      <c r="G35" s="76"/>
      <c r="H35" s="15"/>
      <c r="I35" s="15"/>
    </row>
    <row r="36" spans="1:9" s="15" customFormat="1" ht="12.75" customHeight="1" x14ac:dyDescent="0.3">
      <c r="A36" s="34"/>
      <c r="B36" s="79"/>
      <c r="C36" s="38"/>
      <c r="D36" s="38"/>
      <c r="E36" s="39"/>
      <c r="F36" s="39"/>
      <c r="G36" s="39"/>
      <c r="H36" s="80"/>
    </row>
    <row r="37" spans="1:9" s="15" customFormat="1" ht="12.75" customHeight="1" x14ac:dyDescent="0.3">
      <c r="A37" s="34"/>
      <c r="B37" s="74"/>
      <c r="C37" s="73"/>
      <c r="D37" s="75"/>
      <c r="E37" s="76"/>
      <c r="F37" s="76"/>
      <c r="G37" s="76"/>
    </row>
    <row r="38" spans="1:9" s="15" customFormat="1" ht="27.75" customHeight="1" x14ac:dyDescent="0.3">
      <c r="A38" s="40"/>
      <c r="B38" s="74"/>
      <c r="C38" s="73"/>
      <c r="D38" s="75"/>
      <c r="E38" s="76"/>
      <c r="F38" s="76"/>
      <c r="G38" s="76"/>
    </row>
    <row r="39" spans="1:9" s="15" customFormat="1" ht="20.25" customHeight="1" x14ac:dyDescent="0.3">
      <c r="A39" s="40"/>
      <c r="B39" s="74"/>
      <c r="C39" s="73"/>
      <c r="D39" s="75"/>
      <c r="E39" s="76"/>
      <c r="F39" s="76"/>
      <c r="G39" s="76"/>
    </row>
    <row r="40" spans="1:9" s="15" customFormat="1" ht="16" customHeight="1" x14ac:dyDescent="0.3">
      <c r="A40" s="40"/>
      <c r="B40" s="81"/>
      <c r="C40" s="78"/>
      <c r="D40" s="75"/>
      <c r="E40" s="82"/>
      <c r="F40" s="82"/>
      <c r="G40" s="82"/>
    </row>
    <row r="41" spans="1:9" s="15" customFormat="1" x14ac:dyDescent="0.3">
      <c r="A41" s="40"/>
      <c r="B41" s="74"/>
      <c r="C41" s="73"/>
      <c r="D41" s="75"/>
      <c r="E41" s="76"/>
      <c r="F41" s="76"/>
      <c r="G41" s="76"/>
    </row>
    <row r="42" spans="1:9" s="15" customFormat="1" ht="13" customHeight="1" x14ac:dyDescent="0.3">
      <c r="A42" s="40"/>
      <c r="B42" s="74"/>
      <c r="C42" s="73"/>
      <c r="D42" s="75"/>
      <c r="E42" s="76"/>
      <c r="F42" s="76"/>
      <c r="G42" s="76"/>
    </row>
    <row r="43" spans="1:9" s="15" customFormat="1" ht="13" customHeight="1" x14ac:dyDescent="0.3">
      <c r="A43" s="40"/>
      <c r="B43" s="74"/>
      <c r="C43" s="73"/>
      <c r="D43" s="73"/>
      <c r="E43" s="76"/>
      <c r="F43" s="76"/>
      <c r="G43" s="76"/>
    </row>
    <row r="44" spans="1:9" s="15" customFormat="1" ht="13" customHeight="1" x14ac:dyDescent="0.3">
      <c r="A44" s="40"/>
      <c r="B44" s="81"/>
      <c r="C44" s="73"/>
      <c r="D44" s="83"/>
      <c r="E44" s="76"/>
      <c r="F44" s="76"/>
      <c r="G44" s="82"/>
    </row>
    <row r="45" spans="1:9" s="15" customFormat="1" ht="13" customHeight="1" x14ac:dyDescent="0.3">
      <c r="A45" s="16"/>
      <c r="B45" s="79"/>
      <c r="C45" s="38"/>
      <c r="D45" s="38"/>
      <c r="E45" s="39"/>
      <c r="F45" s="39"/>
      <c r="G45" s="39"/>
    </row>
    <row r="46" spans="1:9" s="15" customFormat="1" ht="13" customHeight="1" x14ac:dyDescent="0.3">
      <c r="A46" s="16"/>
      <c r="B46" s="58"/>
      <c r="C46" s="59"/>
      <c r="D46" s="59"/>
      <c r="E46" s="57"/>
      <c r="F46" s="57"/>
      <c r="G46" s="57"/>
      <c r="H46" s="40"/>
    </row>
    <row r="47" spans="1:9" s="15" customFormat="1" ht="13" customHeight="1" x14ac:dyDescent="0.3">
      <c r="A47" s="34"/>
      <c r="B47" s="58"/>
      <c r="C47" s="59"/>
      <c r="D47" s="59"/>
      <c r="E47" s="57"/>
      <c r="F47" s="57"/>
      <c r="G47" s="57"/>
      <c r="H47" s="40"/>
    </row>
    <row r="48" spans="1:9" s="15" customFormat="1" ht="13" customHeight="1" x14ac:dyDescent="0.3">
      <c r="A48" s="84"/>
      <c r="B48" s="58"/>
      <c r="C48" s="59"/>
      <c r="D48" s="59"/>
      <c r="E48" s="57"/>
      <c r="F48" s="57"/>
      <c r="G48" s="57"/>
      <c r="H48" s="40"/>
    </row>
    <row r="49" spans="1:9" s="15" customFormat="1" ht="13" customHeight="1" x14ac:dyDescent="0.3">
      <c r="A49" s="34"/>
      <c r="B49" s="58"/>
      <c r="C49" s="59"/>
      <c r="D49" s="59"/>
      <c r="E49" s="57"/>
      <c r="F49" s="57"/>
      <c r="G49" s="57"/>
      <c r="H49" s="40"/>
    </row>
    <row r="50" spans="1:9" s="15" customFormat="1" ht="13" customHeight="1" x14ac:dyDescent="0.3">
      <c r="A50" s="85"/>
      <c r="B50" s="58"/>
      <c r="C50" s="59"/>
      <c r="D50" s="59"/>
      <c r="E50" s="57"/>
      <c r="F50" s="57"/>
      <c r="G50" s="57"/>
      <c r="H50" s="40"/>
    </row>
    <row r="51" spans="1:9" s="15" customFormat="1" ht="15" customHeight="1" x14ac:dyDescent="0.3">
      <c r="A51" s="34"/>
      <c r="B51" s="58"/>
      <c r="C51" s="59"/>
      <c r="D51" s="59"/>
      <c r="E51" s="57"/>
      <c r="F51" s="57"/>
      <c r="G51" s="57"/>
      <c r="H51" s="40"/>
    </row>
    <row r="52" spans="1:9" s="15" customFormat="1" ht="13" customHeight="1" x14ac:dyDescent="0.3">
      <c r="A52" s="72"/>
      <c r="B52" s="58"/>
      <c r="C52" s="59"/>
      <c r="D52" s="59"/>
      <c r="E52" s="57"/>
      <c r="F52" s="57"/>
      <c r="G52" s="57"/>
      <c r="H52" s="40"/>
    </row>
    <row r="53" spans="1:9" s="15" customFormat="1" ht="13" customHeight="1" x14ac:dyDescent="0.3">
      <c r="A53" s="72"/>
      <c r="B53" s="62"/>
      <c r="C53" s="61"/>
      <c r="D53" s="61"/>
      <c r="E53" s="61"/>
      <c r="F53" s="61"/>
      <c r="G53" s="61"/>
      <c r="H53" s="61"/>
    </row>
    <row r="54" spans="1:9" s="15" customFormat="1" ht="13" customHeight="1" x14ac:dyDescent="0.3">
      <c r="A54" s="77"/>
      <c r="B54" s="62"/>
      <c r="C54" s="61"/>
      <c r="D54" s="61"/>
      <c r="E54" s="61"/>
      <c r="F54" s="61"/>
      <c r="G54" s="61"/>
      <c r="H54" s="61"/>
    </row>
    <row r="55" spans="1:9" s="15" customFormat="1" ht="15" customHeight="1" x14ac:dyDescent="0.3">
      <c r="A55" s="34"/>
      <c r="B55" s="62"/>
      <c r="C55" s="61"/>
      <c r="D55" s="61"/>
      <c r="E55" s="61"/>
      <c r="F55" s="61"/>
      <c r="G55" s="61"/>
      <c r="H55" s="61"/>
    </row>
    <row r="56" spans="1:9" s="15" customFormat="1" ht="13" customHeight="1" x14ac:dyDescent="0.3">
      <c r="A56" s="34"/>
      <c r="B56" s="62"/>
      <c r="C56" s="61"/>
      <c r="D56" s="61"/>
      <c r="E56" s="61"/>
      <c r="F56" s="61"/>
      <c r="G56" s="61"/>
      <c r="H56" s="61"/>
      <c r="I56" s="40"/>
    </row>
    <row r="57" spans="1:9" s="40" customFormat="1" x14ac:dyDescent="0.3">
      <c r="B57" s="62"/>
      <c r="C57" s="61"/>
      <c r="D57" s="61"/>
      <c r="E57" s="61"/>
      <c r="F57" s="61"/>
      <c r="G57" s="61"/>
      <c r="H57" s="61"/>
    </row>
    <row r="58" spans="1:9" s="40" customFormat="1" x14ac:dyDescent="0.3">
      <c r="B58" s="62"/>
      <c r="C58" s="61"/>
      <c r="D58" s="61"/>
      <c r="E58" s="61"/>
      <c r="F58" s="61"/>
      <c r="G58" s="61"/>
      <c r="H58" s="61"/>
    </row>
    <row r="59" spans="1:9" s="40" customFormat="1" x14ac:dyDescent="0.3">
      <c r="B59" s="62"/>
      <c r="C59" s="61"/>
      <c r="D59" s="61"/>
      <c r="E59" s="61"/>
      <c r="F59" s="61"/>
      <c r="G59" s="61"/>
      <c r="H59" s="61"/>
    </row>
    <row r="60" spans="1:9" s="40" customFormat="1" x14ac:dyDescent="0.3">
      <c r="B60" s="62"/>
      <c r="C60" s="61"/>
      <c r="D60" s="61"/>
      <c r="E60" s="61"/>
      <c r="F60" s="61"/>
      <c r="G60" s="61"/>
      <c r="H60" s="61"/>
    </row>
    <row r="61" spans="1:9" s="40" customFormat="1" x14ac:dyDescent="0.3">
      <c r="B61" s="62"/>
      <c r="C61" s="61"/>
      <c r="D61" s="61"/>
      <c r="E61" s="61"/>
      <c r="F61" s="61"/>
      <c r="G61" s="61"/>
      <c r="H61" s="61"/>
    </row>
    <row r="62" spans="1:9" s="40" customFormat="1" x14ac:dyDescent="0.3">
      <c r="B62" s="62"/>
      <c r="C62" s="61"/>
      <c r="D62" s="61"/>
      <c r="E62" s="61"/>
      <c r="F62" s="61"/>
      <c r="G62" s="61"/>
      <c r="H62" s="61"/>
    </row>
    <row r="63" spans="1:9" s="40" customFormat="1" x14ac:dyDescent="0.3">
      <c r="B63" s="62"/>
      <c r="C63" s="61"/>
      <c r="D63" s="61"/>
      <c r="E63" s="61"/>
      <c r="F63" s="61"/>
      <c r="G63" s="61"/>
      <c r="H63" s="61"/>
      <c r="I63" s="61"/>
    </row>
  </sheetData>
  <pageMargins left="0.51181102362204722" right="0.51181102362204722" top="0.78740157480314965" bottom="0.78740157480314965" header="0.51181102362204722" footer="0.51181102362204722"/>
  <pageSetup paperSize="9" scale="53" orientation="landscape" verticalDpi="4" r:id="rId1"/>
  <headerFooter alignWithMargins="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38E5C-8A3A-42D6-8387-B4617E5C4E25}">
  <dimension ref="A1:J41"/>
  <sheetViews>
    <sheetView showGridLines="0" zoomScaleNormal="100" workbookViewId="0">
      <pane xSplit="1" ySplit="5" topLeftCell="B28" activePane="bottomRight" state="frozen"/>
      <selection activeCell="F345" sqref="F345"/>
      <selection pane="topRight" activeCell="F345" sqref="F345"/>
      <selection pane="bottomLeft" activeCell="F345" sqref="F345"/>
      <selection pane="bottomRight" activeCell="A28" sqref="A28"/>
    </sheetView>
  </sheetViews>
  <sheetFormatPr defaultRowHeight="13" x14ac:dyDescent="0.3"/>
  <cols>
    <col min="1" max="1" width="16.81640625" style="86" customWidth="1"/>
    <col min="2" max="2" width="9.54296875" style="61" customWidth="1"/>
    <col min="3" max="3" width="9.1796875" style="116" customWidth="1"/>
    <col min="4" max="4" width="13" style="117" customWidth="1"/>
    <col min="5" max="5" width="12.81640625" style="116" customWidth="1"/>
    <col min="6" max="6" width="20.1796875" style="116" customWidth="1"/>
    <col min="7" max="7" width="17.1796875" style="116" customWidth="1"/>
    <col min="8" max="8" width="27.54296875" style="117" customWidth="1"/>
    <col min="9" max="9" width="34.54296875" style="116" bestFit="1" customWidth="1"/>
    <col min="10" max="10" width="8.81640625" style="61"/>
    <col min="11" max="13" width="12.453125" style="61" bestFit="1" customWidth="1"/>
    <col min="14" max="256" width="8.81640625" style="61"/>
    <col min="257" max="257" width="9.1796875" style="61" customWidth="1"/>
    <col min="258" max="258" width="12.453125" style="61" bestFit="1" customWidth="1"/>
    <col min="259" max="259" width="8.1796875" style="61" bestFit="1" customWidth="1"/>
    <col min="260" max="260" width="10" style="61" customWidth="1"/>
    <col min="261" max="261" width="9.453125" style="61" customWidth="1"/>
    <col min="262" max="262" width="10.81640625" style="61" bestFit="1" customWidth="1"/>
    <col min="263" max="263" width="17.453125" style="61" bestFit="1" customWidth="1"/>
    <col min="264" max="264" width="13" style="61" bestFit="1" customWidth="1"/>
    <col min="265" max="265" width="25.1796875" style="61" customWidth="1"/>
    <col min="266" max="266" width="8.81640625" style="61"/>
    <col min="267" max="269" width="12.453125" style="61" bestFit="1" customWidth="1"/>
    <col min="270" max="512" width="8.81640625" style="61"/>
    <col min="513" max="513" width="9.1796875" style="61" customWidth="1"/>
    <col min="514" max="514" width="12.453125" style="61" bestFit="1" customWidth="1"/>
    <col min="515" max="515" width="8.1796875" style="61" bestFit="1" customWidth="1"/>
    <col min="516" max="516" width="10" style="61" customWidth="1"/>
    <col min="517" max="517" width="9.453125" style="61" customWidth="1"/>
    <col min="518" max="518" width="10.81640625" style="61" bestFit="1" customWidth="1"/>
    <col min="519" max="519" width="17.453125" style="61" bestFit="1" customWidth="1"/>
    <col min="520" max="520" width="13" style="61" bestFit="1" customWidth="1"/>
    <col min="521" max="521" width="25.1796875" style="61" customWidth="1"/>
    <col min="522" max="522" width="8.81640625" style="61"/>
    <col min="523" max="525" width="12.453125" style="61" bestFit="1" customWidth="1"/>
    <col min="526" max="768" width="8.81640625" style="61"/>
    <col min="769" max="769" width="9.1796875" style="61" customWidth="1"/>
    <col min="770" max="770" width="12.453125" style="61" bestFit="1" customWidth="1"/>
    <col min="771" max="771" width="8.1796875" style="61" bestFit="1" customWidth="1"/>
    <col min="772" max="772" width="10" style="61" customWidth="1"/>
    <col min="773" max="773" width="9.453125" style="61" customWidth="1"/>
    <col min="774" max="774" width="10.81640625" style="61" bestFit="1" customWidth="1"/>
    <col min="775" max="775" width="17.453125" style="61" bestFit="1" customWidth="1"/>
    <col min="776" max="776" width="13" style="61" bestFit="1" customWidth="1"/>
    <col min="777" max="777" width="25.1796875" style="61" customWidth="1"/>
    <col min="778" max="778" width="8.81640625" style="61"/>
    <col min="779" max="781" width="12.453125" style="61" bestFit="1" customWidth="1"/>
    <col min="782" max="1024" width="8.81640625" style="61"/>
    <col min="1025" max="1025" width="9.1796875" style="61" customWidth="1"/>
    <col min="1026" max="1026" width="12.453125" style="61" bestFit="1" customWidth="1"/>
    <col min="1027" max="1027" width="8.1796875" style="61" bestFit="1" customWidth="1"/>
    <col min="1028" max="1028" width="10" style="61" customWidth="1"/>
    <col min="1029" max="1029" width="9.453125" style="61" customWidth="1"/>
    <col min="1030" max="1030" width="10.81640625" style="61" bestFit="1" customWidth="1"/>
    <col min="1031" max="1031" width="17.453125" style="61" bestFit="1" customWidth="1"/>
    <col min="1032" max="1032" width="13" style="61" bestFit="1" customWidth="1"/>
    <col min="1033" max="1033" width="25.1796875" style="61" customWidth="1"/>
    <col min="1034" max="1034" width="8.81640625" style="61"/>
    <col min="1035" max="1037" width="12.453125" style="61" bestFit="1" customWidth="1"/>
    <col min="1038" max="1280" width="8.81640625" style="61"/>
    <col min="1281" max="1281" width="9.1796875" style="61" customWidth="1"/>
    <col min="1282" max="1282" width="12.453125" style="61" bestFit="1" customWidth="1"/>
    <col min="1283" max="1283" width="8.1796875" style="61" bestFit="1" customWidth="1"/>
    <col min="1284" max="1284" width="10" style="61" customWidth="1"/>
    <col min="1285" max="1285" width="9.453125" style="61" customWidth="1"/>
    <col min="1286" max="1286" width="10.81640625" style="61" bestFit="1" customWidth="1"/>
    <col min="1287" max="1287" width="17.453125" style="61" bestFit="1" customWidth="1"/>
    <col min="1288" max="1288" width="13" style="61" bestFit="1" customWidth="1"/>
    <col min="1289" max="1289" width="25.1796875" style="61" customWidth="1"/>
    <col min="1290" max="1290" width="8.81640625" style="61"/>
    <col min="1291" max="1293" width="12.453125" style="61" bestFit="1" customWidth="1"/>
    <col min="1294" max="1536" width="8.81640625" style="61"/>
    <col min="1537" max="1537" width="9.1796875" style="61" customWidth="1"/>
    <col min="1538" max="1538" width="12.453125" style="61" bestFit="1" customWidth="1"/>
    <col min="1539" max="1539" width="8.1796875" style="61" bestFit="1" customWidth="1"/>
    <col min="1540" max="1540" width="10" style="61" customWidth="1"/>
    <col min="1541" max="1541" width="9.453125" style="61" customWidth="1"/>
    <col min="1542" max="1542" width="10.81640625" style="61" bestFit="1" customWidth="1"/>
    <col min="1543" max="1543" width="17.453125" style="61" bestFit="1" customWidth="1"/>
    <col min="1544" max="1544" width="13" style="61" bestFit="1" customWidth="1"/>
    <col min="1545" max="1545" width="25.1796875" style="61" customWidth="1"/>
    <col min="1546" max="1546" width="8.81640625" style="61"/>
    <col min="1547" max="1549" width="12.453125" style="61" bestFit="1" customWidth="1"/>
    <col min="1550" max="1792" width="8.81640625" style="61"/>
    <col min="1793" max="1793" width="9.1796875" style="61" customWidth="1"/>
    <col min="1794" max="1794" width="12.453125" style="61" bestFit="1" customWidth="1"/>
    <col min="1795" max="1795" width="8.1796875" style="61" bestFit="1" customWidth="1"/>
    <col min="1796" max="1796" width="10" style="61" customWidth="1"/>
    <col min="1797" max="1797" width="9.453125" style="61" customWidth="1"/>
    <col min="1798" max="1798" width="10.81640625" style="61" bestFit="1" customWidth="1"/>
    <col min="1799" max="1799" width="17.453125" style="61" bestFit="1" customWidth="1"/>
    <col min="1800" max="1800" width="13" style="61" bestFit="1" customWidth="1"/>
    <col min="1801" max="1801" width="25.1796875" style="61" customWidth="1"/>
    <col min="1802" max="1802" width="8.81640625" style="61"/>
    <col min="1803" max="1805" width="12.453125" style="61" bestFit="1" customWidth="1"/>
    <col min="1806" max="2048" width="8.81640625" style="61"/>
    <col min="2049" max="2049" width="9.1796875" style="61" customWidth="1"/>
    <col min="2050" max="2050" width="12.453125" style="61" bestFit="1" customWidth="1"/>
    <col min="2051" max="2051" width="8.1796875" style="61" bestFit="1" customWidth="1"/>
    <col min="2052" max="2052" width="10" style="61" customWidth="1"/>
    <col min="2053" max="2053" width="9.453125" style="61" customWidth="1"/>
    <col min="2054" max="2054" width="10.81640625" style="61" bestFit="1" customWidth="1"/>
    <col min="2055" max="2055" width="17.453125" style="61" bestFit="1" customWidth="1"/>
    <col min="2056" max="2056" width="13" style="61" bestFit="1" customWidth="1"/>
    <col min="2057" max="2057" width="25.1796875" style="61" customWidth="1"/>
    <col min="2058" max="2058" width="8.81640625" style="61"/>
    <col min="2059" max="2061" width="12.453125" style="61" bestFit="1" customWidth="1"/>
    <col min="2062" max="2304" width="8.81640625" style="61"/>
    <col min="2305" max="2305" width="9.1796875" style="61" customWidth="1"/>
    <col min="2306" max="2306" width="12.453125" style="61" bestFit="1" customWidth="1"/>
    <col min="2307" max="2307" width="8.1796875" style="61" bestFit="1" customWidth="1"/>
    <col min="2308" max="2308" width="10" style="61" customWidth="1"/>
    <col min="2309" max="2309" width="9.453125" style="61" customWidth="1"/>
    <col min="2310" max="2310" width="10.81640625" style="61" bestFit="1" customWidth="1"/>
    <col min="2311" max="2311" width="17.453125" style="61" bestFit="1" customWidth="1"/>
    <col min="2312" max="2312" width="13" style="61" bestFit="1" customWidth="1"/>
    <col min="2313" max="2313" width="25.1796875" style="61" customWidth="1"/>
    <col min="2314" max="2314" width="8.81640625" style="61"/>
    <col min="2315" max="2317" width="12.453125" style="61" bestFit="1" customWidth="1"/>
    <col min="2318" max="2560" width="8.81640625" style="61"/>
    <col min="2561" max="2561" width="9.1796875" style="61" customWidth="1"/>
    <col min="2562" max="2562" width="12.453125" style="61" bestFit="1" customWidth="1"/>
    <col min="2563" max="2563" width="8.1796875" style="61" bestFit="1" customWidth="1"/>
    <col min="2564" max="2564" width="10" style="61" customWidth="1"/>
    <col min="2565" max="2565" width="9.453125" style="61" customWidth="1"/>
    <col min="2566" max="2566" width="10.81640625" style="61" bestFit="1" customWidth="1"/>
    <col min="2567" max="2567" width="17.453125" style="61" bestFit="1" customWidth="1"/>
    <col min="2568" max="2568" width="13" style="61" bestFit="1" customWidth="1"/>
    <col min="2569" max="2569" width="25.1796875" style="61" customWidth="1"/>
    <col min="2570" max="2570" width="8.81640625" style="61"/>
    <col min="2571" max="2573" width="12.453125" style="61" bestFit="1" customWidth="1"/>
    <col min="2574" max="2816" width="8.81640625" style="61"/>
    <col min="2817" max="2817" width="9.1796875" style="61" customWidth="1"/>
    <col min="2818" max="2818" width="12.453125" style="61" bestFit="1" customWidth="1"/>
    <col min="2819" max="2819" width="8.1796875" style="61" bestFit="1" customWidth="1"/>
    <col min="2820" max="2820" width="10" style="61" customWidth="1"/>
    <col min="2821" max="2821" width="9.453125" style="61" customWidth="1"/>
    <col min="2822" max="2822" width="10.81640625" style="61" bestFit="1" customWidth="1"/>
    <col min="2823" max="2823" width="17.453125" style="61" bestFit="1" customWidth="1"/>
    <col min="2824" max="2824" width="13" style="61" bestFit="1" customWidth="1"/>
    <col min="2825" max="2825" width="25.1796875" style="61" customWidth="1"/>
    <col min="2826" max="2826" width="8.81640625" style="61"/>
    <col min="2827" max="2829" width="12.453125" style="61" bestFit="1" customWidth="1"/>
    <col min="2830" max="3072" width="8.81640625" style="61"/>
    <col min="3073" max="3073" width="9.1796875" style="61" customWidth="1"/>
    <col min="3074" max="3074" width="12.453125" style="61" bestFit="1" customWidth="1"/>
    <col min="3075" max="3075" width="8.1796875" style="61" bestFit="1" customWidth="1"/>
    <col min="3076" max="3076" width="10" style="61" customWidth="1"/>
    <col min="3077" max="3077" width="9.453125" style="61" customWidth="1"/>
    <col min="3078" max="3078" width="10.81640625" style="61" bestFit="1" customWidth="1"/>
    <col min="3079" max="3079" width="17.453125" style="61" bestFit="1" customWidth="1"/>
    <col min="3080" max="3080" width="13" style="61" bestFit="1" customWidth="1"/>
    <col min="3081" max="3081" width="25.1796875" style="61" customWidth="1"/>
    <col min="3082" max="3082" width="8.81640625" style="61"/>
    <col min="3083" max="3085" width="12.453125" style="61" bestFit="1" customWidth="1"/>
    <col min="3086" max="3328" width="8.81640625" style="61"/>
    <col min="3329" max="3329" width="9.1796875" style="61" customWidth="1"/>
    <col min="3330" max="3330" width="12.453125" style="61" bestFit="1" customWidth="1"/>
    <col min="3331" max="3331" width="8.1796875" style="61" bestFit="1" customWidth="1"/>
    <col min="3332" max="3332" width="10" style="61" customWidth="1"/>
    <col min="3333" max="3333" width="9.453125" style="61" customWidth="1"/>
    <col min="3334" max="3334" width="10.81640625" style="61" bestFit="1" customWidth="1"/>
    <col min="3335" max="3335" width="17.453125" style="61" bestFit="1" customWidth="1"/>
    <col min="3336" max="3336" width="13" style="61" bestFit="1" customWidth="1"/>
    <col min="3337" max="3337" width="25.1796875" style="61" customWidth="1"/>
    <col min="3338" max="3338" width="8.81640625" style="61"/>
    <col min="3339" max="3341" width="12.453125" style="61" bestFit="1" customWidth="1"/>
    <col min="3342" max="3584" width="8.81640625" style="61"/>
    <col min="3585" max="3585" width="9.1796875" style="61" customWidth="1"/>
    <col min="3586" max="3586" width="12.453125" style="61" bestFit="1" customWidth="1"/>
    <col min="3587" max="3587" width="8.1796875" style="61" bestFit="1" customWidth="1"/>
    <col min="3588" max="3588" width="10" style="61" customWidth="1"/>
    <col min="3589" max="3589" width="9.453125" style="61" customWidth="1"/>
    <col min="3590" max="3590" width="10.81640625" style="61" bestFit="1" customWidth="1"/>
    <col min="3591" max="3591" width="17.453125" style="61" bestFit="1" customWidth="1"/>
    <col min="3592" max="3592" width="13" style="61" bestFit="1" customWidth="1"/>
    <col min="3593" max="3593" width="25.1796875" style="61" customWidth="1"/>
    <col min="3594" max="3594" width="8.81640625" style="61"/>
    <col min="3595" max="3597" width="12.453125" style="61" bestFit="1" customWidth="1"/>
    <col min="3598" max="3840" width="8.81640625" style="61"/>
    <col min="3841" max="3841" width="9.1796875" style="61" customWidth="1"/>
    <col min="3842" max="3842" width="12.453125" style="61" bestFit="1" customWidth="1"/>
    <col min="3843" max="3843" width="8.1796875" style="61" bestFit="1" customWidth="1"/>
    <col min="3844" max="3844" width="10" style="61" customWidth="1"/>
    <col min="3845" max="3845" width="9.453125" style="61" customWidth="1"/>
    <col min="3846" max="3846" width="10.81640625" style="61" bestFit="1" customWidth="1"/>
    <col min="3847" max="3847" width="17.453125" style="61" bestFit="1" customWidth="1"/>
    <col min="3848" max="3848" width="13" style="61" bestFit="1" customWidth="1"/>
    <col min="3849" max="3849" width="25.1796875" style="61" customWidth="1"/>
    <col min="3850" max="3850" width="8.81640625" style="61"/>
    <col min="3851" max="3853" width="12.453125" style="61" bestFit="1" customWidth="1"/>
    <col min="3854" max="4096" width="8.81640625" style="61"/>
    <col min="4097" max="4097" width="9.1796875" style="61" customWidth="1"/>
    <col min="4098" max="4098" width="12.453125" style="61" bestFit="1" customWidth="1"/>
    <col min="4099" max="4099" width="8.1796875" style="61" bestFit="1" customWidth="1"/>
    <col min="4100" max="4100" width="10" style="61" customWidth="1"/>
    <col min="4101" max="4101" width="9.453125" style="61" customWidth="1"/>
    <col min="4102" max="4102" width="10.81640625" style="61" bestFit="1" customWidth="1"/>
    <col min="4103" max="4103" width="17.453125" style="61" bestFit="1" customWidth="1"/>
    <col min="4104" max="4104" width="13" style="61" bestFit="1" customWidth="1"/>
    <col min="4105" max="4105" width="25.1796875" style="61" customWidth="1"/>
    <col min="4106" max="4106" width="8.81640625" style="61"/>
    <col min="4107" max="4109" width="12.453125" style="61" bestFit="1" customWidth="1"/>
    <col min="4110" max="4352" width="8.81640625" style="61"/>
    <col min="4353" max="4353" width="9.1796875" style="61" customWidth="1"/>
    <col min="4354" max="4354" width="12.453125" style="61" bestFit="1" customWidth="1"/>
    <col min="4355" max="4355" width="8.1796875" style="61" bestFit="1" customWidth="1"/>
    <col min="4356" max="4356" width="10" style="61" customWidth="1"/>
    <col min="4357" max="4357" width="9.453125" style="61" customWidth="1"/>
    <col min="4358" max="4358" width="10.81640625" style="61" bestFit="1" customWidth="1"/>
    <col min="4359" max="4359" width="17.453125" style="61" bestFit="1" customWidth="1"/>
    <col min="4360" max="4360" width="13" style="61" bestFit="1" customWidth="1"/>
    <col min="4361" max="4361" width="25.1796875" style="61" customWidth="1"/>
    <col min="4362" max="4362" width="8.81640625" style="61"/>
    <col min="4363" max="4365" width="12.453125" style="61" bestFit="1" customWidth="1"/>
    <col min="4366" max="4608" width="8.81640625" style="61"/>
    <col min="4609" max="4609" width="9.1796875" style="61" customWidth="1"/>
    <col min="4610" max="4610" width="12.453125" style="61" bestFit="1" customWidth="1"/>
    <col min="4611" max="4611" width="8.1796875" style="61" bestFit="1" customWidth="1"/>
    <col min="4612" max="4612" width="10" style="61" customWidth="1"/>
    <col min="4613" max="4613" width="9.453125" style="61" customWidth="1"/>
    <col min="4614" max="4614" width="10.81640625" style="61" bestFit="1" customWidth="1"/>
    <col min="4615" max="4615" width="17.453125" style="61" bestFit="1" customWidth="1"/>
    <col min="4616" max="4616" width="13" style="61" bestFit="1" customWidth="1"/>
    <col min="4617" max="4617" width="25.1796875" style="61" customWidth="1"/>
    <col min="4618" max="4618" width="8.81640625" style="61"/>
    <col min="4619" max="4621" width="12.453125" style="61" bestFit="1" customWidth="1"/>
    <col min="4622" max="4864" width="8.81640625" style="61"/>
    <col min="4865" max="4865" width="9.1796875" style="61" customWidth="1"/>
    <col min="4866" max="4866" width="12.453125" style="61" bestFit="1" customWidth="1"/>
    <col min="4867" max="4867" width="8.1796875" style="61" bestFit="1" customWidth="1"/>
    <col min="4868" max="4868" width="10" style="61" customWidth="1"/>
    <col min="4869" max="4869" width="9.453125" style="61" customWidth="1"/>
    <col min="4870" max="4870" width="10.81640625" style="61" bestFit="1" customWidth="1"/>
    <col min="4871" max="4871" width="17.453125" style="61" bestFit="1" customWidth="1"/>
    <col min="4872" max="4872" width="13" style="61" bestFit="1" customWidth="1"/>
    <col min="4873" max="4873" width="25.1796875" style="61" customWidth="1"/>
    <col min="4874" max="4874" width="8.81640625" style="61"/>
    <col min="4875" max="4877" width="12.453125" style="61" bestFit="1" customWidth="1"/>
    <col min="4878" max="5120" width="8.81640625" style="61"/>
    <col min="5121" max="5121" width="9.1796875" style="61" customWidth="1"/>
    <col min="5122" max="5122" width="12.453125" style="61" bestFit="1" customWidth="1"/>
    <col min="5123" max="5123" width="8.1796875" style="61" bestFit="1" customWidth="1"/>
    <col min="5124" max="5124" width="10" style="61" customWidth="1"/>
    <col min="5125" max="5125" width="9.453125" style="61" customWidth="1"/>
    <col min="5126" max="5126" width="10.81640625" style="61" bestFit="1" customWidth="1"/>
    <col min="5127" max="5127" width="17.453125" style="61" bestFit="1" customWidth="1"/>
    <col min="5128" max="5128" width="13" style="61" bestFit="1" customWidth="1"/>
    <col min="5129" max="5129" width="25.1796875" style="61" customWidth="1"/>
    <col min="5130" max="5130" width="8.81640625" style="61"/>
    <col min="5131" max="5133" width="12.453125" style="61" bestFit="1" customWidth="1"/>
    <col min="5134" max="5376" width="8.81640625" style="61"/>
    <col min="5377" max="5377" width="9.1796875" style="61" customWidth="1"/>
    <col min="5378" max="5378" width="12.453125" style="61" bestFit="1" customWidth="1"/>
    <col min="5379" max="5379" width="8.1796875" style="61" bestFit="1" customWidth="1"/>
    <col min="5380" max="5380" width="10" style="61" customWidth="1"/>
    <col min="5381" max="5381" width="9.453125" style="61" customWidth="1"/>
    <col min="5382" max="5382" width="10.81640625" style="61" bestFit="1" customWidth="1"/>
    <col min="5383" max="5383" width="17.453125" style="61" bestFit="1" customWidth="1"/>
    <col min="5384" max="5384" width="13" style="61" bestFit="1" customWidth="1"/>
    <col min="5385" max="5385" width="25.1796875" style="61" customWidth="1"/>
    <col min="5386" max="5386" width="8.81640625" style="61"/>
    <col min="5387" max="5389" width="12.453125" style="61" bestFit="1" customWidth="1"/>
    <col min="5390" max="5632" width="8.81640625" style="61"/>
    <col min="5633" max="5633" width="9.1796875" style="61" customWidth="1"/>
    <col min="5634" max="5634" width="12.453125" style="61" bestFit="1" customWidth="1"/>
    <col min="5635" max="5635" width="8.1796875" style="61" bestFit="1" customWidth="1"/>
    <col min="5636" max="5636" width="10" style="61" customWidth="1"/>
    <col min="5637" max="5637" width="9.453125" style="61" customWidth="1"/>
    <col min="5638" max="5638" width="10.81640625" style="61" bestFit="1" customWidth="1"/>
    <col min="5639" max="5639" width="17.453125" style="61" bestFit="1" customWidth="1"/>
    <col min="5640" max="5640" width="13" style="61" bestFit="1" customWidth="1"/>
    <col min="5641" max="5641" width="25.1796875" style="61" customWidth="1"/>
    <col min="5642" max="5642" width="8.81640625" style="61"/>
    <col min="5643" max="5645" width="12.453125" style="61" bestFit="1" customWidth="1"/>
    <col min="5646" max="5888" width="8.81640625" style="61"/>
    <col min="5889" max="5889" width="9.1796875" style="61" customWidth="1"/>
    <col min="5890" max="5890" width="12.453125" style="61" bestFit="1" customWidth="1"/>
    <col min="5891" max="5891" width="8.1796875" style="61" bestFit="1" customWidth="1"/>
    <col min="5892" max="5892" width="10" style="61" customWidth="1"/>
    <col min="5893" max="5893" width="9.453125" style="61" customWidth="1"/>
    <col min="5894" max="5894" width="10.81640625" style="61" bestFit="1" customWidth="1"/>
    <col min="5895" max="5895" width="17.453125" style="61" bestFit="1" customWidth="1"/>
    <col min="5896" max="5896" width="13" style="61" bestFit="1" customWidth="1"/>
    <col min="5897" max="5897" width="25.1796875" style="61" customWidth="1"/>
    <col min="5898" max="5898" width="8.81640625" style="61"/>
    <col min="5899" max="5901" width="12.453125" style="61" bestFit="1" customWidth="1"/>
    <col min="5902" max="6144" width="8.81640625" style="61"/>
    <col min="6145" max="6145" width="9.1796875" style="61" customWidth="1"/>
    <col min="6146" max="6146" width="12.453125" style="61" bestFit="1" customWidth="1"/>
    <col min="6147" max="6147" width="8.1796875" style="61" bestFit="1" customWidth="1"/>
    <col min="6148" max="6148" width="10" style="61" customWidth="1"/>
    <col min="6149" max="6149" width="9.453125" style="61" customWidth="1"/>
    <col min="6150" max="6150" width="10.81640625" style="61" bestFit="1" customWidth="1"/>
    <col min="6151" max="6151" width="17.453125" style="61" bestFit="1" customWidth="1"/>
    <col min="6152" max="6152" width="13" style="61" bestFit="1" customWidth="1"/>
    <col min="6153" max="6153" width="25.1796875" style="61" customWidth="1"/>
    <col min="6154" max="6154" width="8.81640625" style="61"/>
    <col min="6155" max="6157" width="12.453125" style="61" bestFit="1" customWidth="1"/>
    <col min="6158" max="6400" width="8.81640625" style="61"/>
    <col min="6401" max="6401" width="9.1796875" style="61" customWidth="1"/>
    <col min="6402" max="6402" width="12.453125" style="61" bestFit="1" customWidth="1"/>
    <col min="6403" max="6403" width="8.1796875" style="61" bestFit="1" customWidth="1"/>
    <col min="6404" max="6404" width="10" style="61" customWidth="1"/>
    <col min="6405" max="6405" width="9.453125" style="61" customWidth="1"/>
    <col min="6406" max="6406" width="10.81640625" style="61" bestFit="1" customWidth="1"/>
    <col min="6407" max="6407" width="17.453125" style="61" bestFit="1" customWidth="1"/>
    <col min="6408" max="6408" width="13" style="61" bestFit="1" customWidth="1"/>
    <col min="6409" max="6409" width="25.1796875" style="61" customWidth="1"/>
    <col min="6410" max="6410" width="8.81640625" style="61"/>
    <col min="6411" max="6413" width="12.453125" style="61" bestFit="1" customWidth="1"/>
    <col min="6414" max="6656" width="8.81640625" style="61"/>
    <col min="6657" max="6657" width="9.1796875" style="61" customWidth="1"/>
    <col min="6658" max="6658" width="12.453125" style="61" bestFit="1" customWidth="1"/>
    <col min="6659" max="6659" width="8.1796875" style="61" bestFit="1" customWidth="1"/>
    <col min="6660" max="6660" width="10" style="61" customWidth="1"/>
    <col min="6661" max="6661" width="9.453125" style="61" customWidth="1"/>
    <col min="6662" max="6662" width="10.81640625" style="61" bestFit="1" customWidth="1"/>
    <col min="6663" max="6663" width="17.453125" style="61" bestFit="1" customWidth="1"/>
    <col min="6664" max="6664" width="13" style="61" bestFit="1" customWidth="1"/>
    <col min="6665" max="6665" width="25.1796875" style="61" customWidth="1"/>
    <col min="6666" max="6666" width="8.81640625" style="61"/>
    <col min="6667" max="6669" width="12.453125" style="61" bestFit="1" customWidth="1"/>
    <col min="6670" max="6912" width="8.81640625" style="61"/>
    <col min="6913" max="6913" width="9.1796875" style="61" customWidth="1"/>
    <col min="6914" max="6914" width="12.453125" style="61" bestFit="1" customWidth="1"/>
    <col min="6915" max="6915" width="8.1796875" style="61" bestFit="1" customWidth="1"/>
    <col min="6916" max="6916" width="10" style="61" customWidth="1"/>
    <col min="6917" max="6917" width="9.453125" style="61" customWidth="1"/>
    <col min="6918" max="6918" width="10.81640625" style="61" bestFit="1" customWidth="1"/>
    <col min="6919" max="6919" width="17.453125" style="61" bestFit="1" customWidth="1"/>
    <col min="6920" max="6920" width="13" style="61" bestFit="1" customWidth="1"/>
    <col min="6921" max="6921" width="25.1796875" style="61" customWidth="1"/>
    <col min="6922" max="6922" width="8.81640625" style="61"/>
    <col min="6923" max="6925" width="12.453125" style="61" bestFit="1" customWidth="1"/>
    <col min="6926" max="7168" width="8.81640625" style="61"/>
    <col min="7169" max="7169" width="9.1796875" style="61" customWidth="1"/>
    <col min="7170" max="7170" width="12.453125" style="61" bestFit="1" customWidth="1"/>
    <col min="7171" max="7171" width="8.1796875" style="61" bestFit="1" customWidth="1"/>
    <col min="7172" max="7172" width="10" style="61" customWidth="1"/>
    <col min="7173" max="7173" width="9.453125" style="61" customWidth="1"/>
    <col min="7174" max="7174" width="10.81640625" style="61" bestFit="1" customWidth="1"/>
    <col min="7175" max="7175" width="17.453125" style="61" bestFit="1" customWidth="1"/>
    <col min="7176" max="7176" width="13" style="61" bestFit="1" customWidth="1"/>
    <col min="7177" max="7177" width="25.1796875" style="61" customWidth="1"/>
    <col min="7178" max="7178" width="8.81640625" style="61"/>
    <col min="7179" max="7181" width="12.453125" style="61" bestFit="1" customWidth="1"/>
    <col min="7182" max="7424" width="8.81640625" style="61"/>
    <col min="7425" max="7425" width="9.1796875" style="61" customWidth="1"/>
    <col min="7426" max="7426" width="12.453125" style="61" bestFit="1" customWidth="1"/>
    <col min="7427" max="7427" width="8.1796875" style="61" bestFit="1" customWidth="1"/>
    <col min="7428" max="7428" width="10" style="61" customWidth="1"/>
    <col min="7429" max="7429" width="9.453125" style="61" customWidth="1"/>
    <col min="7430" max="7430" width="10.81640625" style="61" bestFit="1" customWidth="1"/>
    <col min="7431" max="7431" width="17.453125" style="61" bestFit="1" customWidth="1"/>
    <col min="7432" max="7432" width="13" style="61" bestFit="1" customWidth="1"/>
    <col min="7433" max="7433" width="25.1796875" style="61" customWidth="1"/>
    <col min="7434" max="7434" width="8.81640625" style="61"/>
    <col min="7435" max="7437" width="12.453125" style="61" bestFit="1" customWidth="1"/>
    <col min="7438" max="7680" width="8.81640625" style="61"/>
    <col min="7681" max="7681" width="9.1796875" style="61" customWidth="1"/>
    <col min="7682" max="7682" width="12.453125" style="61" bestFit="1" customWidth="1"/>
    <col min="7683" max="7683" width="8.1796875" style="61" bestFit="1" customWidth="1"/>
    <col min="7684" max="7684" width="10" style="61" customWidth="1"/>
    <col min="7685" max="7685" width="9.453125" style="61" customWidth="1"/>
    <col min="7686" max="7686" width="10.81640625" style="61" bestFit="1" customWidth="1"/>
    <col min="7687" max="7687" width="17.453125" style="61" bestFit="1" customWidth="1"/>
    <col min="7688" max="7688" width="13" style="61" bestFit="1" customWidth="1"/>
    <col min="7689" max="7689" width="25.1796875" style="61" customWidth="1"/>
    <col min="7690" max="7690" width="8.81640625" style="61"/>
    <col min="7691" max="7693" width="12.453125" style="61" bestFit="1" customWidth="1"/>
    <col min="7694" max="7936" width="8.81640625" style="61"/>
    <col min="7937" max="7937" width="9.1796875" style="61" customWidth="1"/>
    <col min="7938" max="7938" width="12.453125" style="61" bestFit="1" customWidth="1"/>
    <col min="7939" max="7939" width="8.1796875" style="61" bestFit="1" customWidth="1"/>
    <col min="7940" max="7940" width="10" style="61" customWidth="1"/>
    <col min="7941" max="7941" width="9.453125" style="61" customWidth="1"/>
    <col min="7942" max="7942" width="10.81640625" style="61" bestFit="1" customWidth="1"/>
    <col min="7943" max="7943" width="17.453125" style="61" bestFit="1" customWidth="1"/>
    <col min="7944" max="7944" width="13" style="61" bestFit="1" customWidth="1"/>
    <col min="7945" max="7945" width="25.1796875" style="61" customWidth="1"/>
    <col min="7946" max="7946" width="8.81640625" style="61"/>
    <col min="7947" max="7949" width="12.453125" style="61" bestFit="1" customWidth="1"/>
    <col min="7950" max="8192" width="8.81640625" style="61"/>
    <col min="8193" max="8193" width="9.1796875" style="61" customWidth="1"/>
    <col min="8194" max="8194" width="12.453125" style="61" bestFit="1" customWidth="1"/>
    <col min="8195" max="8195" width="8.1796875" style="61" bestFit="1" customWidth="1"/>
    <col min="8196" max="8196" width="10" style="61" customWidth="1"/>
    <col min="8197" max="8197" width="9.453125" style="61" customWidth="1"/>
    <col min="8198" max="8198" width="10.81640625" style="61" bestFit="1" customWidth="1"/>
    <col min="8199" max="8199" width="17.453125" style="61" bestFit="1" customWidth="1"/>
    <col min="8200" max="8200" width="13" style="61" bestFit="1" customWidth="1"/>
    <col min="8201" max="8201" width="25.1796875" style="61" customWidth="1"/>
    <col min="8202" max="8202" width="8.81640625" style="61"/>
    <col min="8203" max="8205" width="12.453125" style="61" bestFit="1" customWidth="1"/>
    <col min="8206" max="8448" width="8.81640625" style="61"/>
    <col min="8449" max="8449" width="9.1796875" style="61" customWidth="1"/>
    <col min="8450" max="8450" width="12.453125" style="61" bestFit="1" customWidth="1"/>
    <col min="8451" max="8451" width="8.1796875" style="61" bestFit="1" customWidth="1"/>
    <col min="8452" max="8452" width="10" style="61" customWidth="1"/>
    <col min="8453" max="8453" width="9.453125" style="61" customWidth="1"/>
    <col min="8454" max="8454" width="10.81640625" style="61" bestFit="1" customWidth="1"/>
    <col min="8455" max="8455" width="17.453125" style="61" bestFit="1" customWidth="1"/>
    <col min="8456" max="8456" width="13" style="61" bestFit="1" customWidth="1"/>
    <col min="8457" max="8457" width="25.1796875" style="61" customWidth="1"/>
    <col min="8458" max="8458" width="8.81640625" style="61"/>
    <col min="8459" max="8461" width="12.453125" style="61" bestFit="1" customWidth="1"/>
    <col min="8462" max="8704" width="8.81640625" style="61"/>
    <col min="8705" max="8705" width="9.1796875" style="61" customWidth="1"/>
    <col min="8706" max="8706" width="12.453125" style="61" bestFit="1" customWidth="1"/>
    <col min="8707" max="8707" width="8.1796875" style="61" bestFit="1" customWidth="1"/>
    <col min="8708" max="8708" width="10" style="61" customWidth="1"/>
    <col min="8709" max="8709" width="9.453125" style="61" customWidth="1"/>
    <col min="8710" max="8710" width="10.81640625" style="61" bestFit="1" customWidth="1"/>
    <col min="8711" max="8711" width="17.453125" style="61" bestFit="1" customWidth="1"/>
    <col min="8712" max="8712" width="13" style="61" bestFit="1" customWidth="1"/>
    <col min="8713" max="8713" width="25.1796875" style="61" customWidth="1"/>
    <col min="8714" max="8714" width="8.81640625" style="61"/>
    <col min="8715" max="8717" width="12.453125" style="61" bestFit="1" customWidth="1"/>
    <col min="8718" max="8960" width="8.81640625" style="61"/>
    <col min="8961" max="8961" width="9.1796875" style="61" customWidth="1"/>
    <col min="8962" max="8962" width="12.453125" style="61" bestFit="1" customWidth="1"/>
    <col min="8963" max="8963" width="8.1796875" style="61" bestFit="1" customWidth="1"/>
    <col min="8964" max="8964" width="10" style="61" customWidth="1"/>
    <col min="8965" max="8965" width="9.453125" style="61" customWidth="1"/>
    <col min="8966" max="8966" width="10.81640625" style="61" bestFit="1" customWidth="1"/>
    <col min="8967" max="8967" width="17.453125" style="61" bestFit="1" customWidth="1"/>
    <col min="8968" max="8968" width="13" style="61" bestFit="1" customWidth="1"/>
    <col min="8969" max="8969" width="25.1796875" style="61" customWidth="1"/>
    <col min="8970" max="8970" width="8.81640625" style="61"/>
    <col min="8971" max="8973" width="12.453125" style="61" bestFit="1" customWidth="1"/>
    <col min="8974" max="9216" width="8.81640625" style="61"/>
    <col min="9217" max="9217" width="9.1796875" style="61" customWidth="1"/>
    <col min="9218" max="9218" width="12.453125" style="61" bestFit="1" customWidth="1"/>
    <col min="9219" max="9219" width="8.1796875" style="61" bestFit="1" customWidth="1"/>
    <col min="9220" max="9220" width="10" style="61" customWidth="1"/>
    <col min="9221" max="9221" width="9.453125" style="61" customWidth="1"/>
    <col min="9222" max="9222" width="10.81640625" style="61" bestFit="1" customWidth="1"/>
    <col min="9223" max="9223" width="17.453125" style="61" bestFit="1" customWidth="1"/>
    <col min="9224" max="9224" width="13" style="61" bestFit="1" customWidth="1"/>
    <col min="9225" max="9225" width="25.1796875" style="61" customWidth="1"/>
    <col min="9226" max="9226" width="8.81640625" style="61"/>
    <col min="9227" max="9229" width="12.453125" style="61" bestFit="1" customWidth="1"/>
    <col min="9230" max="9472" width="8.81640625" style="61"/>
    <col min="9473" max="9473" width="9.1796875" style="61" customWidth="1"/>
    <col min="9474" max="9474" width="12.453125" style="61" bestFit="1" customWidth="1"/>
    <col min="9475" max="9475" width="8.1796875" style="61" bestFit="1" customWidth="1"/>
    <col min="9476" max="9476" width="10" style="61" customWidth="1"/>
    <col min="9477" max="9477" width="9.453125" style="61" customWidth="1"/>
    <col min="9478" max="9478" width="10.81640625" style="61" bestFit="1" customWidth="1"/>
    <col min="9479" max="9479" width="17.453125" style="61" bestFit="1" customWidth="1"/>
    <col min="9480" max="9480" width="13" style="61" bestFit="1" customWidth="1"/>
    <col min="9481" max="9481" width="25.1796875" style="61" customWidth="1"/>
    <col min="9482" max="9482" width="8.81640625" style="61"/>
    <col min="9483" max="9485" width="12.453125" style="61" bestFit="1" customWidth="1"/>
    <col min="9486" max="9728" width="8.81640625" style="61"/>
    <col min="9729" max="9729" width="9.1796875" style="61" customWidth="1"/>
    <col min="9730" max="9730" width="12.453125" style="61" bestFit="1" customWidth="1"/>
    <col min="9731" max="9731" width="8.1796875" style="61" bestFit="1" customWidth="1"/>
    <col min="9732" max="9732" width="10" style="61" customWidth="1"/>
    <col min="9733" max="9733" width="9.453125" style="61" customWidth="1"/>
    <col min="9734" max="9734" width="10.81640625" style="61" bestFit="1" customWidth="1"/>
    <col min="9735" max="9735" width="17.453125" style="61" bestFit="1" customWidth="1"/>
    <col min="9736" max="9736" width="13" style="61" bestFit="1" customWidth="1"/>
    <col min="9737" max="9737" width="25.1796875" style="61" customWidth="1"/>
    <col min="9738" max="9738" width="8.81640625" style="61"/>
    <col min="9739" max="9741" width="12.453125" style="61" bestFit="1" customWidth="1"/>
    <col min="9742" max="9984" width="8.81640625" style="61"/>
    <col min="9985" max="9985" width="9.1796875" style="61" customWidth="1"/>
    <col min="9986" max="9986" width="12.453125" style="61" bestFit="1" customWidth="1"/>
    <col min="9987" max="9987" width="8.1796875" style="61" bestFit="1" customWidth="1"/>
    <col min="9988" max="9988" width="10" style="61" customWidth="1"/>
    <col min="9989" max="9989" width="9.453125" style="61" customWidth="1"/>
    <col min="9990" max="9990" width="10.81640625" style="61" bestFit="1" customWidth="1"/>
    <col min="9991" max="9991" width="17.453125" style="61" bestFit="1" customWidth="1"/>
    <col min="9992" max="9992" width="13" style="61" bestFit="1" customWidth="1"/>
    <col min="9993" max="9993" width="25.1796875" style="61" customWidth="1"/>
    <col min="9994" max="9994" width="8.81640625" style="61"/>
    <col min="9995" max="9997" width="12.453125" style="61" bestFit="1" customWidth="1"/>
    <col min="9998" max="10240" width="8.81640625" style="61"/>
    <col min="10241" max="10241" width="9.1796875" style="61" customWidth="1"/>
    <col min="10242" max="10242" width="12.453125" style="61" bestFit="1" customWidth="1"/>
    <col min="10243" max="10243" width="8.1796875" style="61" bestFit="1" customWidth="1"/>
    <col min="10244" max="10244" width="10" style="61" customWidth="1"/>
    <col min="10245" max="10245" width="9.453125" style="61" customWidth="1"/>
    <col min="10246" max="10246" width="10.81640625" style="61" bestFit="1" customWidth="1"/>
    <col min="10247" max="10247" width="17.453125" style="61" bestFit="1" customWidth="1"/>
    <col min="10248" max="10248" width="13" style="61" bestFit="1" customWidth="1"/>
    <col min="10249" max="10249" width="25.1796875" style="61" customWidth="1"/>
    <col min="10250" max="10250" width="8.81640625" style="61"/>
    <col min="10251" max="10253" width="12.453125" style="61" bestFit="1" customWidth="1"/>
    <col min="10254" max="10496" width="8.81640625" style="61"/>
    <col min="10497" max="10497" width="9.1796875" style="61" customWidth="1"/>
    <col min="10498" max="10498" width="12.453125" style="61" bestFit="1" customWidth="1"/>
    <col min="10499" max="10499" width="8.1796875" style="61" bestFit="1" customWidth="1"/>
    <col min="10500" max="10500" width="10" style="61" customWidth="1"/>
    <col min="10501" max="10501" width="9.453125" style="61" customWidth="1"/>
    <col min="10502" max="10502" width="10.81640625" style="61" bestFit="1" customWidth="1"/>
    <col min="10503" max="10503" width="17.453125" style="61" bestFit="1" customWidth="1"/>
    <col min="10504" max="10504" width="13" style="61" bestFit="1" customWidth="1"/>
    <col min="10505" max="10505" width="25.1796875" style="61" customWidth="1"/>
    <col min="10506" max="10506" width="8.81640625" style="61"/>
    <col min="10507" max="10509" width="12.453125" style="61" bestFit="1" customWidth="1"/>
    <col min="10510" max="10752" width="8.81640625" style="61"/>
    <col min="10753" max="10753" width="9.1796875" style="61" customWidth="1"/>
    <col min="10754" max="10754" width="12.453125" style="61" bestFit="1" customWidth="1"/>
    <col min="10755" max="10755" width="8.1796875" style="61" bestFit="1" customWidth="1"/>
    <col min="10756" max="10756" width="10" style="61" customWidth="1"/>
    <col min="10757" max="10757" width="9.453125" style="61" customWidth="1"/>
    <col min="10758" max="10758" width="10.81640625" style="61" bestFit="1" customWidth="1"/>
    <col min="10759" max="10759" width="17.453125" style="61" bestFit="1" customWidth="1"/>
    <col min="10760" max="10760" width="13" style="61" bestFit="1" customWidth="1"/>
    <col min="10761" max="10761" width="25.1796875" style="61" customWidth="1"/>
    <col min="10762" max="10762" width="8.81640625" style="61"/>
    <col min="10763" max="10765" width="12.453125" style="61" bestFit="1" customWidth="1"/>
    <col min="10766" max="11008" width="8.81640625" style="61"/>
    <col min="11009" max="11009" width="9.1796875" style="61" customWidth="1"/>
    <col min="11010" max="11010" width="12.453125" style="61" bestFit="1" customWidth="1"/>
    <col min="11011" max="11011" width="8.1796875" style="61" bestFit="1" customWidth="1"/>
    <col min="11012" max="11012" width="10" style="61" customWidth="1"/>
    <col min="11013" max="11013" width="9.453125" style="61" customWidth="1"/>
    <col min="11014" max="11014" width="10.81640625" style="61" bestFit="1" customWidth="1"/>
    <col min="11015" max="11015" width="17.453125" style="61" bestFit="1" customWidth="1"/>
    <col min="11016" max="11016" width="13" style="61" bestFit="1" customWidth="1"/>
    <col min="11017" max="11017" width="25.1796875" style="61" customWidth="1"/>
    <col min="11018" max="11018" width="8.81640625" style="61"/>
    <col min="11019" max="11021" width="12.453125" style="61" bestFit="1" customWidth="1"/>
    <col min="11022" max="11264" width="8.81640625" style="61"/>
    <col min="11265" max="11265" width="9.1796875" style="61" customWidth="1"/>
    <col min="11266" max="11266" width="12.453125" style="61" bestFit="1" customWidth="1"/>
    <col min="11267" max="11267" width="8.1796875" style="61" bestFit="1" customWidth="1"/>
    <col min="11268" max="11268" width="10" style="61" customWidth="1"/>
    <col min="11269" max="11269" width="9.453125" style="61" customWidth="1"/>
    <col min="11270" max="11270" width="10.81640625" style="61" bestFit="1" customWidth="1"/>
    <col min="11271" max="11271" width="17.453125" style="61" bestFit="1" customWidth="1"/>
    <col min="11272" max="11272" width="13" style="61" bestFit="1" customWidth="1"/>
    <col min="11273" max="11273" width="25.1796875" style="61" customWidth="1"/>
    <col min="11274" max="11274" width="8.81640625" style="61"/>
    <col min="11275" max="11277" width="12.453125" style="61" bestFit="1" customWidth="1"/>
    <col min="11278" max="11520" width="8.81640625" style="61"/>
    <col min="11521" max="11521" width="9.1796875" style="61" customWidth="1"/>
    <col min="11522" max="11522" width="12.453125" style="61" bestFit="1" customWidth="1"/>
    <col min="11523" max="11523" width="8.1796875" style="61" bestFit="1" customWidth="1"/>
    <col min="11524" max="11524" width="10" style="61" customWidth="1"/>
    <col min="11525" max="11525" width="9.453125" style="61" customWidth="1"/>
    <col min="11526" max="11526" width="10.81640625" style="61" bestFit="1" customWidth="1"/>
    <col min="11527" max="11527" width="17.453125" style="61" bestFit="1" customWidth="1"/>
    <col min="11528" max="11528" width="13" style="61" bestFit="1" customWidth="1"/>
    <col min="11529" max="11529" width="25.1796875" style="61" customWidth="1"/>
    <col min="11530" max="11530" width="8.81640625" style="61"/>
    <col min="11531" max="11533" width="12.453125" style="61" bestFit="1" customWidth="1"/>
    <col min="11534" max="11776" width="8.81640625" style="61"/>
    <col min="11777" max="11777" width="9.1796875" style="61" customWidth="1"/>
    <col min="11778" max="11778" width="12.453125" style="61" bestFit="1" customWidth="1"/>
    <col min="11779" max="11779" width="8.1796875" style="61" bestFit="1" customWidth="1"/>
    <col min="11780" max="11780" width="10" style="61" customWidth="1"/>
    <col min="11781" max="11781" width="9.453125" style="61" customWidth="1"/>
    <col min="11782" max="11782" width="10.81640625" style="61" bestFit="1" customWidth="1"/>
    <col min="11783" max="11783" width="17.453125" style="61" bestFit="1" customWidth="1"/>
    <col min="11784" max="11784" width="13" style="61" bestFit="1" customWidth="1"/>
    <col min="11785" max="11785" width="25.1796875" style="61" customWidth="1"/>
    <col min="11786" max="11786" width="8.81640625" style="61"/>
    <col min="11787" max="11789" width="12.453125" style="61" bestFit="1" customWidth="1"/>
    <col min="11790" max="12032" width="8.81640625" style="61"/>
    <col min="12033" max="12033" width="9.1796875" style="61" customWidth="1"/>
    <col min="12034" max="12034" width="12.453125" style="61" bestFit="1" customWidth="1"/>
    <col min="12035" max="12035" width="8.1796875" style="61" bestFit="1" customWidth="1"/>
    <col min="12036" max="12036" width="10" style="61" customWidth="1"/>
    <col min="12037" max="12037" width="9.453125" style="61" customWidth="1"/>
    <col min="12038" max="12038" width="10.81640625" style="61" bestFit="1" customWidth="1"/>
    <col min="12039" max="12039" width="17.453125" style="61" bestFit="1" customWidth="1"/>
    <col min="12040" max="12040" width="13" style="61" bestFit="1" customWidth="1"/>
    <col min="12041" max="12041" width="25.1796875" style="61" customWidth="1"/>
    <col min="12042" max="12042" width="8.81640625" style="61"/>
    <col min="12043" max="12045" width="12.453125" style="61" bestFit="1" customWidth="1"/>
    <col min="12046" max="12288" width="8.81640625" style="61"/>
    <col min="12289" max="12289" width="9.1796875" style="61" customWidth="1"/>
    <col min="12290" max="12290" width="12.453125" style="61" bestFit="1" customWidth="1"/>
    <col min="12291" max="12291" width="8.1796875" style="61" bestFit="1" customWidth="1"/>
    <col min="12292" max="12292" width="10" style="61" customWidth="1"/>
    <col min="12293" max="12293" width="9.453125" style="61" customWidth="1"/>
    <col min="12294" max="12294" width="10.81640625" style="61" bestFit="1" customWidth="1"/>
    <col min="12295" max="12295" width="17.453125" style="61" bestFit="1" customWidth="1"/>
    <col min="12296" max="12296" width="13" style="61" bestFit="1" customWidth="1"/>
    <col min="12297" max="12297" width="25.1796875" style="61" customWidth="1"/>
    <col min="12298" max="12298" width="8.81640625" style="61"/>
    <col min="12299" max="12301" width="12.453125" style="61" bestFit="1" customWidth="1"/>
    <col min="12302" max="12544" width="8.81640625" style="61"/>
    <col min="12545" max="12545" width="9.1796875" style="61" customWidth="1"/>
    <col min="12546" max="12546" width="12.453125" style="61" bestFit="1" customWidth="1"/>
    <col min="12547" max="12547" width="8.1796875" style="61" bestFit="1" customWidth="1"/>
    <col min="12548" max="12548" width="10" style="61" customWidth="1"/>
    <col min="12549" max="12549" width="9.453125" style="61" customWidth="1"/>
    <col min="12550" max="12550" width="10.81640625" style="61" bestFit="1" customWidth="1"/>
    <col min="12551" max="12551" width="17.453125" style="61" bestFit="1" customWidth="1"/>
    <col min="12552" max="12552" width="13" style="61" bestFit="1" customWidth="1"/>
    <col min="12553" max="12553" width="25.1796875" style="61" customWidth="1"/>
    <col min="12554" max="12554" width="8.81640625" style="61"/>
    <col min="12555" max="12557" width="12.453125" style="61" bestFit="1" customWidth="1"/>
    <col min="12558" max="12800" width="8.81640625" style="61"/>
    <col min="12801" max="12801" width="9.1796875" style="61" customWidth="1"/>
    <col min="12802" max="12802" width="12.453125" style="61" bestFit="1" customWidth="1"/>
    <col min="12803" max="12803" width="8.1796875" style="61" bestFit="1" customWidth="1"/>
    <col min="12804" max="12804" width="10" style="61" customWidth="1"/>
    <col min="12805" max="12805" width="9.453125" style="61" customWidth="1"/>
    <col min="12806" max="12806" width="10.81640625" style="61" bestFit="1" customWidth="1"/>
    <col min="12807" max="12807" width="17.453125" style="61" bestFit="1" customWidth="1"/>
    <col min="12808" max="12808" width="13" style="61" bestFit="1" customWidth="1"/>
    <col min="12809" max="12809" width="25.1796875" style="61" customWidth="1"/>
    <col min="12810" max="12810" width="8.81640625" style="61"/>
    <col min="12811" max="12813" width="12.453125" style="61" bestFit="1" customWidth="1"/>
    <col min="12814" max="13056" width="8.81640625" style="61"/>
    <col min="13057" max="13057" width="9.1796875" style="61" customWidth="1"/>
    <col min="13058" max="13058" width="12.453125" style="61" bestFit="1" customWidth="1"/>
    <col min="13059" max="13059" width="8.1796875" style="61" bestFit="1" customWidth="1"/>
    <col min="13060" max="13060" width="10" style="61" customWidth="1"/>
    <col min="13061" max="13061" width="9.453125" style="61" customWidth="1"/>
    <col min="13062" max="13062" width="10.81640625" style="61" bestFit="1" customWidth="1"/>
    <col min="13063" max="13063" width="17.453125" style="61" bestFit="1" customWidth="1"/>
    <col min="13064" max="13064" width="13" style="61" bestFit="1" customWidth="1"/>
    <col min="13065" max="13065" width="25.1796875" style="61" customWidth="1"/>
    <col min="13066" max="13066" width="8.81640625" style="61"/>
    <col min="13067" max="13069" width="12.453125" style="61" bestFit="1" customWidth="1"/>
    <col min="13070" max="13312" width="8.81640625" style="61"/>
    <col min="13313" max="13313" width="9.1796875" style="61" customWidth="1"/>
    <col min="13314" max="13314" width="12.453125" style="61" bestFit="1" customWidth="1"/>
    <col min="13315" max="13315" width="8.1796875" style="61" bestFit="1" customWidth="1"/>
    <col min="13316" max="13316" width="10" style="61" customWidth="1"/>
    <col min="13317" max="13317" width="9.453125" style="61" customWidth="1"/>
    <col min="13318" max="13318" width="10.81640625" style="61" bestFit="1" customWidth="1"/>
    <col min="13319" max="13319" width="17.453125" style="61" bestFit="1" customWidth="1"/>
    <col min="13320" max="13320" width="13" style="61" bestFit="1" customWidth="1"/>
    <col min="13321" max="13321" width="25.1796875" style="61" customWidth="1"/>
    <col min="13322" max="13322" width="8.81640625" style="61"/>
    <col min="13323" max="13325" width="12.453125" style="61" bestFit="1" customWidth="1"/>
    <col min="13326" max="13568" width="8.81640625" style="61"/>
    <col min="13569" max="13569" width="9.1796875" style="61" customWidth="1"/>
    <col min="13570" max="13570" width="12.453125" style="61" bestFit="1" customWidth="1"/>
    <col min="13571" max="13571" width="8.1796875" style="61" bestFit="1" customWidth="1"/>
    <col min="13572" max="13572" width="10" style="61" customWidth="1"/>
    <col min="13573" max="13573" width="9.453125" style="61" customWidth="1"/>
    <col min="13574" max="13574" width="10.81640625" style="61" bestFit="1" customWidth="1"/>
    <col min="13575" max="13575" width="17.453125" style="61" bestFit="1" customWidth="1"/>
    <col min="13576" max="13576" width="13" style="61" bestFit="1" customWidth="1"/>
    <col min="13577" max="13577" width="25.1796875" style="61" customWidth="1"/>
    <col min="13578" max="13578" width="8.81640625" style="61"/>
    <col min="13579" max="13581" width="12.453125" style="61" bestFit="1" customWidth="1"/>
    <col min="13582" max="13824" width="8.81640625" style="61"/>
    <col min="13825" max="13825" width="9.1796875" style="61" customWidth="1"/>
    <col min="13826" max="13826" width="12.453125" style="61" bestFit="1" customWidth="1"/>
    <col min="13827" max="13827" width="8.1796875" style="61" bestFit="1" customWidth="1"/>
    <col min="13828" max="13828" width="10" style="61" customWidth="1"/>
    <col min="13829" max="13829" width="9.453125" style="61" customWidth="1"/>
    <col min="13830" max="13830" width="10.81640625" style="61" bestFit="1" customWidth="1"/>
    <col min="13831" max="13831" width="17.453125" style="61" bestFit="1" customWidth="1"/>
    <col min="13832" max="13832" width="13" style="61" bestFit="1" customWidth="1"/>
    <col min="13833" max="13833" width="25.1796875" style="61" customWidth="1"/>
    <col min="13834" max="13834" width="8.81640625" style="61"/>
    <col min="13835" max="13837" width="12.453125" style="61" bestFit="1" customWidth="1"/>
    <col min="13838" max="14080" width="8.81640625" style="61"/>
    <col min="14081" max="14081" width="9.1796875" style="61" customWidth="1"/>
    <col min="14082" max="14082" width="12.453125" style="61" bestFit="1" customWidth="1"/>
    <col min="14083" max="14083" width="8.1796875" style="61" bestFit="1" customWidth="1"/>
    <col min="14084" max="14084" width="10" style="61" customWidth="1"/>
    <col min="14085" max="14085" width="9.453125" style="61" customWidth="1"/>
    <col min="14086" max="14086" width="10.81640625" style="61" bestFit="1" customWidth="1"/>
    <col min="14087" max="14087" width="17.453125" style="61" bestFit="1" customWidth="1"/>
    <col min="14088" max="14088" width="13" style="61" bestFit="1" customWidth="1"/>
    <col min="14089" max="14089" width="25.1796875" style="61" customWidth="1"/>
    <col min="14090" max="14090" width="8.81640625" style="61"/>
    <col min="14091" max="14093" width="12.453125" style="61" bestFit="1" customWidth="1"/>
    <col min="14094" max="14336" width="8.81640625" style="61"/>
    <col min="14337" max="14337" width="9.1796875" style="61" customWidth="1"/>
    <col min="14338" max="14338" width="12.453125" style="61" bestFit="1" customWidth="1"/>
    <col min="14339" max="14339" width="8.1796875" style="61" bestFit="1" customWidth="1"/>
    <col min="14340" max="14340" width="10" style="61" customWidth="1"/>
    <col min="14341" max="14341" width="9.453125" style="61" customWidth="1"/>
    <col min="14342" max="14342" width="10.81640625" style="61" bestFit="1" customWidth="1"/>
    <col min="14343" max="14343" width="17.453125" style="61" bestFit="1" customWidth="1"/>
    <col min="14344" max="14344" width="13" style="61" bestFit="1" customWidth="1"/>
    <col min="14345" max="14345" width="25.1796875" style="61" customWidth="1"/>
    <col min="14346" max="14346" width="8.81640625" style="61"/>
    <col min="14347" max="14349" width="12.453125" style="61" bestFit="1" customWidth="1"/>
    <col min="14350" max="14592" width="8.81640625" style="61"/>
    <col min="14593" max="14593" width="9.1796875" style="61" customWidth="1"/>
    <col min="14594" max="14594" width="12.453125" style="61" bestFit="1" customWidth="1"/>
    <col min="14595" max="14595" width="8.1796875" style="61" bestFit="1" customWidth="1"/>
    <col min="14596" max="14596" width="10" style="61" customWidth="1"/>
    <col min="14597" max="14597" width="9.453125" style="61" customWidth="1"/>
    <col min="14598" max="14598" width="10.81640625" style="61" bestFit="1" customWidth="1"/>
    <col min="14599" max="14599" width="17.453125" style="61" bestFit="1" customWidth="1"/>
    <col min="14600" max="14600" width="13" style="61" bestFit="1" customWidth="1"/>
    <col min="14601" max="14601" width="25.1796875" style="61" customWidth="1"/>
    <col min="14602" max="14602" width="8.81640625" style="61"/>
    <col min="14603" max="14605" width="12.453125" style="61" bestFit="1" customWidth="1"/>
    <col min="14606" max="14848" width="8.81640625" style="61"/>
    <col min="14849" max="14849" width="9.1796875" style="61" customWidth="1"/>
    <col min="14850" max="14850" width="12.453125" style="61" bestFit="1" customWidth="1"/>
    <col min="14851" max="14851" width="8.1796875" style="61" bestFit="1" customWidth="1"/>
    <col min="14852" max="14852" width="10" style="61" customWidth="1"/>
    <col min="14853" max="14853" width="9.453125" style="61" customWidth="1"/>
    <col min="14854" max="14854" width="10.81640625" style="61" bestFit="1" customWidth="1"/>
    <col min="14855" max="14855" width="17.453125" style="61" bestFit="1" customWidth="1"/>
    <col min="14856" max="14856" width="13" style="61" bestFit="1" customWidth="1"/>
    <col min="14857" max="14857" width="25.1796875" style="61" customWidth="1"/>
    <col min="14858" max="14858" width="8.81640625" style="61"/>
    <col min="14859" max="14861" width="12.453125" style="61" bestFit="1" customWidth="1"/>
    <col min="14862" max="15104" width="8.81640625" style="61"/>
    <col min="15105" max="15105" width="9.1796875" style="61" customWidth="1"/>
    <col min="15106" max="15106" width="12.453125" style="61" bestFit="1" customWidth="1"/>
    <col min="15107" max="15107" width="8.1796875" style="61" bestFit="1" customWidth="1"/>
    <col min="15108" max="15108" width="10" style="61" customWidth="1"/>
    <col min="15109" max="15109" width="9.453125" style="61" customWidth="1"/>
    <col min="15110" max="15110" width="10.81640625" style="61" bestFit="1" customWidth="1"/>
    <col min="15111" max="15111" width="17.453125" style="61" bestFit="1" customWidth="1"/>
    <col min="15112" max="15112" width="13" style="61" bestFit="1" customWidth="1"/>
    <col min="15113" max="15113" width="25.1796875" style="61" customWidth="1"/>
    <col min="15114" max="15114" width="8.81640625" style="61"/>
    <col min="15115" max="15117" width="12.453125" style="61" bestFit="1" customWidth="1"/>
    <col min="15118" max="15360" width="8.81640625" style="61"/>
    <col min="15361" max="15361" width="9.1796875" style="61" customWidth="1"/>
    <col min="15362" max="15362" width="12.453125" style="61" bestFit="1" customWidth="1"/>
    <col min="15363" max="15363" width="8.1796875" style="61" bestFit="1" customWidth="1"/>
    <col min="15364" max="15364" width="10" style="61" customWidth="1"/>
    <col min="15365" max="15365" width="9.453125" style="61" customWidth="1"/>
    <col min="15366" max="15366" width="10.81640625" style="61" bestFit="1" customWidth="1"/>
    <col min="15367" max="15367" width="17.453125" style="61" bestFit="1" customWidth="1"/>
    <col min="15368" max="15368" width="13" style="61" bestFit="1" customWidth="1"/>
    <col min="15369" max="15369" width="25.1796875" style="61" customWidth="1"/>
    <col min="15370" max="15370" width="8.81640625" style="61"/>
    <col min="15371" max="15373" width="12.453125" style="61" bestFit="1" customWidth="1"/>
    <col min="15374" max="15616" width="8.81640625" style="61"/>
    <col min="15617" max="15617" width="9.1796875" style="61" customWidth="1"/>
    <col min="15618" max="15618" width="12.453125" style="61" bestFit="1" customWidth="1"/>
    <col min="15619" max="15619" width="8.1796875" style="61" bestFit="1" customWidth="1"/>
    <col min="15620" max="15620" width="10" style="61" customWidth="1"/>
    <col min="15621" max="15621" width="9.453125" style="61" customWidth="1"/>
    <col min="15622" max="15622" width="10.81640625" style="61" bestFit="1" customWidth="1"/>
    <col min="15623" max="15623" width="17.453125" style="61" bestFit="1" customWidth="1"/>
    <col min="15624" max="15624" width="13" style="61" bestFit="1" customWidth="1"/>
    <col min="15625" max="15625" width="25.1796875" style="61" customWidth="1"/>
    <col min="15626" max="15626" width="8.81640625" style="61"/>
    <col min="15627" max="15629" width="12.453125" style="61" bestFit="1" customWidth="1"/>
    <col min="15630" max="15872" width="8.81640625" style="61"/>
    <col min="15873" max="15873" width="9.1796875" style="61" customWidth="1"/>
    <col min="15874" max="15874" width="12.453125" style="61" bestFit="1" customWidth="1"/>
    <col min="15875" max="15875" width="8.1796875" style="61" bestFit="1" customWidth="1"/>
    <col min="15876" max="15876" width="10" style="61" customWidth="1"/>
    <col min="15877" max="15877" width="9.453125" style="61" customWidth="1"/>
    <col min="15878" max="15878" width="10.81640625" style="61" bestFit="1" customWidth="1"/>
    <col min="15879" max="15879" width="17.453125" style="61" bestFit="1" customWidth="1"/>
    <col min="15880" max="15880" width="13" style="61" bestFit="1" customWidth="1"/>
    <col min="15881" max="15881" width="25.1796875" style="61" customWidth="1"/>
    <col min="15882" max="15882" width="8.81640625" style="61"/>
    <col min="15883" max="15885" width="12.453125" style="61" bestFit="1" customWidth="1"/>
    <col min="15886" max="16128" width="8.81640625" style="61"/>
    <col min="16129" max="16129" width="9.1796875" style="61" customWidth="1"/>
    <col min="16130" max="16130" width="12.453125" style="61" bestFit="1" customWidth="1"/>
    <col min="16131" max="16131" width="8.1796875" style="61" bestFit="1" customWidth="1"/>
    <col min="16132" max="16132" width="10" style="61" customWidth="1"/>
    <col min="16133" max="16133" width="9.453125" style="61" customWidth="1"/>
    <col min="16134" max="16134" width="10.81640625" style="61" bestFit="1" customWidth="1"/>
    <col min="16135" max="16135" width="17.453125" style="61" bestFit="1" customWidth="1"/>
    <col min="16136" max="16136" width="13" style="61" bestFit="1" customWidth="1"/>
    <col min="16137" max="16137" width="25.1796875" style="61" customWidth="1"/>
    <col min="16138" max="16138" width="8.81640625" style="61"/>
    <col min="16139" max="16141" width="12.453125" style="61" bestFit="1" customWidth="1"/>
    <col min="16142" max="16384" width="8.81640625" style="61"/>
  </cols>
  <sheetData>
    <row r="1" spans="1:10" s="2" customFormat="1" ht="45" customHeight="1" x14ac:dyDescent="0.35">
      <c r="A1" s="118" t="s">
        <v>545</v>
      </c>
    </row>
    <row r="2" spans="1:10" s="3" customFormat="1" ht="20.25" customHeight="1" x14ac:dyDescent="0.35">
      <c r="A2" s="3" t="s">
        <v>15</v>
      </c>
    </row>
    <row r="3" spans="1:10" s="3" customFormat="1" ht="20.25" customHeight="1" x14ac:dyDescent="0.35">
      <c r="A3" s="3" t="s">
        <v>431</v>
      </c>
    </row>
    <row r="4" spans="1:10" s="3" customFormat="1" ht="20.25" customHeight="1" x14ac:dyDescent="0.35">
      <c r="A4" s="3" t="s">
        <v>110</v>
      </c>
    </row>
    <row r="5" spans="1:10" s="114" customFormat="1" ht="46.5" x14ac:dyDescent="0.35">
      <c r="A5" s="130" t="s">
        <v>35</v>
      </c>
      <c r="B5" s="127" t="s">
        <v>32</v>
      </c>
      <c r="C5" s="127" t="s">
        <v>432</v>
      </c>
      <c r="D5" s="127" t="s">
        <v>433</v>
      </c>
      <c r="E5" s="127" t="s">
        <v>434</v>
      </c>
      <c r="F5" s="127" t="s">
        <v>435</v>
      </c>
      <c r="G5" s="128" t="s">
        <v>606</v>
      </c>
      <c r="H5" s="129" t="s">
        <v>436</v>
      </c>
      <c r="I5" s="113"/>
    </row>
    <row r="6" spans="1:10" ht="16.5" customHeight="1" x14ac:dyDescent="0.35">
      <c r="A6" s="124">
        <v>1995</v>
      </c>
      <c r="B6" s="159">
        <f>SUM(Quarter!B7:B10)+Table1.1_Indigenous_production_of_primary_fuels_annual_data_million_tonnes_of_oil_equivalent[[#This Row],[Primary electricity - wind, solar and hydro '[note 7']]]</f>
        <v>269.6696</v>
      </c>
      <c r="C6" s="159">
        <f>SUM(Quarter!C7:C10)</f>
        <v>32.75</v>
      </c>
      <c r="D6" s="159">
        <f>SUM(Quarter!D7:D10)</f>
        <v>142.74</v>
      </c>
      <c r="E6" s="159">
        <f>SUM(Quarter!E7:E10)</f>
        <v>70.790000000000006</v>
      </c>
      <c r="F6" s="159">
        <f>SUM(Quarter!F7:F10)</f>
        <v>1.6800000000000002</v>
      </c>
      <c r="G6" s="159">
        <f>SUM(Quarter!G7:G10)</f>
        <v>21.26</v>
      </c>
      <c r="H6" s="159">
        <v>0.4496</v>
      </c>
      <c r="I6" s="61"/>
      <c r="J6" s="87"/>
    </row>
    <row r="7" spans="1:10" ht="15.5" x14ac:dyDescent="0.35">
      <c r="A7" s="124">
        <v>1996</v>
      </c>
      <c r="B7" s="159">
        <f>SUM(Quarter!B11:B14)+Table1.1_Indigenous_production_of_primary_fuels_annual_data_million_tonnes_of_oil_equivalent[[#This Row],[Primary electricity - wind, solar and hydro '[note 7']]]</f>
        <v>281.71359999999999</v>
      </c>
      <c r="C7" s="159">
        <f>SUM(Quarter!C11:C14)</f>
        <v>31.15</v>
      </c>
      <c r="D7" s="159">
        <f>SUM(Quarter!D11:D14)</f>
        <v>142.07</v>
      </c>
      <c r="E7" s="159">
        <f>SUM(Quarter!E11:E14)</f>
        <v>84.18</v>
      </c>
      <c r="F7" s="159">
        <f>SUM(Quarter!F11:F14)</f>
        <v>1.7999999999999998</v>
      </c>
      <c r="G7" s="159">
        <f>SUM(Quarter!G11:G14)</f>
        <v>22.18</v>
      </c>
      <c r="H7" s="159">
        <v>0.33360000000000001</v>
      </c>
      <c r="I7" s="61"/>
      <c r="J7" s="87"/>
    </row>
    <row r="8" spans="1:10" ht="15.5" x14ac:dyDescent="0.35">
      <c r="A8" s="124">
        <v>1997</v>
      </c>
      <c r="B8" s="159">
        <f>SUM(Quarter!B15:B18)+Table1.1_Indigenous_production_of_primary_fuels_annual_data_million_tonnes_of_oil_equivalent[[#This Row],[Primary electricity - wind, solar and hydro '[note 7']]]</f>
        <v>280.94580000000002</v>
      </c>
      <c r="C8" s="159">
        <f>SUM(Quarter!C15:C18)</f>
        <v>30.3</v>
      </c>
      <c r="D8" s="159">
        <f>SUM(Quarter!D15:D18)</f>
        <v>140.44</v>
      </c>
      <c r="E8" s="159">
        <f>SUM(Quarter!E15:E18)</f>
        <v>85.88</v>
      </c>
      <c r="F8" s="159">
        <f>SUM(Quarter!F15:F18)</f>
        <v>1.92</v>
      </c>
      <c r="G8" s="159">
        <f>SUM(Quarter!G15:G18)</f>
        <v>21.990000000000002</v>
      </c>
      <c r="H8" s="159">
        <v>0.4158</v>
      </c>
      <c r="I8" s="61"/>
      <c r="J8" s="87"/>
    </row>
    <row r="9" spans="1:10" ht="15.5" x14ac:dyDescent="0.35">
      <c r="A9" s="124">
        <v>1998</v>
      </c>
      <c r="B9" s="159">
        <f>SUM(Quarter!B19:B22)</f>
        <v>287.23</v>
      </c>
      <c r="C9" s="159">
        <f>SUM(Quarter!C19:C22)</f>
        <v>25.759999999999998</v>
      </c>
      <c r="D9" s="159">
        <f>SUM(Quarter!D19:D22)</f>
        <v>145.26999999999998</v>
      </c>
      <c r="E9" s="159">
        <f>SUM(Quarter!E19:E22)</f>
        <v>90.210000000000008</v>
      </c>
      <c r="F9" s="159">
        <f>SUM(Quarter!F19:F22)</f>
        <v>2.04</v>
      </c>
      <c r="G9" s="159">
        <f>SUM(Quarter!G19:G22)</f>
        <v>23.44</v>
      </c>
      <c r="H9" s="159">
        <f>SUM(Quarter!H19:H22)</f>
        <v>0.51</v>
      </c>
      <c r="I9" s="61"/>
      <c r="J9" s="87"/>
    </row>
    <row r="10" spans="1:10" ht="15.5" x14ac:dyDescent="0.35">
      <c r="A10" s="124">
        <v>1999</v>
      </c>
      <c r="B10" s="159">
        <f>SUM(Quarter!B23:B26)</f>
        <v>297.71000000000004</v>
      </c>
      <c r="C10" s="159">
        <f>SUM(Quarter!C23:C26)</f>
        <v>23.229999999999997</v>
      </c>
      <c r="D10" s="159">
        <f>SUM(Quarter!D23:D26)</f>
        <v>150.16</v>
      </c>
      <c r="E10" s="159">
        <f>SUM(Quarter!E23:E26)</f>
        <v>99.110000000000014</v>
      </c>
      <c r="F10" s="159">
        <f>SUM(Quarter!F23:F26)</f>
        <v>2.2800000000000002</v>
      </c>
      <c r="G10" s="159">
        <f>SUM(Quarter!G23:G26)</f>
        <v>22.41</v>
      </c>
      <c r="H10" s="159">
        <f>SUM(Quarter!H23:H26)</f>
        <v>0.52</v>
      </c>
      <c r="I10" s="61"/>
      <c r="J10" s="87"/>
    </row>
    <row r="11" spans="1:10" ht="15.5" x14ac:dyDescent="0.35">
      <c r="A11" s="124">
        <v>2000</v>
      </c>
      <c r="B11" s="159">
        <f>SUM(Quarter!B27:B30)</f>
        <v>288.66000000000003</v>
      </c>
      <c r="C11" s="159">
        <f>SUM(Quarter!C27:C30)</f>
        <v>19.54</v>
      </c>
      <c r="D11" s="159">
        <f>SUM(Quarter!D27:D30)</f>
        <v>138.29</v>
      </c>
      <c r="E11" s="159">
        <f>SUM(Quarter!E27:E30)</f>
        <v>108.41</v>
      </c>
      <c r="F11" s="159">
        <f>SUM(Quarter!F27:F30)</f>
        <v>2.2800000000000002</v>
      </c>
      <c r="G11" s="159">
        <f>SUM(Quarter!G27:G30)</f>
        <v>19.630000000000003</v>
      </c>
      <c r="H11" s="159">
        <f>SUM(Quarter!H27:H30)</f>
        <v>0.51</v>
      </c>
      <c r="I11" s="61"/>
      <c r="J11" s="87"/>
    </row>
    <row r="12" spans="1:10" ht="15.5" x14ac:dyDescent="0.35">
      <c r="A12" s="124">
        <v>2001</v>
      </c>
      <c r="B12" s="159">
        <f>SUM(Quarter!B31:B34)</f>
        <v>277.43</v>
      </c>
      <c r="C12" s="159">
        <f>SUM(Quarter!C31:C34)</f>
        <v>19.96</v>
      </c>
      <c r="D12" s="159">
        <f>SUM(Quarter!D31:D34)</f>
        <v>127.83999999999997</v>
      </c>
      <c r="E12" s="159">
        <f>SUM(Quarter!E31:E34)</f>
        <v>105.88</v>
      </c>
      <c r="F12" s="159">
        <f>SUM(Quarter!F31:F34)</f>
        <v>2.52</v>
      </c>
      <c r="G12" s="159">
        <f>SUM(Quarter!G31:G34)</f>
        <v>20.8</v>
      </c>
      <c r="H12" s="159">
        <f>SUM(Quarter!H31:H34)</f>
        <v>0.43</v>
      </c>
      <c r="I12" s="61"/>
      <c r="J12" s="87"/>
    </row>
    <row r="13" spans="1:10" ht="15.5" x14ac:dyDescent="0.35">
      <c r="A13" s="124">
        <v>2002</v>
      </c>
      <c r="B13" s="159">
        <f>SUM(Quarter!B35:B38)</f>
        <v>272.89</v>
      </c>
      <c r="C13" s="159">
        <f>SUM(Quarter!C35:C38)</f>
        <v>18.810000000000002</v>
      </c>
      <c r="D13" s="159">
        <f>SUM(Quarter!D35:D38)</f>
        <v>127.04000000000002</v>
      </c>
      <c r="E13" s="159">
        <f>SUM(Quarter!E35:E38)</f>
        <v>103.66</v>
      </c>
      <c r="F13" s="159">
        <f>SUM(Quarter!F35:F38)</f>
        <v>2.7600000000000002</v>
      </c>
      <c r="G13" s="159">
        <f>SUM(Quarter!G35:G38)</f>
        <v>20.100000000000001</v>
      </c>
      <c r="H13" s="159">
        <f>SUM(Quarter!H35:H38)</f>
        <v>0.52</v>
      </c>
      <c r="I13" s="61"/>
      <c r="J13" s="87"/>
    </row>
    <row r="14" spans="1:10" ht="15.5" x14ac:dyDescent="0.35">
      <c r="A14" s="124">
        <v>2003</v>
      </c>
      <c r="B14" s="159">
        <f>SUM(Quarter!B39:B42)</f>
        <v>260.27999999999997</v>
      </c>
      <c r="C14" s="159">
        <f>SUM(Quarter!C39:C42)</f>
        <v>17.64</v>
      </c>
      <c r="D14" s="159">
        <f>SUM(Quarter!D39:D42)</f>
        <v>116.23000000000002</v>
      </c>
      <c r="E14" s="159">
        <f>SUM(Quarter!E39:E42)</f>
        <v>102.98</v>
      </c>
      <c r="F14" s="159">
        <f>SUM(Quarter!F39:F42)</f>
        <v>3</v>
      </c>
      <c r="G14" s="159">
        <f>SUM(Quarter!G39:G42)</f>
        <v>20.049999999999997</v>
      </c>
      <c r="H14" s="159">
        <f>SUM(Quarter!H39:H42)</f>
        <v>0.38</v>
      </c>
      <c r="I14" s="61"/>
      <c r="J14" s="87"/>
    </row>
    <row r="15" spans="1:10" ht="15.5" x14ac:dyDescent="0.35">
      <c r="A15" s="124">
        <v>2004</v>
      </c>
      <c r="B15" s="159">
        <f>SUM(Quarter!B43:B46)</f>
        <v>238.40000000000003</v>
      </c>
      <c r="C15" s="159">
        <f>SUM(Quarter!C43:C46)</f>
        <v>15.580000000000002</v>
      </c>
      <c r="D15" s="159">
        <f>SUM(Quarter!D43:D46)</f>
        <v>104.52999999999999</v>
      </c>
      <c r="E15" s="159">
        <f>SUM(Quarter!E43:E46)</f>
        <v>96.41</v>
      </c>
      <c r="F15" s="159">
        <f>SUM(Quarter!F43:F46)</f>
        <v>3.12</v>
      </c>
      <c r="G15" s="159">
        <f>SUM(Quarter!G43:G46)</f>
        <v>18.16</v>
      </c>
      <c r="H15" s="159">
        <f>SUM(Quarter!H43:H46)</f>
        <v>0.60000000000000009</v>
      </c>
      <c r="I15" s="61"/>
      <c r="J15" s="87"/>
    </row>
    <row r="16" spans="1:10" ht="15.5" x14ac:dyDescent="0.35">
      <c r="A16" s="124">
        <v>2005</v>
      </c>
      <c r="B16" s="159">
        <f>SUM(Quarter!B47:B50)</f>
        <v>216.52999999999997</v>
      </c>
      <c r="C16" s="159">
        <f>SUM(Quarter!C47:C50)</f>
        <v>12.71</v>
      </c>
      <c r="D16" s="159">
        <f>SUM(Quarter!D47:D50)</f>
        <v>92.89</v>
      </c>
      <c r="E16" s="159">
        <f>SUM(Quarter!E47:E50)</f>
        <v>88.22</v>
      </c>
      <c r="F16" s="159">
        <f>SUM(Quarter!F47:F50)</f>
        <v>3.66</v>
      </c>
      <c r="G16" s="159">
        <f>SUM(Quarter!G47:G50)</f>
        <v>18.369999999999997</v>
      </c>
      <c r="H16" s="159">
        <f>SUM(Quarter!H47:H50)</f>
        <v>0.68</v>
      </c>
      <c r="I16" s="61"/>
      <c r="J16" s="87"/>
    </row>
    <row r="17" spans="1:10" ht="15.5" x14ac:dyDescent="0.35">
      <c r="A17" s="124">
        <v>2006</v>
      </c>
      <c r="B17" s="159">
        <f>SUM(Quarter!B51:B54)</f>
        <v>197.2</v>
      </c>
      <c r="C17" s="159">
        <f>SUM(Quarter!C51:C54)</f>
        <v>11.43</v>
      </c>
      <c r="D17" s="159">
        <f>SUM(Quarter!D51:D54)</f>
        <v>83.95</v>
      </c>
      <c r="E17" s="159">
        <f>SUM(Quarter!E51:E54)</f>
        <v>80</v>
      </c>
      <c r="F17" s="159">
        <f>SUM(Quarter!F51:F54)</f>
        <v>3.9299999999999997</v>
      </c>
      <c r="G17" s="159">
        <f>SUM(Quarter!G51:G54)</f>
        <v>17.14</v>
      </c>
      <c r="H17" s="159">
        <f>SUM(Quarter!H51:H54)</f>
        <v>0.75</v>
      </c>
      <c r="I17" s="61"/>
      <c r="J17" s="87"/>
    </row>
    <row r="18" spans="1:10" ht="15.5" x14ac:dyDescent="0.35">
      <c r="A18" s="124">
        <v>2007</v>
      </c>
      <c r="B18" s="159">
        <f>SUM(Quarter!B55:B58)</f>
        <v>185.99</v>
      </c>
      <c r="C18" s="159">
        <f>SUM(Quarter!C55:C58)</f>
        <v>10.709999999999999</v>
      </c>
      <c r="D18" s="159">
        <f>SUM(Quarter!D55:D58)</f>
        <v>83.91</v>
      </c>
      <c r="E18" s="159">
        <f>SUM(Quarter!E55:E58)</f>
        <v>72.150000000000006</v>
      </c>
      <c r="F18" s="159">
        <f>SUM(Quarter!F55:F58)</f>
        <v>4.32</v>
      </c>
      <c r="G18" s="159">
        <f>SUM(Quarter!G55:G58)</f>
        <v>14.03</v>
      </c>
      <c r="H18" s="159">
        <f>SUM(Quarter!H55:H58)</f>
        <v>0.87000000000000011</v>
      </c>
      <c r="I18" s="61"/>
      <c r="J18" s="87"/>
    </row>
    <row r="19" spans="1:10" ht="15.5" x14ac:dyDescent="0.35">
      <c r="A19" s="124">
        <v>2008</v>
      </c>
      <c r="B19" s="159">
        <f>SUM(Quarter!B59:B62)</f>
        <v>177.62</v>
      </c>
      <c r="C19" s="159">
        <f>SUM(Quarter!C59:C62)</f>
        <v>11.32</v>
      </c>
      <c r="D19" s="159">
        <f>SUM(Quarter!D59:D62)</f>
        <v>78.710000000000008</v>
      </c>
      <c r="E19" s="159">
        <f>SUM(Quarter!E59:E62)</f>
        <v>69.53</v>
      </c>
      <c r="F19" s="159">
        <f>SUM(Quarter!F59:F62)</f>
        <v>5.1000000000000005</v>
      </c>
      <c r="G19" s="159">
        <f>SUM(Quarter!G59:G62)</f>
        <v>11.91</v>
      </c>
      <c r="H19" s="159">
        <f>SUM(Quarter!H59:H62)</f>
        <v>1.0499999999999998</v>
      </c>
      <c r="I19" s="61"/>
      <c r="J19" s="87"/>
    </row>
    <row r="20" spans="1:10" ht="15.5" x14ac:dyDescent="0.35">
      <c r="A20" s="124">
        <v>2009</v>
      </c>
      <c r="B20" s="159">
        <f>SUM(Quarter!B63:B66)</f>
        <v>166.17</v>
      </c>
      <c r="C20" s="159">
        <f>SUM(Quarter!C63:C66)</f>
        <v>11.030000000000001</v>
      </c>
      <c r="D20" s="159">
        <f>SUM(Quarter!D63:D66)</f>
        <v>74.759999999999991</v>
      </c>
      <c r="E20" s="159">
        <f>SUM(Quarter!E63:E66)</f>
        <v>58.459999999999994</v>
      </c>
      <c r="F20" s="159">
        <f>SUM(Quarter!F63:F66)</f>
        <v>5.43</v>
      </c>
      <c r="G20" s="159">
        <f>SUM(Quarter!G63:G66)</f>
        <v>15.24</v>
      </c>
      <c r="H20" s="159">
        <f>SUM(Quarter!H63:H66)</f>
        <v>1.25</v>
      </c>
      <c r="I20" s="61"/>
      <c r="J20" s="87"/>
    </row>
    <row r="21" spans="1:10" ht="15.5" x14ac:dyDescent="0.35">
      <c r="A21" s="124">
        <v>2010</v>
      </c>
      <c r="B21" s="159">
        <f>SUM(Quarter!B67:B70)</f>
        <v>156.63000000000002</v>
      </c>
      <c r="C21" s="159">
        <f>SUM(Quarter!C67:C70)</f>
        <v>11.420000000000002</v>
      </c>
      <c r="D21" s="159">
        <f>SUM(Quarter!D67:D70)</f>
        <v>68.97999999999999</v>
      </c>
      <c r="E21" s="159">
        <f>SUM(Quarter!E67:E70)</f>
        <v>55.320000000000007</v>
      </c>
      <c r="F21" s="159">
        <f>SUM(Quarter!F67:F70)</f>
        <v>5.82</v>
      </c>
      <c r="G21" s="159">
        <f>SUM(Quarter!G67:G70)</f>
        <v>13.92</v>
      </c>
      <c r="H21" s="159">
        <f>SUM(Quarter!H67:H70)</f>
        <v>1.17</v>
      </c>
      <c r="I21" s="61"/>
      <c r="J21" s="87"/>
    </row>
    <row r="22" spans="1:10" ht="15.5" x14ac:dyDescent="0.35">
      <c r="A22" s="124">
        <v>2011</v>
      </c>
      <c r="B22" s="159">
        <f>SUM(Quarter!B71:B74)</f>
        <v>136.1</v>
      </c>
      <c r="C22" s="159">
        <f>SUM(Quarter!C71:C74)</f>
        <v>11.540000000000001</v>
      </c>
      <c r="D22" s="159">
        <f>SUM(Quarter!D71:D74)</f>
        <v>56.9</v>
      </c>
      <c r="E22" s="159">
        <f>SUM(Quarter!E71:E74)</f>
        <v>44.029999999999994</v>
      </c>
      <c r="F22" s="159">
        <f>SUM(Quarter!F71:F74)</f>
        <v>6.1199999999999992</v>
      </c>
      <c r="G22" s="159">
        <f>SUM(Quarter!G71:G74)</f>
        <v>15.620000000000001</v>
      </c>
      <c r="H22" s="159">
        <f>SUM(Quarter!H71:H74)</f>
        <v>1.8900000000000001</v>
      </c>
      <c r="I22" s="61"/>
      <c r="J22" s="87"/>
    </row>
    <row r="23" spans="1:10" ht="15.5" x14ac:dyDescent="0.35">
      <c r="A23" s="124">
        <v>2012</v>
      </c>
      <c r="B23" s="159">
        <f>SUM(Quarter!B75:B78)</f>
        <v>120.96000000000002</v>
      </c>
      <c r="C23" s="159">
        <f>SUM(Quarter!C75:C78)</f>
        <v>10.59</v>
      </c>
      <c r="D23" s="159">
        <f>SUM(Quarter!D75:D78)</f>
        <v>48.760000000000005</v>
      </c>
      <c r="E23" s="159">
        <f>SUM(Quarter!E75:E78)</f>
        <v>37.450000000000003</v>
      </c>
      <c r="F23" s="159">
        <f>SUM(Quarter!F75:F78)</f>
        <v>6.66</v>
      </c>
      <c r="G23" s="159">
        <f>SUM(Quarter!G75:G78)</f>
        <v>15.21</v>
      </c>
      <c r="H23" s="159">
        <f>SUM(Quarter!H75:H78)</f>
        <v>2.29</v>
      </c>
      <c r="I23" s="61"/>
      <c r="J23" s="87"/>
    </row>
    <row r="24" spans="1:10" ht="15.5" x14ac:dyDescent="0.35">
      <c r="A24" s="124">
        <v>2013</v>
      </c>
      <c r="B24" s="159">
        <f>SUM(Quarter!B79:B82)</f>
        <v>113.43</v>
      </c>
      <c r="C24" s="159">
        <f>SUM(Quarter!C79:C82)</f>
        <v>7.98</v>
      </c>
      <c r="D24" s="159">
        <f>SUM(Quarter!D79:D82)</f>
        <v>44.480000000000004</v>
      </c>
      <c r="E24" s="159">
        <f>SUM(Quarter!E79:E82)</f>
        <v>35.340000000000003</v>
      </c>
      <c r="F24" s="159">
        <f>SUM(Quarter!F79:F82)</f>
        <v>7.17</v>
      </c>
      <c r="G24" s="159">
        <f>SUM(Quarter!G79:G82)</f>
        <v>15.440000000000001</v>
      </c>
      <c r="H24" s="159">
        <f>SUM(Quarter!H79:H82)</f>
        <v>3.02</v>
      </c>
      <c r="I24" s="61"/>
      <c r="J24" s="87"/>
    </row>
    <row r="25" spans="1:10" ht="15.5" x14ac:dyDescent="0.35">
      <c r="A25" s="124">
        <v>2014</v>
      </c>
      <c r="B25" s="159">
        <f>SUM(Quarter!B83:B86)</f>
        <v>112.03999999999999</v>
      </c>
      <c r="C25" s="159">
        <f>SUM(Quarter!C83:C86)</f>
        <v>7.29</v>
      </c>
      <c r="D25" s="159">
        <f>SUM(Quarter!D83:D86)</f>
        <v>43.690000000000005</v>
      </c>
      <c r="E25" s="159">
        <f>SUM(Quarter!E83:E86)</f>
        <v>35.75</v>
      </c>
      <c r="F25" s="159">
        <f>SUM(Quarter!F83:F86)</f>
        <v>7.8600000000000012</v>
      </c>
      <c r="G25" s="159">
        <f>SUM(Quarter!G83:G86)</f>
        <v>13.84</v>
      </c>
      <c r="H25" s="159">
        <f>SUM(Quarter!H83:H86)</f>
        <v>3.6100000000000003</v>
      </c>
      <c r="I25" s="61"/>
      <c r="J25" s="87"/>
    </row>
    <row r="26" spans="1:10" ht="15.5" x14ac:dyDescent="0.35">
      <c r="A26" s="124">
        <v>2015</v>
      </c>
      <c r="B26" s="159">
        <f>SUM(Quarter!B87:B90)</f>
        <v>122.98</v>
      </c>
      <c r="C26" s="159">
        <f>SUM(Quarter!C87:C90)</f>
        <v>5.3900000000000006</v>
      </c>
      <c r="D26" s="159">
        <f>SUM(Quarter!D87:D90)</f>
        <v>49.540000000000006</v>
      </c>
      <c r="E26" s="159">
        <f>SUM(Quarter!E87:E90)</f>
        <v>38.840000000000003</v>
      </c>
      <c r="F26" s="159">
        <f>SUM(Quarter!F87:F90)</f>
        <v>9.09</v>
      </c>
      <c r="G26" s="159">
        <f>SUM(Quarter!G87:G90)</f>
        <v>15.469999999999999</v>
      </c>
      <c r="H26" s="159">
        <f>SUM(Quarter!H87:H90)</f>
        <v>4.6500000000000004</v>
      </c>
      <c r="I26" s="61"/>
      <c r="J26" s="87"/>
    </row>
    <row r="27" spans="1:10" ht="15.5" x14ac:dyDescent="0.35">
      <c r="A27" s="124">
        <v>2016</v>
      </c>
      <c r="B27" s="159">
        <f>SUM(Quarter!B91:B94)</f>
        <v>124.67</v>
      </c>
      <c r="C27" s="159">
        <f>SUM(Quarter!C91:C94)</f>
        <v>2.86</v>
      </c>
      <c r="D27" s="159">
        <f>SUM(Quarter!D91:D94)</f>
        <v>51.95</v>
      </c>
      <c r="E27" s="159">
        <f>SUM(Quarter!E91:E94)</f>
        <v>39.880000000000003</v>
      </c>
      <c r="F27" s="159">
        <f>SUM(Quarter!F91:F94)</f>
        <v>10.050000000000001</v>
      </c>
      <c r="G27" s="159">
        <f>SUM(Quarter!G91:G94)</f>
        <v>15.39</v>
      </c>
      <c r="H27" s="159">
        <f>SUM(Quarter!H91:H94)</f>
        <v>4.54</v>
      </c>
      <c r="I27" s="61"/>
      <c r="J27" s="87"/>
    </row>
    <row r="28" spans="1:10" ht="15.5" x14ac:dyDescent="0.35">
      <c r="A28" s="124">
        <v>2017</v>
      </c>
      <c r="B28" s="159">
        <f>SUM(Quarter!B95:B98)</f>
        <v>125.16</v>
      </c>
      <c r="C28" s="159">
        <f>SUM(Quarter!C95:C98)</f>
        <v>2.0699999999999998</v>
      </c>
      <c r="D28" s="159">
        <f>SUM(Quarter!D95:D98)</f>
        <v>51.089999999999996</v>
      </c>
      <c r="E28" s="159">
        <f>SUM(Quarter!E95:E98)</f>
        <v>40.010000000000005</v>
      </c>
      <c r="F28" s="159">
        <f>SUM(Quarter!F95:F98)</f>
        <v>11.100000000000001</v>
      </c>
      <c r="G28" s="159">
        <f>SUM(Quarter!G95:G98)</f>
        <v>15.129999999999999</v>
      </c>
      <c r="H28" s="159">
        <f>SUM(Quarter!H95:H98)</f>
        <v>5.76</v>
      </c>
      <c r="I28" s="61"/>
      <c r="J28" s="87"/>
    </row>
    <row r="29" spans="1:10" ht="15.5" x14ac:dyDescent="0.35">
      <c r="A29" s="124">
        <v>2018</v>
      </c>
      <c r="B29" s="159">
        <f>SUM(Quarter!B99:B102)</f>
        <v>129.14000000000001</v>
      </c>
      <c r="C29" s="159">
        <f>SUM(Quarter!C99:C102)</f>
        <v>1.91</v>
      </c>
      <c r="D29" s="159">
        <f>SUM(Quarter!D99:D102)</f>
        <v>56.040000000000006</v>
      </c>
      <c r="E29" s="159">
        <f>SUM(Quarter!E99:E102)</f>
        <v>38.739999999999995</v>
      </c>
      <c r="F29" s="159">
        <f>SUM(Quarter!F99:F102)</f>
        <v>11.940000000000001</v>
      </c>
      <c r="G29" s="159">
        <f>SUM(Quarter!G99:G102)</f>
        <v>14.059999999999999</v>
      </c>
      <c r="H29" s="159">
        <f>SUM(Quarter!H99:H102)</f>
        <v>6.45</v>
      </c>
      <c r="I29" s="61"/>
      <c r="J29" s="87"/>
    </row>
    <row r="30" spans="1:10" ht="15.5" x14ac:dyDescent="0.35">
      <c r="A30" s="124">
        <v>2019</v>
      </c>
      <c r="B30" s="159">
        <f>SUM(Quarter!B103:B106)</f>
        <v>127.69</v>
      </c>
      <c r="C30" s="159">
        <f>SUM(Quarter!C103:C106)</f>
        <v>1.79</v>
      </c>
      <c r="D30" s="159">
        <f>SUM(Quarter!D103:D106)</f>
        <v>57.5</v>
      </c>
      <c r="E30" s="159">
        <f>SUM(Quarter!E103:E106)</f>
        <v>37.519999999999996</v>
      </c>
      <c r="F30" s="159">
        <f>SUM(Quarter!F103:F106)</f>
        <v>11.73</v>
      </c>
      <c r="G30" s="159">
        <f>SUM(Quarter!G103:G106)</f>
        <v>12.09</v>
      </c>
      <c r="H30" s="159">
        <f>SUM(Quarter!H103:H106)</f>
        <v>7.0600000000000005</v>
      </c>
      <c r="I30" s="61"/>
      <c r="J30" s="87"/>
    </row>
    <row r="31" spans="1:10" ht="15.5" x14ac:dyDescent="0.35">
      <c r="A31" s="124">
        <v>2020</v>
      </c>
      <c r="B31" s="159">
        <f>SUM(Quarter!B107:B110)</f>
        <v>123.62</v>
      </c>
      <c r="C31" s="159">
        <f>SUM(Quarter!C107:C110)</f>
        <v>1.1599999999999999</v>
      </c>
      <c r="D31" s="159">
        <f>SUM(Quarter!D107:D110)</f>
        <v>53.67</v>
      </c>
      <c r="E31" s="159">
        <f>SUM(Quarter!E107:E110)</f>
        <v>37.799999999999997</v>
      </c>
      <c r="F31" s="159">
        <f>SUM(Quarter!F107:F110)</f>
        <v>12.120000000000001</v>
      </c>
      <c r="G31" s="159">
        <f>SUM(Quarter!G107:G110)</f>
        <v>10.690000000000001</v>
      </c>
      <c r="H31" s="159">
        <f>SUM(Quarter!H107:H110)</f>
        <v>8.18</v>
      </c>
      <c r="I31" s="61"/>
      <c r="J31" s="87"/>
    </row>
    <row r="32" spans="1:10" ht="15.5" x14ac:dyDescent="0.35">
      <c r="A32" s="124">
        <v>2021</v>
      </c>
      <c r="B32" s="159">
        <f>SUM(Quarter!B111:B114)</f>
        <v>106.94999999999999</v>
      </c>
      <c r="C32" s="159">
        <f>SUM(Quarter!C111:C114)</f>
        <v>0.74</v>
      </c>
      <c r="D32" s="159">
        <f>SUM(Quarter!D111:D114)</f>
        <v>44.75</v>
      </c>
      <c r="E32" s="159">
        <f>SUM(Quarter!E111:E114)</f>
        <v>31.34</v>
      </c>
      <c r="F32" s="159">
        <f>SUM(Quarter!F111:F114)</f>
        <v>13.11</v>
      </c>
      <c r="G32" s="159">
        <f>SUM(Quarter!G111:G114)</f>
        <v>9.9400000000000013</v>
      </c>
      <c r="H32" s="159">
        <f>SUM(Quarter!H111:H114)</f>
        <v>7.07</v>
      </c>
    </row>
    <row r="33" spans="1:8" ht="15.5" x14ac:dyDescent="0.35">
      <c r="A33" s="124">
        <v>2022</v>
      </c>
      <c r="B33" s="159">
        <f>SUM(Quarter!B115:B118)</f>
        <v>110.34</v>
      </c>
      <c r="C33" s="159">
        <f>SUM(Quarter!C115:C118)</f>
        <v>0.45999999999999996</v>
      </c>
      <c r="D33" s="159">
        <f>SUM(Quarter!D115:D118)</f>
        <v>41.339999999999996</v>
      </c>
      <c r="E33" s="159">
        <f>SUM(Quarter!E115:E118)</f>
        <v>36.410000000000004</v>
      </c>
      <c r="F33" s="159">
        <f>SUM(Quarter!F115:F118)</f>
        <v>13.26</v>
      </c>
      <c r="G33" s="159">
        <f>SUM(Quarter!G115:G118)</f>
        <v>10.3</v>
      </c>
      <c r="H33" s="159">
        <f>SUM(Quarter!H115:H118)</f>
        <v>8.57</v>
      </c>
    </row>
    <row r="34" spans="1:8" ht="15.65" customHeight="1" x14ac:dyDescent="0.35">
      <c r="A34" s="124">
        <v>2023</v>
      </c>
      <c r="B34" s="159">
        <f>SUM(Quarter!B119:B122)</f>
        <v>101.11000000000001</v>
      </c>
      <c r="C34" s="159">
        <f>SUM(Quarter!C119:C122)</f>
        <v>0.34</v>
      </c>
      <c r="D34" s="159">
        <f>SUM(Quarter!D119:D122)</f>
        <v>36.619999999999997</v>
      </c>
      <c r="E34" s="159">
        <f>SUM(Quarter!E119:E122)</f>
        <v>32.910000000000004</v>
      </c>
      <c r="F34" s="159">
        <f>SUM(Quarter!F119:F122)</f>
        <v>13.71</v>
      </c>
      <c r="G34" s="159">
        <f>SUM(Quarter!G119:G122)</f>
        <v>8.7800000000000011</v>
      </c>
      <c r="H34" s="159">
        <f>SUM(Quarter!H119:H122)</f>
        <v>8.75</v>
      </c>
    </row>
    <row r="35" spans="1:8" x14ac:dyDescent="0.3">
      <c r="D35" s="116"/>
    </row>
    <row r="36" spans="1:8" x14ac:dyDescent="0.3">
      <c r="D36" s="116"/>
    </row>
    <row r="37" spans="1:8" x14ac:dyDescent="0.3">
      <c r="B37" s="64"/>
      <c r="C37" s="64"/>
      <c r="D37" s="64"/>
      <c r="E37" s="64"/>
      <c r="F37" s="64"/>
      <c r="G37" s="64"/>
      <c r="H37" s="64"/>
    </row>
    <row r="38" spans="1:8" x14ac:dyDescent="0.3">
      <c r="B38" s="170"/>
      <c r="C38" s="170"/>
      <c r="D38" s="170"/>
      <c r="E38" s="170"/>
      <c r="F38" s="170"/>
      <c r="G38" s="170"/>
      <c r="H38" s="170"/>
    </row>
    <row r="39" spans="1:8" x14ac:dyDescent="0.3">
      <c r="B39" s="64"/>
      <c r="C39" s="64"/>
      <c r="D39" s="64"/>
      <c r="E39" s="64"/>
      <c r="F39" s="64"/>
      <c r="G39" s="64"/>
      <c r="H39" s="64"/>
    </row>
    <row r="40" spans="1:8" x14ac:dyDescent="0.3">
      <c r="B40" s="172"/>
      <c r="C40" s="64"/>
      <c r="D40" s="64"/>
      <c r="E40" s="64"/>
      <c r="F40" s="64"/>
      <c r="G40" s="64"/>
      <c r="H40" s="64"/>
    </row>
    <row r="41" spans="1:8" x14ac:dyDescent="0.3">
      <c r="B41" s="171"/>
      <c r="C41" s="171"/>
      <c r="D41" s="171"/>
      <c r="E41" s="171"/>
      <c r="F41" s="171"/>
      <c r="G41" s="171"/>
      <c r="H41" s="171"/>
    </row>
  </sheetData>
  <pageMargins left="0.75" right="0.75" top="1" bottom="1" header="0.5" footer="0.5"/>
  <pageSetup paperSize="9" orientation="portrait"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D353-1A42-4C04-9DAB-64A78C487604}">
  <dimension ref="A1:J136"/>
  <sheetViews>
    <sheetView showGridLines="0" zoomScaleNormal="100" workbookViewId="0">
      <pane xSplit="1" ySplit="6" topLeftCell="B119" activePane="bottomRight" state="frozen"/>
      <selection activeCell="F345" sqref="F345"/>
      <selection pane="topRight" activeCell="F345" sqref="F345"/>
      <selection pane="bottomLeft" activeCell="F345" sqref="F345"/>
      <selection pane="bottomRight" activeCell="A119" sqref="A119"/>
    </sheetView>
  </sheetViews>
  <sheetFormatPr defaultRowHeight="13" x14ac:dyDescent="0.3"/>
  <cols>
    <col min="1" max="1" width="27.81640625" style="86" customWidth="1"/>
    <col min="2" max="2" width="9.54296875" style="61" customWidth="1"/>
    <col min="3" max="3" width="9.1796875" style="116" customWidth="1"/>
    <col min="4" max="4" width="13" style="117" customWidth="1"/>
    <col min="5" max="5" width="12.81640625" style="116" customWidth="1"/>
    <col min="6" max="6" width="20.1796875" style="116" customWidth="1"/>
    <col min="7" max="7" width="17.1796875" style="116" customWidth="1"/>
    <col min="8" max="8" width="27.54296875" style="117" customWidth="1"/>
    <col min="9" max="9" width="34.54296875" style="116" bestFit="1" customWidth="1"/>
    <col min="10" max="10" width="8.81640625" style="61"/>
    <col min="11" max="13" width="12.453125" style="61" bestFit="1" customWidth="1"/>
    <col min="14" max="256" width="8.81640625" style="61"/>
    <col min="257" max="257" width="9.1796875" style="61" customWidth="1"/>
    <col min="258" max="258" width="12.453125" style="61" bestFit="1" customWidth="1"/>
    <col min="259" max="259" width="8.1796875" style="61" bestFit="1" customWidth="1"/>
    <col min="260" max="260" width="10" style="61" customWidth="1"/>
    <col min="261" max="261" width="9.453125" style="61" customWidth="1"/>
    <col min="262" max="262" width="10.81640625" style="61" bestFit="1" customWidth="1"/>
    <col min="263" max="263" width="17.453125" style="61" bestFit="1" customWidth="1"/>
    <col min="264" max="264" width="13" style="61" bestFit="1" customWidth="1"/>
    <col min="265" max="265" width="25.1796875" style="61" customWidth="1"/>
    <col min="266" max="266" width="8.81640625" style="61"/>
    <col min="267" max="269" width="12.453125" style="61" bestFit="1" customWidth="1"/>
    <col min="270" max="512" width="8.81640625" style="61"/>
    <col min="513" max="513" width="9.1796875" style="61" customWidth="1"/>
    <col min="514" max="514" width="12.453125" style="61" bestFit="1" customWidth="1"/>
    <col min="515" max="515" width="8.1796875" style="61" bestFit="1" customWidth="1"/>
    <col min="516" max="516" width="10" style="61" customWidth="1"/>
    <col min="517" max="517" width="9.453125" style="61" customWidth="1"/>
    <col min="518" max="518" width="10.81640625" style="61" bestFit="1" customWidth="1"/>
    <col min="519" max="519" width="17.453125" style="61" bestFit="1" customWidth="1"/>
    <col min="520" max="520" width="13" style="61" bestFit="1" customWidth="1"/>
    <col min="521" max="521" width="25.1796875" style="61" customWidth="1"/>
    <col min="522" max="522" width="8.81640625" style="61"/>
    <col min="523" max="525" width="12.453125" style="61" bestFit="1" customWidth="1"/>
    <col min="526" max="768" width="8.81640625" style="61"/>
    <col min="769" max="769" width="9.1796875" style="61" customWidth="1"/>
    <col min="770" max="770" width="12.453125" style="61" bestFit="1" customWidth="1"/>
    <col min="771" max="771" width="8.1796875" style="61" bestFit="1" customWidth="1"/>
    <col min="772" max="772" width="10" style="61" customWidth="1"/>
    <col min="773" max="773" width="9.453125" style="61" customWidth="1"/>
    <col min="774" max="774" width="10.81640625" style="61" bestFit="1" customWidth="1"/>
    <col min="775" max="775" width="17.453125" style="61" bestFit="1" customWidth="1"/>
    <col min="776" max="776" width="13" style="61" bestFit="1" customWidth="1"/>
    <col min="777" max="777" width="25.1796875" style="61" customWidth="1"/>
    <col min="778" max="778" width="8.81640625" style="61"/>
    <col min="779" max="781" width="12.453125" style="61" bestFit="1" customWidth="1"/>
    <col min="782" max="1024" width="8.81640625" style="61"/>
    <col min="1025" max="1025" width="9.1796875" style="61" customWidth="1"/>
    <col min="1026" max="1026" width="12.453125" style="61" bestFit="1" customWidth="1"/>
    <col min="1027" max="1027" width="8.1796875" style="61" bestFit="1" customWidth="1"/>
    <col min="1028" max="1028" width="10" style="61" customWidth="1"/>
    <col min="1029" max="1029" width="9.453125" style="61" customWidth="1"/>
    <col min="1030" max="1030" width="10.81640625" style="61" bestFit="1" customWidth="1"/>
    <col min="1031" max="1031" width="17.453125" style="61" bestFit="1" customWidth="1"/>
    <col min="1032" max="1032" width="13" style="61" bestFit="1" customWidth="1"/>
    <col min="1033" max="1033" width="25.1796875" style="61" customWidth="1"/>
    <col min="1034" max="1034" width="8.81640625" style="61"/>
    <col min="1035" max="1037" width="12.453125" style="61" bestFit="1" customWidth="1"/>
    <col min="1038" max="1280" width="8.81640625" style="61"/>
    <col min="1281" max="1281" width="9.1796875" style="61" customWidth="1"/>
    <col min="1282" max="1282" width="12.453125" style="61" bestFit="1" customWidth="1"/>
    <col min="1283" max="1283" width="8.1796875" style="61" bestFit="1" customWidth="1"/>
    <col min="1284" max="1284" width="10" style="61" customWidth="1"/>
    <col min="1285" max="1285" width="9.453125" style="61" customWidth="1"/>
    <col min="1286" max="1286" width="10.81640625" style="61" bestFit="1" customWidth="1"/>
    <col min="1287" max="1287" width="17.453125" style="61" bestFit="1" customWidth="1"/>
    <col min="1288" max="1288" width="13" style="61" bestFit="1" customWidth="1"/>
    <col min="1289" max="1289" width="25.1796875" style="61" customWidth="1"/>
    <col min="1290" max="1290" width="8.81640625" style="61"/>
    <col min="1291" max="1293" width="12.453125" style="61" bestFit="1" customWidth="1"/>
    <col min="1294" max="1536" width="8.81640625" style="61"/>
    <col min="1537" max="1537" width="9.1796875" style="61" customWidth="1"/>
    <col min="1538" max="1538" width="12.453125" style="61" bestFit="1" customWidth="1"/>
    <col min="1539" max="1539" width="8.1796875" style="61" bestFit="1" customWidth="1"/>
    <col min="1540" max="1540" width="10" style="61" customWidth="1"/>
    <col min="1541" max="1541" width="9.453125" style="61" customWidth="1"/>
    <col min="1542" max="1542" width="10.81640625" style="61" bestFit="1" customWidth="1"/>
    <col min="1543" max="1543" width="17.453125" style="61" bestFit="1" customWidth="1"/>
    <col min="1544" max="1544" width="13" style="61" bestFit="1" customWidth="1"/>
    <col min="1545" max="1545" width="25.1796875" style="61" customWidth="1"/>
    <col min="1546" max="1546" width="8.81640625" style="61"/>
    <col min="1547" max="1549" width="12.453125" style="61" bestFit="1" customWidth="1"/>
    <col min="1550" max="1792" width="8.81640625" style="61"/>
    <col min="1793" max="1793" width="9.1796875" style="61" customWidth="1"/>
    <col min="1794" max="1794" width="12.453125" style="61" bestFit="1" customWidth="1"/>
    <col min="1795" max="1795" width="8.1796875" style="61" bestFit="1" customWidth="1"/>
    <col min="1796" max="1796" width="10" style="61" customWidth="1"/>
    <col min="1797" max="1797" width="9.453125" style="61" customWidth="1"/>
    <col min="1798" max="1798" width="10.81640625" style="61" bestFit="1" customWidth="1"/>
    <col min="1799" max="1799" width="17.453125" style="61" bestFit="1" customWidth="1"/>
    <col min="1800" max="1800" width="13" style="61" bestFit="1" customWidth="1"/>
    <col min="1801" max="1801" width="25.1796875" style="61" customWidth="1"/>
    <col min="1802" max="1802" width="8.81640625" style="61"/>
    <col min="1803" max="1805" width="12.453125" style="61" bestFit="1" customWidth="1"/>
    <col min="1806" max="2048" width="8.81640625" style="61"/>
    <col min="2049" max="2049" width="9.1796875" style="61" customWidth="1"/>
    <col min="2050" max="2050" width="12.453125" style="61" bestFit="1" customWidth="1"/>
    <col min="2051" max="2051" width="8.1796875" style="61" bestFit="1" customWidth="1"/>
    <col min="2052" max="2052" width="10" style="61" customWidth="1"/>
    <col min="2053" max="2053" width="9.453125" style="61" customWidth="1"/>
    <col min="2054" max="2054" width="10.81640625" style="61" bestFit="1" customWidth="1"/>
    <col min="2055" max="2055" width="17.453125" style="61" bestFit="1" customWidth="1"/>
    <col min="2056" max="2056" width="13" style="61" bestFit="1" customWidth="1"/>
    <col min="2057" max="2057" width="25.1796875" style="61" customWidth="1"/>
    <col min="2058" max="2058" width="8.81640625" style="61"/>
    <col min="2059" max="2061" width="12.453125" style="61" bestFit="1" customWidth="1"/>
    <col min="2062" max="2304" width="8.81640625" style="61"/>
    <col min="2305" max="2305" width="9.1796875" style="61" customWidth="1"/>
    <col min="2306" max="2306" width="12.453125" style="61" bestFit="1" customWidth="1"/>
    <col min="2307" max="2307" width="8.1796875" style="61" bestFit="1" customWidth="1"/>
    <col min="2308" max="2308" width="10" style="61" customWidth="1"/>
    <col min="2309" max="2309" width="9.453125" style="61" customWidth="1"/>
    <col min="2310" max="2310" width="10.81640625" style="61" bestFit="1" customWidth="1"/>
    <col min="2311" max="2311" width="17.453125" style="61" bestFit="1" customWidth="1"/>
    <col min="2312" max="2312" width="13" style="61" bestFit="1" customWidth="1"/>
    <col min="2313" max="2313" width="25.1796875" style="61" customWidth="1"/>
    <col min="2314" max="2314" width="8.81640625" style="61"/>
    <col min="2315" max="2317" width="12.453125" style="61" bestFit="1" customWidth="1"/>
    <col min="2318" max="2560" width="8.81640625" style="61"/>
    <col min="2561" max="2561" width="9.1796875" style="61" customWidth="1"/>
    <col min="2562" max="2562" width="12.453125" style="61" bestFit="1" customWidth="1"/>
    <col min="2563" max="2563" width="8.1796875" style="61" bestFit="1" customWidth="1"/>
    <col min="2564" max="2564" width="10" style="61" customWidth="1"/>
    <col min="2565" max="2565" width="9.453125" style="61" customWidth="1"/>
    <col min="2566" max="2566" width="10.81640625" style="61" bestFit="1" customWidth="1"/>
    <col min="2567" max="2567" width="17.453125" style="61" bestFit="1" customWidth="1"/>
    <col min="2568" max="2568" width="13" style="61" bestFit="1" customWidth="1"/>
    <col min="2569" max="2569" width="25.1796875" style="61" customWidth="1"/>
    <col min="2570" max="2570" width="8.81640625" style="61"/>
    <col min="2571" max="2573" width="12.453125" style="61" bestFit="1" customWidth="1"/>
    <col min="2574" max="2816" width="8.81640625" style="61"/>
    <col min="2817" max="2817" width="9.1796875" style="61" customWidth="1"/>
    <col min="2818" max="2818" width="12.453125" style="61" bestFit="1" customWidth="1"/>
    <col min="2819" max="2819" width="8.1796875" style="61" bestFit="1" customWidth="1"/>
    <col min="2820" max="2820" width="10" style="61" customWidth="1"/>
    <col min="2821" max="2821" width="9.453125" style="61" customWidth="1"/>
    <col min="2822" max="2822" width="10.81640625" style="61" bestFit="1" customWidth="1"/>
    <col min="2823" max="2823" width="17.453125" style="61" bestFit="1" customWidth="1"/>
    <col min="2824" max="2824" width="13" style="61" bestFit="1" customWidth="1"/>
    <col min="2825" max="2825" width="25.1796875" style="61" customWidth="1"/>
    <col min="2826" max="2826" width="8.81640625" style="61"/>
    <col min="2827" max="2829" width="12.453125" style="61" bestFit="1" customWidth="1"/>
    <col min="2830" max="3072" width="8.81640625" style="61"/>
    <col min="3073" max="3073" width="9.1796875" style="61" customWidth="1"/>
    <col min="3074" max="3074" width="12.453125" style="61" bestFit="1" customWidth="1"/>
    <col min="3075" max="3075" width="8.1796875" style="61" bestFit="1" customWidth="1"/>
    <col min="3076" max="3076" width="10" style="61" customWidth="1"/>
    <col min="3077" max="3077" width="9.453125" style="61" customWidth="1"/>
    <col min="3078" max="3078" width="10.81640625" style="61" bestFit="1" customWidth="1"/>
    <col min="3079" max="3079" width="17.453125" style="61" bestFit="1" customWidth="1"/>
    <col min="3080" max="3080" width="13" style="61" bestFit="1" customWidth="1"/>
    <col min="3081" max="3081" width="25.1796875" style="61" customWidth="1"/>
    <col min="3082" max="3082" width="8.81640625" style="61"/>
    <col min="3083" max="3085" width="12.453125" style="61" bestFit="1" customWidth="1"/>
    <col min="3086" max="3328" width="8.81640625" style="61"/>
    <col min="3329" max="3329" width="9.1796875" style="61" customWidth="1"/>
    <col min="3330" max="3330" width="12.453125" style="61" bestFit="1" customWidth="1"/>
    <col min="3331" max="3331" width="8.1796875" style="61" bestFit="1" customWidth="1"/>
    <col min="3332" max="3332" width="10" style="61" customWidth="1"/>
    <col min="3333" max="3333" width="9.453125" style="61" customWidth="1"/>
    <col min="3334" max="3334" width="10.81640625" style="61" bestFit="1" customWidth="1"/>
    <col min="3335" max="3335" width="17.453125" style="61" bestFit="1" customWidth="1"/>
    <col min="3336" max="3336" width="13" style="61" bestFit="1" customWidth="1"/>
    <col min="3337" max="3337" width="25.1796875" style="61" customWidth="1"/>
    <col min="3338" max="3338" width="8.81640625" style="61"/>
    <col min="3339" max="3341" width="12.453125" style="61" bestFit="1" customWidth="1"/>
    <col min="3342" max="3584" width="8.81640625" style="61"/>
    <col min="3585" max="3585" width="9.1796875" style="61" customWidth="1"/>
    <col min="3586" max="3586" width="12.453125" style="61" bestFit="1" customWidth="1"/>
    <col min="3587" max="3587" width="8.1796875" style="61" bestFit="1" customWidth="1"/>
    <col min="3588" max="3588" width="10" style="61" customWidth="1"/>
    <col min="3589" max="3589" width="9.453125" style="61" customWidth="1"/>
    <col min="3590" max="3590" width="10.81640625" style="61" bestFit="1" customWidth="1"/>
    <col min="3591" max="3591" width="17.453125" style="61" bestFit="1" customWidth="1"/>
    <col min="3592" max="3592" width="13" style="61" bestFit="1" customWidth="1"/>
    <col min="3593" max="3593" width="25.1796875" style="61" customWidth="1"/>
    <col min="3594" max="3594" width="8.81640625" style="61"/>
    <col min="3595" max="3597" width="12.453125" style="61" bestFit="1" customWidth="1"/>
    <col min="3598" max="3840" width="8.81640625" style="61"/>
    <col min="3841" max="3841" width="9.1796875" style="61" customWidth="1"/>
    <col min="3842" max="3842" width="12.453125" style="61" bestFit="1" customWidth="1"/>
    <col min="3843" max="3843" width="8.1796875" style="61" bestFit="1" customWidth="1"/>
    <col min="3844" max="3844" width="10" style="61" customWidth="1"/>
    <col min="3845" max="3845" width="9.453125" style="61" customWidth="1"/>
    <col min="3846" max="3846" width="10.81640625" style="61" bestFit="1" customWidth="1"/>
    <col min="3847" max="3847" width="17.453125" style="61" bestFit="1" customWidth="1"/>
    <col min="3848" max="3848" width="13" style="61" bestFit="1" customWidth="1"/>
    <col min="3849" max="3849" width="25.1796875" style="61" customWidth="1"/>
    <col min="3850" max="3850" width="8.81640625" style="61"/>
    <col min="3851" max="3853" width="12.453125" style="61" bestFit="1" customWidth="1"/>
    <col min="3854" max="4096" width="8.81640625" style="61"/>
    <col min="4097" max="4097" width="9.1796875" style="61" customWidth="1"/>
    <col min="4098" max="4098" width="12.453125" style="61" bestFit="1" customWidth="1"/>
    <col min="4099" max="4099" width="8.1796875" style="61" bestFit="1" customWidth="1"/>
    <col min="4100" max="4100" width="10" style="61" customWidth="1"/>
    <col min="4101" max="4101" width="9.453125" style="61" customWidth="1"/>
    <col min="4102" max="4102" width="10.81640625" style="61" bestFit="1" customWidth="1"/>
    <col min="4103" max="4103" width="17.453125" style="61" bestFit="1" customWidth="1"/>
    <col min="4104" max="4104" width="13" style="61" bestFit="1" customWidth="1"/>
    <col min="4105" max="4105" width="25.1796875" style="61" customWidth="1"/>
    <col min="4106" max="4106" width="8.81640625" style="61"/>
    <col min="4107" max="4109" width="12.453125" style="61" bestFit="1" customWidth="1"/>
    <col min="4110" max="4352" width="8.81640625" style="61"/>
    <col min="4353" max="4353" width="9.1796875" style="61" customWidth="1"/>
    <col min="4354" max="4354" width="12.453125" style="61" bestFit="1" customWidth="1"/>
    <col min="4355" max="4355" width="8.1796875" style="61" bestFit="1" customWidth="1"/>
    <col min="4356" max="4356" width="10" style="61" customWidth="1"/>
    <col min="4357" max="4357" width="9.453125" style="61" customWidth="1"/>
    <col min="4358" max="4358" width="10.81640625" style="61" bestFit="1" customWidth="1"/>
    <col min="4359" max="4359" width="17.453125" style="61" bestFit="1" customWidth="1"/>
    <col min="4360" max="4360" width="13" style="61" bestFit="1" customWidth="1"/>
    <col min="4361" max="4361" width="25.1796875" style="61" customWidth="1"/>
    <col min="4362" max="4362" width="8.81640625" style="61"/>
    <col min="4363" max="4365" width="12.453125" style="61" bestFit="1" customWidth="1"/>
    <col min="4366" max="4608" width="8.81640625" style="61"/>
    <col min="4609" max="4609" width="9.1796875" style="61" customWidth="1"/>
    <col min="4610" max="4610" width="12.453125" style="61" bestFit="1" customWidth="1"/>
    <col min="4611" max="4611" width="8.1796875" style="61" bestFit="1" customWidth="1"/>
    <col min="4612" max="4612" width="10" style="61" customWidth="1"/>
    <col min="4613" max="4613" width="9.453125" style="61" customWidth="1"/>
    <col min="4614" max="4614" width="10.81640625" style="61" bestFit="1" customWidth="1"/>
    <col min="4615" max="4615" width="17.453125" style="61" bestFit="1" customWidth="1"/>
    <col min="4616" max="4616" width="13" style="61" bestFit="1" customWidth="1"/>
    <col min="4617" max="4617" width="25.1796875" style="61" customWidth="1"/>
    <col min="4618" max="4618" width="8.81640625" style="61"/>
    <col min="4619" max="4621" width="12.453125" style="61" bestFit="1" customWidth="1"/>
    <col min="4622" max="4864" width="8.81640625" style="61"/>
    <col min="4865" max="4865" width="9.1796875" style="61" customWidth="1"/>
    <col min="4866" max="4866" width="12.453125" style="61" bestFit="1" customWidth="1"/>
    <col min="4867" max="4867" width="8.1796875" style="61" bestFit="1" customWidth="1"/>
    <col min="4868" max="4868" width="10" style="61" customWidth="1"/>
    <col min="4869" max="4869" width="9.453125" style="61" customWidth="1"/>
    <col min="4870" max="4870" width="10.81640625" style="61" bestFit="1" customWidth="1"/>
    <col min="4871" max="4871" width="17.453125" style="61" bestFit="1" customWidth="1"/>
    <col min="4872" max="4872" width="13" style="61" bestFit="1" customWidth="1"/>
    <col min="4873" max="4873" width="25.1796875" style="61" customWidth="1"/>
    <col min="4874" max="4874" width="8.81640625" style="61"/>
    <col min="4875" max="4877" width="12.453125" style="61" bestFit="1" customWidth="1"/>
    <col min="4878" max="5120" width="8.81640625" style="61"/>
    <col min="5121" max="5121" width="9.1796875" style="61" customWidth="1"/>
    <col min="5122" max="5122" width="12.453125" style="61" bestFit="1" customWidth="1"/>
    <col min="5123" max="5123" width="8.1796875" style="61" bestFit="1" customWidth="1"/>
    <col min="5124" max="5124" width="10" style="61" customWidth="1"/>
    <col min="5125" max="5125" width="9.453125" style="61" customWidth="1"/>
    <col min="5126" max="5126" width="10.81640625" style="61" bestFit="1" customWidth="1"/>
    <col min="5127" max="5127" width="17.453125" style="61" bestFit="1" customWidth="1"/>
    <col min="5128" max="5128" width="13" style="61" bestFit="1" customWidth="1"/>
    <col min="5129" max="5129" width="25.1796875" style="61" customWidth="1"/>
    <col min="5130" max="5130" width="8.81640625" style="61"/>
    <col min="5131" max="5133" width="12.453125" style="61" bestFit="1" customWidth="1"/>
    <col min="5134" max="5376" width="8.81640625" style="61"/>
    <col min="5377" max="5377" width="9.1796875" style="61" customWidth="1"/>
    <col min="5378" max="5378" width="12.453125" style="61" bestFit="1" customWidth="1"/>
    <col min="5379" max="5379" width="8.1796875" style="61" bestFit="1" customWidth="1"/>
    <col min="5380" max="5380" width="10" style="61" customWidth="1"/>
    <col min="5381" max="5381" width="9.453125" style="61" customWidth="1"/>
    <col min="5382" max="5382" width="10.81640625" style="61" bestFit="1" customWidth="1"/>
    <col min="5383" max="5383" width="17.453125" style="61" bestFit="1" customWidth="1"/>
    <col min="5384" max="5384" width="13" style="61" bestFit="1" customWidth="1"/>
    <col min="5385" max="5385" width="25.1796875" style="61" customWidth="1"/>
    <col min="5386" max="5386" width="8.81640625" style="61"/>
    <col min="5387" max="5389" width="12.453125" style="61" bestFit="1" customWidth="1"/>
    <col min="5390" max="5632" width="8.81640625" style="61"/>
    <col min="5633" max="5633" width="9.1796875" style="61" customWidth="1"/>
    <col min="5634" max="5634" width="12.453125" style="61" bestFit="1" customWidth="1"/>
    <col min="5635" max="5635" width="8.1796875" style="61" bestFit="1" customWidth="1"/>
    <col min="5636" max="5636" width="10" style="61" customWidth="1"/>
    <col min="5637" max="5637" width="9.453125" style="61" customWidth="1"/>
    <col min="5638" max="5638" width="10.81640625" style="61" bestFit="1" customWidth="1"/>
    <col min="5639" max="5639" width="17.453125" style="61" bestFit="1" customWidth="1"/>
    <col min="5640" max="5640" width="13" style="61" bestFit="1" customWidth="1"/>
    <col min="5641" max="5641" width="25.1796875" style="61" customWidth="1"/>
    <col min="5642" max="5642" width="8.81640625" style="61"/>
    <col min="5643" max="5645" width="12.453125" style="61" bestFit="1" customWidth="1"/>
    <col min="5646" max="5888" width="8.81640625" style="61"/>
    <col min="5889" max="5889" width="9.1796875" style="61" customWidth="1"/>
    <col min="5890" max="5890" width="12.453125" style="61" bestFit="1" customWidth="1"/>
    <col min="5891" max="5891" width="8.1796875" style="61" bestFit="1" customWidth="1"/>
    <col min="5892" max="5892" width="10" style="61" customWidth="1"/>
    <col min="5893" max="5893" width="9.453125" style="61" customWidth="1"/>
    <col min="5894" max="5894" width="10.81640625" style="61" bestFit="1" customWidth="1"/>
    <col min="5895" max="5895" width="17.453125" style="61" bestFit="1" customWidth="1"/>
    <col min="5896" max="5896" width="13" style="61" bestFit="1" customWidth="1"/>
    <col min="5897" max="5897" width="25.1796875" style="61" customWidth="1"/>
    <col min="5898" max="5898" width="8.81640625" style="61"/>
    <col min="5899" max="5901" width="12.453125" style="61" bestFit="1" customWidth="1"/>
    <col min="5902" max="6144" width="8.81640625" style="61"/>
    <col min="6145" max="6145" width="9.1796875" style="61" customWidth="1"/>
    <col min="6146" max="6146" width="12.453125" style="61" bestFit="1" customWidth="1"/>
    <col min="6147" max="6147" width="8.1796875" style="61" bestFit="1" customWidth="1"/>
    <col min="6148" max="6148" width="10" style="61" customWidth="1"/>
    <col min="6149" max="6149" width="9.453125" style="61" customWidth="1"/>
    <col min="6150" max="6150" width="10.81640625" style="61" bestFit="1" customWidth="1"/>
    <col min="6151" max="6151" width="17.453125" style="61" bestFit="1" customWidth="1"/>
    <col min="6152" max="6152" width="13" style="61" bestFit="1" customWidth="1"/>
    <col min="6153" max="6153" width="25.1796875" style="61" customWidth="1"/>
    <col min="6154" max="6154" width="8.81640625" style="61"/>
    <col min="6155" max="6157" width="12.453125" style="61" bestFit="1" customWidth="1"/>
    <col min="6158" max="6400" width="8.81640625" style="61"/>
    <col min="6401" max="6401" width="9.1796875" style="61" customWidth="1"/>
    <col min="6402" max="6402" width="12.453125" style="61" bestFit="1" customWidth="1"/>
    <col min="6403" max="6403" width="8.1796875" style="61" bestFit="1" customWidth="1"/>
    <col min="6404" max="6404" width="10" style="61" customWidth="1"/>
    <col min="6405" max="6405" width="9.453125" style="61" customWidth="1"/>
    <col min="6406" max="6406" width="10.81640625" style="61" bestFit="1" customWidth="1"/>
    <col min="6407" max="6407" width="17.453125" style="61" bestFit="1" customWidth="1"/>
    <col min="6408" max="6408" width="13" style="61" bestFit="1" customWidth="1"/>
    <col min="6409" max="6409" width="25.1796875" style="61" customWidth="1"/>
    <col min="6410" max="6410" width="8.81640625" style="61"/>
    <col min="6411" max="6413" width="12.453125" style="61" bestFit="1" customWidth="1"/>
    <col min="6414" max="6656" width="8.81640625" style="61"/>
    <col min="6657" max="6657" width="9.1796875" style="61" customWidth="1"/>
    <col min="6658" max="6658" width="12.453125" style="61" bestFit="1" customWidth="1"/>
    <col min="6659" max="6659" width="8.1796875" style="61" bestFit="1" customWidth="1"/>
    <col min="6660" max="6660" width="10" style="61" customWidth="1"/>
    <col min="6661" max="6661" width="9.453125" style="61" customWidth="1"/>
    <col min="6662" max="6662" width="10.81640625" style="61" bestFit="1" customWidth="1"/>
    <col min="6663" max="6663" width="17.453125" style="61" bestFit="1" customWidth="1"/>
    <col min="6664" max="6664" width="13" style="61" bestFit="1" customWidth="1"/>
    <col min="6665" max="6665" width="25.1796875" style="61" customWidth="1"/>
    <col min="6666" max="6666" width="8.81640625" style="61"/>
    <col min="6667" max="6669" width="12.453125" style="61" bestFit="1" customWidth="1"/>
    <col min="6670" max="6912" width="8.81640625" style="61"/>
    <col min="6913" max="6913" width="9.1796875" style="61" customWidth="1"/>
    <col min="6914" max="6914" width="12.453125" style="61" bestFit="1" customWidth="1"/>
    <col min="6915" max="6915" width="8.1796875" style="61" bestFit="1" customWidth="1"/>
    <col min="6916" max="6916" width="10" style="61" customWidth="1"/>
    <col min="6917" max="6917" width="9.453125" style="61" customWidth="1"/>
    <col min="6918" max="6918" width="10.81640625" style="61" bestFit="1" customWidth="1"/>
    <col min="6919" max="6919" width="17.453125" style="61" bestFit="1" customWidth="1"/>
    <col min="6920" max="6920" width="13" style="61" bestFit="1" customWidth="1"/>
    <col min="6921" max="6921" width="25.1796875" style="61" customWidth="1"/>
    <col min="6922" max="6922" width="8.81640625" style="61"/>
    <col min="6923" max="6925" width="12.453125" style="61" bestFit="1" customWidth="1"/>
    <col min="6926" max="7168" width="8.81640625" style="61"/>
    <col min="7169" max="7169" width="9.1796875" style="61" customWidth="1"/>
    <col min="7170" max="7170" width="12.453125" style="61" bestFit="1" customWidth="1"/>
    <col min="7171" max="7171" width="8.1796875" style="61" bestFit="1" customWidth="1"/>
    <col min="7172" max="7172" width="10" style="61" customWidth="1"/>
    <col min="7173" max="7173" width="9.453125" style="61" customWidth="1"/>
    <col min="7174" max="7174" width="10.81640625" style="61" bestFit="1" customWidth="1"/>
    <col min="7175" max="7175" width="17.453125" style="61" bestFit="1" customWidth="1"/>
    <col min="7176" max="7176" width="13" style="61" bestFit="1" customWidth="1"/>
    <col min="7177" max="7177" width="25.1796875" style="61" customWidth="1"/>
    <col min="7178" max="7178" width="8.81640625" style="61"/>
    <col min="7179" max="7181" width="12.453125" style="61" bestFit="1" customWidth="1"/>
    <col min="7182" max="7424" width="8.81640625" style="61"/>
    <col min="7425" max="7425" width="9.1796875" style="61" customWidth="1"/>
    <col min="7426" max="7426" width="12.453125" style="61" bestFit="1" customWidth="1"/>
    <col min="7427" max="7427" width="8.1796875" style="61" bestFit="1" customWidth="1"/>
    <col min="7428" max="7428" width="10" style="61" customWidth="1"/>
    <col min="7429" max="7429" width="9.453125" style="61" customWidth="1"/>
    <col min="7430" max="7430" width="10.81640625" style="61" bestFit="1" customWidth="1"/>
    <col min="7431" max="7431" width="17.453125" style="61" bestFit="1" customWidth="1"/>
    <col min="7432" max="7432" width="13" style="61" bestFit="1" customWidth="1"/>
    <col min="7433" max="7433" width="25.1796875" style="61" customWidth="1"/>
    <col min="7434" max="7434" width="8.81640625" style="61"/>
    <col min="7435" max="7437" width="12.453125" style="61" bestFit="1" customWidth="1"/>
    <col min="7438" max="7680" width="8.81640625" style="61"/>
    <col min="7681" max="7681" width="9.1796875" style="61" customWidth="1"/>
    <col min="7682" max="7682" width="12.453125" style="61" bestFit="1" customWidth="1"/>
    <col min="7683" max="7683" width="8.1796875" style="61" bestFit="1" customWidth="1"/>
    <col min="7684" max="7684" width="10" style="61" customWidth="1"/>
    <col min="7685" max="7685" width="9.453125" style="61" customWidth="1"/>
    <col min="7686" max="7686" width="10.81640625" style="61" bestFit="1" customWidth="1"/>
    <col min="7687" max="7687" width="17.453125" style="61" bestFit="1" customWidth="1"/>
    <col min="7688" max="7688" width="13" style="61" bestFit="1" customWidth="1"/>
    <col min="7689" max="7689" width="25.1796875" style="61" customWidth="1"/>
    <col min="7690" max="7690" width="8.81640625" style="61"/>
    <col min="7691" max="7693" width="12.453125" style="61" bestFit="1" customWidth="1"/>
    <col min="7694" max="7936" width="8.81640625" style="61"/>
    <col min="7937" max="7937" width="9.1796875" style="61" customWidth="1"/>
    <col min="7938" max="7938" width="12.453125" style="61" bestFit="1" customWidth="1"/>
    <col min="7939" max="7939" width="8.1796875" style="61" bestFit="1" customWidth="1"/>
    <col min="7940" max="7940" width="10" style="61" customWidth="1"/>
    <col min="7941" max="7941" width="9.453125" style="61" customWidth="1"/>
    <col min="7942" max="7942" width="10.81640625" style="61" bestFit="1" customWidth="1"/>
    <col min="7943" max="7943" width="17.453125" style="61" bestFit="1" customWidth="1"/>
    <col min="7944" max="7944" width="13" style="61" bestFit="1" customWidth="1"/>
    <col min="7945" max="7945" width="25.1796875" style="61" customWidth="1"/>
    <col min="7946" max="7946" width="8.81640625" style="61"/>
    <col min="7947" max="7949" width="12.453125" style="61" bestFit="1" customWidth="1"/>
    <col min="7950" max="8192" width="8.81640625" style="61"/>
    <col min="8193" max="8193" width="9.1796875" style="61" customWidth="1"/>
    <col min="8194" max="8194" width="12.453125" style="61" bestFit="1" customWidth="1"/>
    <col min="8195" max="8195" width="8.1796875" style="61" bestFit="1" customWidth="1"/>
    <col min="8196" max="8196" width="10" style="61" customWidth="1"/>
    <col min="8197" max="8197" width="9.453125" style="61" customWidth="1"/>
    <col min="8198" max="8198" width="10.81640625" style="61" bestFit="1" customWidth="1"/>
    <col min="8199" max="8199" width="17.453125" style="61" bestFit="1" customWidth="1"/>
    <col min="8200" max="8200" width="13" style="61" bestFit="1" customWidth="1"/>
    <col min="8201" max="8201" width="25.1796875" style="61" customWidth="1"/>
    <col min="8202" max="8202" width="8.81640625" style="61"/>
    <col min="8203" max="8205" width="12.453125" style="61" bestFit="1" customWidth="1"/>
    <col min="8206" max="8448" width="8.81640625" style="61"/>
    <col min="8449" max="8449" width="9.1796875" style="61" customWidth="1"/>
    <col min="8450" max="8450" width="12.453125" style="61" bestFit="1" customWidth="1"/>
    <col min="8451" max="8451" width="8.1796875" style="61" bestFit="1" customWidth="1"/>
    <col min="8452" max="8452" width="10" style="61" customWidth="1"/>
    <col min="8453" max="8453" width="9.453125" style="61" customWidth="1"/>
    <col min="8454" max="8454" width="10.81640625" style="61" bestFit="1" customWidth="1"/>
    <col min="8455" max="8455" width="17.453125" style="61" bestFit="1" customWidth="1"/>
    <col min="8456" max="8456" width="13" style="61" bestFit="1" customWidth="1"/>
    <col min="8457" max="8457" width="25.1796875" style="61" customWidth="1"/>
    <col min="8458" max="8458" width="8.81640625" style="61"/>
    <col min="8459" max="8461" width="12.453125" style="61" bestFit="1" customWidth="1"/>
    <col min="8462" max="8704" width="8.81640625" style="61"/>
    <col min="8705" max="8705" width="9.1796875" style="61" customWidth="1"/>
    <col min="8706" max="8706" width="12.453125" style="61" bestFit="1" customWidth="1"/>
    <col min="8707" max="8707" width="8.1796875" style="61" bestFit="1" customWidth="1"/>
    <col min="8708" max="8708" width="10" style="61" customWidth="1"/>
    <col min="8709" max="8709" width="9.453125" style="61" customWidth="1"/>
    <col min="8710" max="8710" width="10.81640625" style="61" bestFit="1" customWidth="1"/>
    <col min="8711" max="8711" width="17.453125" style="61" bestFit="1" customWidth="1"/>
    <col min="8712" max="8712" width="13" style="61" bestFit="1" customWidth="1"/>
    <col min="8713" max="8713" width="25.1796875" style="61" customWidth="1"/>
    <col min="8714" max="8714" width="8.81640625" style="61"/>
    <col min="8715" max="8717" width="12.453125" style="61" bestFit="1" customWidth="1"/>
    <col min="8718" max="8960" width="8.81640625" style="61"/>
    <col min="8961" max="8961" width="9.1796875" style="61" customWidth="1"/>
    <col min="8962" max="8962" width="12.453125" style="61" bestFit="1" customWidth="1"/>
    <col min="8963" max="8963" width="8.1796875" style="61" bestFit="1" customWidth="1"/>
    <col min="8964" max="8964" width="10" style="61" customWidth="1"/>
    <col min="8965" max="8965" width="9.453125" style="61" customWidth="1"/>
    <col min="8966" max="8966" width="10.81640625" style="61" bestFit="1" customWidth="1"/>
    <col min="8967" max="8967" width="17.453125" style="61" bestFit="1" customWidth="1"/>
    <col min="8968" max="8968" width="13" style="61" bestFit="1" customWidth="1"/>
    <col min="8969" max="8969" width="25.1796875" style="61" customWidth="1"/>
    <col min="8970" max="8970" width="8.81640625" style="61"/>
    <col min="8971" max="8973" width="12.453125" style="61" bestFit="1" customWidth="1"/>
    <col min="8974" max="9216" width="8.81640625" style="61"/>
    <col min="9217" max="9217" width="9.1796875" style="61" customWidth="1"/>
    <col min="9218" max="9218" width="12.453125" style="61" bestFit="1" customWidth="1"/>
    <col min="9219" max="9219" width="8.1796875" style="61" bestFit="1" customWidth="1"/>
    <col min="9220" max="9220" width="10" style="61" customWidth="1"/>
    <col min="9221" max="9221" width="9.453125" style="61" customWidth="1"/>
    <col min="9222" max="9222" width="10.81640625" style="61" bestFit="1" customWidth="1"/>
    <col min="9223" max="9223" width="17.453125" style="61" bestFit="1" customWidth="1"/>
    <col min="9224" max="9224" width="13" style="61" bestFit="1" customWidth="1"/>
    <col min="9225" max="9225" width="25.1796875" style="61" customWidth="1"/>
    <col min="9226" max="9226" width="8.81640625" style="61"/>
    <col min="9227" max="9229" width="12.453125" style="61" bestFit="1" customWidth="1"/>
    <col min="9230" max="9472" width="8.81640625" style="61"/>
    <col min="9473" max="9473" width="9.1796875" style="61" customWidth="1"/>
    <col min="9474" max="9474" width="12.453125" style="61" bestFit="1" customWidth="1"/>
    <col min="9475" max="9475" width="8.1796875" style="61" bestFit="1" customWidth="1"/>
    <col min="9476" max="9476" width="10" style="61" customWidth="1"/>
    <col min="9477" max="9477" width="9.453125" style="61" customWidth="1"/>
    <col min="9478" max="9478" width="10.81640625" style="61" bestFit="1" customWidth="1"/>
    <col min="9479" max="9479" width="17.453125" style="61" bestFit="1" customWidth="1"/>
    <col min="9480" max="9480" width="13" style="61" bestFit="1" customWidth="1"/>
    <col min="9481" max="9481" width="25.1796875" style="61" customWidth="1"/>
    <col min="9482" max="9482" width="8.81640625" style="61"/>
    <col min="9483" max="9485" width="12.453125" style="61" bestFit="1" customWidth="1"/>
    <col min="9486" max="9728" width="8.81640625" style="61"/>
    <col min="9729" max="9729" width="9.1796875" style="61" customWidth="1"/>
    <col min="9730" max="9730" width="12.453125" style="61" bestFit="1" customWidth="1"/>
    <col min="9731" max="9731" width="8.1796875" style="61" bestFit="1" customWidth="1"/>
    <col min="9732" max="9732" width="10" style="61" customWidth="1"/>
    <col min="9733" max="9733" width="9.453125" style="61" customWidth="1"/>
    <col min="9734" max="9734" width="10.81640625" style="61" bestFit="1" customWidth="1"/>
    <col min="9735" max="9735" width="17.453125" style="61" bestFit="1" customWidth="1"/>
    <col min="9736" max="9736" width="13" style="61" bestFit="1" customWidth="1"/>
    <col min="9737" max="9737" width="25.1796875" style="61" customWidth="1"/>
    <col min="9738" max="9738" width="8.81640625" style="61"/>
    <col min="9739" max="9741" width="12.453125" style="61" bestFit="1" customWidth="1"/>
    <col min="9742" max="9984" width="8.81640625" style="61"/>
    <col min="9985" max="9985" width="9.1796875" style="61" customWidth="1"/>
    <col min="9986" max="9986" width="12.453125" style="61" bestFit="1" customWidth="1"/>
    <col min="9987" max="9987" width="8.1796875" style="61" bestFit="1" customWidth="1"/>
    <col min="9988" max="9988" width="10" style="61" customWidth="1"/>
    <col min="9989" max="9989" width="9.453125" style="61" customWidth="1"/>
    <col min="9990" max="9990" width="10.81640625" style="61" bestFit="1" customWidth="1"/>
    <col min="9991" max="9991" width="17.453125" style="61" bestFit="1" customWidth="1"/>
    <col min="9992" max="9992" width="13" style="61" bestFit="1" customWidth="1"/>
    <col min="9993" max="9993" width="25.1796875" style="61" customWidth="1"/>
    <col min="9994" max="9994" width="8.81640625" style="61"/>
    <col min="9995" max="9997" width="12.453125" style="61" bestFit="1" customWidth="1"/>
    <col min="9998" max="10240" width="8.81640625" style="61"/>
    <col min="10241" max="10241" width="9.1796875" style="61" customWidth="1"/>
    <col min="10242" max="10242" width="12.453125" style="61" bestFit="1" customWidth="1"/>
    <col min="10243" max="10243" width="8.1796875" style="61" bestFit="1" customWidth="1"/>
    <col min="10244" max="10244" width="10" style="61" customWidth="1"/>
    <col min="10245" max="10245" width="9.453125" style="61" customWidth="1"/>
    <col min="10246" max="10246" width="10.81640625" style="61" bestFit="1" customWidth="1"/>
    <col min="10247" max="10247" width="17.453125" style="61" bestFit="1" customWidth="1"/>
    <col min="10248" max="10248" width="13" style="61" bestFit="1" customWidth="1"/>
    <col min="10249" max="10249" width="25.1796875" style="61" customWidth="1"/>
    <col min="10250" max="10250" width="8.81640625" style="61"/>
    <col min="10251" max="10253" width="12.453125" style="61" bestFit="1" customWidth="1"/>
    <col min="10254" max="10496" width="8.81640625" style="61"/>
    <col min="10497" max="10497" width="9.1796875" style="61" customWidth="1"/>
    <col min="10498" max="10498" width="12.453125" style="61" bestFit="1" customWidth="1"/>
    <col min="10499" max="10499" width="8.1796875" style="61" bestFit="1" customWidth="1"/>
    <col min="10500" max="10500" width="10" style="61" customWidth="1"/>
    <col min="10501" max="10501" width="9.453125" style="61" customWidth="1"/>
    <col min="10502" max="10502" width="10.81640625" style="61" bestFit="1" customWidth="1"/>
    <col min="10503" max="10503" width="17.453125" style="61" bestFit="1" customWidth="1"/>
    <col min="10504" max="10504" width="13" style="61" bestFit="1" customWidth="1"/>
    <col min="10505" max="10505" width="25.1796875" style="61" customWidth="1"/>
    <col min="10506" max="10506" width="8.81640625" style="61"/>
    <col min="10507" max="10509" width="12.453125" style="61" bestFit="1" customWidth="1"/>
    <col min="10510" max="10752" width="8.81640625" style="61"/>
    <col min="10753" max="10753" width="9.1796875" style="61" customWidth="1"/>
    <col min="10754" max="10754" width="12.453125" style="61" bestFit="1" customWidth="1"/>
    <col min="10755" max="10755" width="8.1796875" style="61" bestFit="1" customWidth="1"/>
    <col min="10756" max="10756" width="10" style="61" customWidth="1"/>
    <col min="10757" max="10757" width="9.453125" style="61" customWidth="1"/>
    <col min="10758" max="10758" width="10.81640625" style="61" bestFit="1" customWidth="1"/>
    <col min="10759" max="10759" width="17.453125" style="61" bestFit="1" customWidth="1"/>
    <col min="10760" max="10760" width="13" style="61" bestFit="1" customWidth="1"/>
    <col min="10761" max="10761" width="25.1796875" style="61" customWidth="1"/>
    <col min="10762" max="10762" width="8.81640625" style="61"/>
    <col min="10763" max="10765" width="12.453125" style="61" bestFit="1" customWidth="1"/>
    <col min="10766" max="11008" width="8.81640625" style="61"/>
    <col min="11009" max="11009" width="9.1796875" style="61" customWidth="1"/>
    <col min="11010" max="11010" width="12.453125" style="61" bestFit="1" customWidth="1"/>
    <col min="11011" max="11011" width="8.1796875" style="61" bestFit="1" customWidth="1"/>
    <col min="11012" max="11012" width="10" style="61" customWidth="1"/>
    <col min="11013" max="11013" width="9.453125" style="61" customWidth="1"/>
    <col min="11014" max="11014" width="10.81640625" style="61" bestFit="1" customWidth="1"/>
    <col min="11015" max="11015" width="17.453125" style="61" bestFit="1" customWidth="1"/>
    <col min="11016" max="11016" width="13" style="61" bestFit="1" customWidth="1"/>
    <col min="11017" max="11017" width="25.1796875" style="61" customWidth="1"/>
    <col min="11018" max="11018" width="8.81640625" style="61"/>
    <col min="11019" max="11021" width="12.453125" style="61" bestFit="1" customWidth="1"/>
    <col min="11022" max="11264" width="8.81640625" style="61"/>
    <col min="11265" max="11265" width="9.1796875" style="61" customWidth="1"/>
    <col min="11266" max="11266" width="12.453125" style="61" bestFit="1" customWidth="1"/>
    <col min="11267" max="11267" width="8.1796875" style="61" bestFit="1" customWidth="1"/>
    <col min="11268" max="11268" width="10" style="61" customWidth="1"/>
    <col min="11269" max="11269" width="9.453125" style="61" customWidth="1"/>
    <col min="11270" max="11270" width="10.81640625" style="61" bestFit="1" customWidth="1"/>
    <col min="11271" max="11271" width="17.453125" style="61" bestFit="1" customWidth="1"/>
    <col min="11272" max="11272" width="13" style="61" bestFit="1" customWidth="1"/>
    <col min="11273" max="11273" width="25.1796875" style="61" customWidth="1"/>
    <col min="11274" max="11274" width="8.81640625" style="61"/>
    <col min="11275" max="11277" width="12.453125" style="61" bestFit="1" customWidth="1"/>
    <col min="11278" max="11520" width="8.81640625" style="61"/>
    <col min="11521" max="11521" width="9.1796875" style="61" customWidth="1"/>
    <col min="11522" max="11522" width="12.453125" style="61" bestFit="1" customWidth="1"/>
    <col min="11523" max="11523" width="8.1796875" style="61" bestFit="1" customWidth="1"/>
    <col min="11524" max="11524" width="10" style="61" customWidth="1"/>
    <col min="11525" max="11525" width="9.453125" style="61" customWidth="1"/>
    <col min="11526" max="11526" width="10.81640625" style="61" bestFit="1" customWidth="1"/>
    <col min="11527" max="11527" width="17.453125" style="61" bestFit="1" customWidth="1"/>
    <col min="11528" max="11528" width="13" style="61" bestFit="1" customWidth="1"/>
    <col min="11529" max="11529" width="25.1796875" style="61" customWidth="1"/>
    <col min="11530" max="11530" width="8.81640625" style="61"/>
    <col min="11531" max="11533" width="12.453125" style="61" bestFit="1" customWidth="1"/>
    <col min="11534" max="11776" width="8.81640625" style="61"/>
    <col min="11777" max="11777" width="9.1796875" style="61" customWidth="1"/>
    <col min="11778" max="11778" width="12.453125" style="61" bestFit="1" customWidth="1"/>
    <col min="11779" max="11779" width="8.1796875" style="61" bestFit="1" customWidth="1"/>
    <col min="11780" max="11780" width="10" style="61" customWidth="1"/>
    <col min="11781" max="11781" width="9.453125" style="61" customWidth="1"/>
    <col min="11782" max="11782" width="10.81640625" style="61" bestFit="1" customWidth="1"/>
    <col min="11783" max="11783" width="17.453125" style="61" bestFit="1" customWidth="1"/>
    <col min="11784" max="11784" width="13" style="61" bestFit="1" customWidth="1"/>
    <col min="11785" max="11785" width="25.1796875" style="61" customWidth="1"/>
    <col min="11786" max="11786" width="8.81640625" style="61"/>
    <col min="11787" max="11789" width="12.453125" style="61" bestFit="1" customWidth="1"/>
    <col min="11790" max="12032" width="8.81640625" style="61"/>
    <col min="12033" max="12033" width="9.1796875" style="61" customWidth="1"/>
    <col min="12034" max="12034" width="12.453125" style="61" bestFit="1" customWidth="1"/>
    <col min="12035" max="12035" width="8.1796875" style="61" bestFit="1" customWidth="1"/>
    <col min="12036" max="12036" width="10" style="61" customWidth="1"/>
    <col min="12037" max="12037" width="9.453125" style="61" customWidth="1"/>
    <col min="12038" max="12038" width="10.81640625" style="61" bestFit="1" customWidth="1"/>
    <col min="12039" max="12039" width="17.453125" style="61" bestFit="1" customWidth="1"/>
    <col min="12040" max="12040" width="13" style="61" bestFit="1" customWidth="1"/>
    <col min="12041" max="12041" width="25.1796875" style="61" customWidth="1"/>
    <col min="12042" max="12042" width="8.81640625" style="61"/>
    <col min="12043" max="12045" width="12.453125" style="61" bestFit="1" customWidth="1"/>
    <col min="12046" max="12288" width="8.81640625" style="61"/>
    <col min="12289" max="12289" width="9.1796875" style="61" customWidth="1"/>
    <col min="12290" max="12290" width="12.453125" style="61" bestFit="1" customWidth="1"/>
    <col min="12291" max="12291" width="8.1796875" style="61" bestFit="1" customWidth="1"/>
    <col min="12292" max="12292" width="10" style="61" customWidth="1"/>
    <col min="12293" max="12293" width="9.453125" style="61" customWidth="1"/>
    <col min="12294" max="12294" width="10.81640625" style="61" bestFit="1" customWidth="1"/>
    <col min="12295" max="12295" width="17.453125" style="61" bestFit="1" customWidth="1"/>
    <col min="12296" max="12296" width="13" style="61" bestFit="1" customWidth="1"/>
    <col min="12297" max="12297" width="25.1796875" style="61" customWidth="1"/>
    <col min="12298" max="12298" width="8.81640625" style="61"/>
    <col min="12299" max="12301" width="12.453125" style="61" bestFit="1" customWidth="1"/>
    <col min="12302" max="12544" width="8.81640625" style="61"/>
    <col min="12545" max="12545" width="9.1796875" style="61" customWidth="1"/>
    <col min="12546" max="12546" width="12.453125" style="61" bestFit="1" customWidth="1"/>
    <col min="12547" max="12547" width="8.1796875" style="61" bestFit="1" customWidth="1"/>
    <col min="12548" max="12548" width="10" style="61" customWidth="1"/>
    <col min="12549" max="12549" width="9.453125" style="61" customWidth="1"/>
    <col min="12550" max="12550" width="10.81640625" style="61" bestFit="1" customWidth="1"/>
    <col min="12551" max="12551" width="17.453125" style="61" bestFit="1" customWidth="1"/>
    <col min="12552" max="12552" width="13" style="61" bestFit="1" customWidth="1"/>
    <col min="12553" max="12553" width="25.1796875" style="61" customWidth="1"/>
    <col min="12554" max="12554" width="8.81640625" style="61"/>
    <col min="12555" max="12557" width="12.453125" style="61" bestFit="1" customWidth="1"/>
    <col min="12558" max="12800" width="8.81640625" style="61"/>
    <col min="12801" max="12801" width="9.1796875" style="61" customWidth="1"/>
    <col min="12802" max="12802" width="12.453125" style="61" bestFit="1" customWidth="1"/>
    <col min="12803" max="12803" width="8.1796875" style="61" bestFit="1" customWidth="1"/>
    <col min="12804" max="12804" width="10" style="61" customWidth="1"/>
    <col min="12805" max="12805" width="9.453125" style="61" customWidth="1"/>
    <col min="12806" max="12806" width="10.81640625" style="61" bestFit="1" customWidth="1"/>
    <col min="12807" max="12807" width="17.453125" style="61" bestFit="1" customWidth="1"/>
    <col min="12808" max="12808" width="13" style="61" bestFit="1" customWidth="1"/>
    <col min="12809" max="12809" width="25.1796875" style="61" customWidth="1"/>
    <col min="12810" max="12810" width="8.81640625" style="61"/>
    <col min="12811" max="12813" width="12.453125" style="61" bestFit="1" customWidth="1"/>
    <col min="12814" max="13056" width="8.81640625" style="61"/>
    <col min="13057" max="13057" width="9.1796875" style="61" customWidth="1"/>
    <col min="13058" max="13058" width="12.453125" style="61" bestFit="1" customWidth="1"/>
    <col min="13059" max="13059" width="8.1796875" style="61" bestFit="1" customWidth="1"/>
    <col min="13060" max="13060" width="10" style="61" customWidth="1"/>
    <col min="13061" max="13061" width="9.453125" style="61" customWidth="1"/>
    <col min="13062" max="13062" width="10.81640625" style="61" bestFit="1" customWidth="1"/>
    <col min="13063" max="13063" width="17.453125" style="61" bestFit="1" customWidth="1"/>
    <col min="13064" max="13064" width="13" style="61" bestFit="1" customWidth="1"/>
    <col min="13065" max="13065" width="25.1796875" style="61" customWidth="1"/>
    <col min="13066" max="13066" width="8.81640625" style="61"/>
    <col min="13067" max="13069" width="12.453125" style="61" bestFit="1" customWidth="1"/>
    <col min="13070" max="13312" width="8.81640625" style="61"/>
    <col min="13313" max="13313" width="9.1796875" style="61" customWidth="1"/>
    <col min="13314" max="13314" width="12.453125" style="61" bestFit="1" customWidth="1"/>
    <col min="13315" max="13315" width="8.1796875" style="61" bestFit="1" customWidth="1"/>
    <col min="13316" max="13316" width="10" style="61" customWidth="1"/>
    <col min="13317" max="13317" width="9.453125" style="61" customWidth="1"/>
    <col min="13318" max="13318" width="10.81640625" style="61" bestFit="1" customWidth="1"/>
    <col min="13319" max="13319" width="17.453125" style="61" bestFit="1" customWidth="1"/>
    <col min="13320" max="13320" width="13" style="61" bestFit="1" customWidth="1"/>
    <col min="13321" max="13321" width="25.1796875" style="61" customWidth="1"/>
    <col min="13322" max="13322" width="8.81640625" style="61"/>
    <col min="13323" max="13325" width="12.453125" style="61" bestFit="1" customWidth="1"/>
    <col min="13326" max="13568" width="8.81640625" style="61"/>
    <col min="13569" max="13569" width="9.1796875" style="61" customWidth="1"/>
    <col min="13570" max="13570" width="12.453125" style="61" bestFit="1" customWidth="1"/>
    <col min="13571" max="13571" width="8.1796875" style="61" bestFit="1" customWidth="1"/>
    <col min="13572" max="13572" width="10" style="61" customWidth="1"/>
    <col min="13573" max="13573" width="9.453125" style="61" customWidth="1"/>
    <col min="13574" max="13574" width="10.81640625" style="61" bestFit="1" customWidth="1"/>
    <col min="13575" max="13575" width="17.453125" style="61" bestFit="1" customWidth="1"/>
    <col min="13576" max="13576" width="13" style="61" bestFit="1" customWidth="1"/>
    <col min="13577" max="13577" width="25.1796875" style="61" customWidth="1"/>
    <col min="13578" max="13578" width="8.81640625" style="61"/>
    <col min="13579" max="13581" width="12.453125" style="61" bestFit="1" customWidth="1"/>
    <col min="13582" max="13824" width="8.81640625" style="61"/>
    <col min="13825" max="13825" width="9.1796875" style="61" customWidth="1"/>
    <col min="13826" max="13826" width="12.453125" style="61" bestFit="1" customWidth="1"/>
    <col min="13827" max="13827" width="8.1796875" style="61" bestFit="1" customWidth="1"/>
    <col min="13828" max="13828" width="10" style="61" customWidth="1"/>
    <col min="13829" max="13829" width="9.453125" style="61" customWidth="1"/>
    <col min="13830" max="13830" width="10.81640625" style="61" bestFit="1" customWidth="1"/>
    <col min="13831" max="13831" width="17.453125" style="61" bestFit="1" customWidth="1"/>
    <col min="13832" max="13832" width="13" style="61" bestFit="1" customWidth="1"/>
    <col min="13833" max="13833" width="25.1796875" style="61" customWidth="1"/>
    <col min="13834" max="13834" width="8.81640625" style="61"/>
    <col min="13835" max="13837" width="12.453125" style="61" bestFit="1" customWidth="1"/>
    <col min="13838" max="14080" width="8.81640625" style="61"/>
    <col min="14081" max="14081" width="9.1796875" style="61" customWidth="1"/>
    <col min="14082" max="14082" width="12.453125" style="61" bestFit="1" customWidth="1"/>
    <col min="14083" max="14083" width="8.1796875" style="61" bestFit="1" customWidth="1"/>
    <col min="14084" max="14084" width="10" style="61" customWidth="1"/>
    <col min="14085" max="14085" width="9.453125" style="61" customWidth="1"/>
    <col min="14086" max="14086" width="10.81640625" style="61" bestFit="1" customWidth="1"/>
    <col min="14087" max="14087" width="17.453125" style="61" bestFit="1" customWidth="1"/>
    <col min="14088" max="14088" width="13" style="61" bestFit="1" customWidth="1"/>
    <col min="14089" max="14089" width="25.1796875" style="61" customWidth="1"/>
    <col min="14090" max="14090" width="8.81640625" style="61"/>
    <col min="14091" max="14093" width="12.453125" style="61" bestFit="1" customWidth="1"/>
    <col min="14094" max="14336" width="8.81640625" style="61"/>
    <col min="14337" max="14337" width="9.1796875" style="61" customWidth="1"/>
    <col min="14338" max="14338" width="12.453125" style="61" bestFit="1" customWidth="1"/>
    <col min="14339" max="14339" width="8.1796875" style="61" bestFit="1" customWidth="1"/>
    <col min="14340" max="14340" width="10" style="61" customWidth="1"/>
    <col min="14341" max="14341" width="9.453125" style="61" customWidth="1"/>
    <col min="14342" max="14342" width="10.81640625" style="61" bestFit="1" customWidth="1"/>
    <col min="14343" max="14343" width="17.453125" style="61" bestFit="1" customWidth="1"/>
    <col min="14344" max="14344" width="13" style="61" bestFit="1" customWidth="1"/>
    <col min="14345" max="14345" width="25.1796875" style="61" customWidth="1"/>
    <col min="14346" max="14346" width="8.81640625" style="61"/>
    <col min="14347" max="14349" width="12.453125" style="61" bestFit="1" customWidth="1"/>
    <col min="14350" max="14592" width="8.81640625" style="61"/>
    <col min="14593" max="14593" width="9.1796875" style="61" customWidth="1"/>
    <col min="14594" max="14594" width="12.453125" style="61" bestFit="1" customWidth="1"/>
    <col min="14595" max="14595" width="8.1796875" style="61" bestFit="1" customWidth="1"/>
    <col min="14596" max="14596" width="10" style="61" customWidth="1"/>
    <col min="14597" max="14597" width="9.453125" style="61" customWidth="1"/>
    <col min="14598" max="14598" width="10.81640625" style="61" bestFit="1" customWidth="1"/>
    <col min="14599" max="14599" width="17.453125" style="61" bestFit="1" customWidth="1"/>
    <col min="14600" max="14600" width="13" style="61" bestFit="1" customWidth="1"/>
    <col min="14601" max="14601" width="25.1796875" style="61" customWidth="1"/>
    <col min="14602" max="14602" width="8.81640625" style="61"/>
    <col min="14603" max="14605" width="12.453125" style="61" bestFit="1" customWidth="1"/>
    <col min="14606" max="14848" width="8.81640625" style="61"/>
    <col min="14849" max="14849" width="9.1796875" style="61" customWidth="1"/>
    <col min="14850" max="14850" width="12.453125" style="61" bestFit="1" customWidth="1"/>
    <col min="14851" max="14851" width="8.1796875" style="61" bestFit="1" customWidth="1"/>
    <col min="14852" max="14852" width="10" style="61" customWidth="1"/>
    <col min="14853" max="14853" width="9.453125" style="61" customWidth="1"/>
    <col min="14854" max="14854" width="10.81640625" style="61" bestFit="1" customWidth="1"/>
    <col min="14855" max="14855" width="17.453125" style="61" bestFit="1" customWidth="1"/>
    <col min="14856" max="14856" width="13" style="61" bestFit="1" customWidth="1"/>
    <col min="14857" max="14857" width="25.1796875" style="61" customWidth="1"/>
    <col min="14858" max="14858" width="8.81640625" style="61"/>
    <col min="14859" max="14861" width="12.453125" style="61" bestFit="1" customWidth="1"/>
    <col min="14862" max="15104" width="8.81640625" style="61"/>
    <col min="15105" max="15105" width="9.1796875" style="61" customWidth="1"/>
    <col min="15106" max="15106" width="12.453125" style="61" bestFit="1" customWidth="1"/>
    <col min="15107" max="15107" width="8.1796875" style="61" bestFit="1" customWidth="1"/>
    <col min="15108" max="15108" width="10" style="61" customWidth="1"/>
    <col min="15109" max="15109" width="9.453125" style="61" customWidth="1"/>
    <col min="15110" max="15110" width="10.81640625" style="61" bestFit="1" customWidth="1"/>
    <col min="15111" max="15111" width="17.453125" style="61" bestFit="1" customWidth="1"/>
    <col min="15112" max="15112" width="13" style="61" bestFit="1" customWidth="1"/>
    <col min="15113" max="15113" width="25.1796875" style="61" customWidth="1"/>
    <col min="15114" max="15114" width="8.81640625" style="61"/>
    <col min="15115" max="15117" width="12.453125" style="61" bestFit="1" customWidth="1"/>
    <col min="15118" max="15360" width="8.81640625" style="61"/>
    <col min="15361" max="15361" width="9.1796875" style="61" customWidth="1"/>
    <col min="15362" max="15362" width="12.453125" style="61" bestFit="1" customWidth="1"/>
    <col min="15363" max="15363" width="8.1796875" style="61" bestFit="1" customWidth="1"/>
    <col min="15364" max="15364" width="10" style="61" customWidth="1"/>
    <col min="15365" max="15365" width="9.453125" style="61" customWidth="1"/>
    <col min="15366" max="15366" width="10.81640625" style="61" bestFit="1" customWidth="1"/>
    <col min="15367" max="15367" width="17.453125" style="61" bestFit="1" customWidth="1"/>
    <col min="15368" max="15368" width="13" style="61" bestFit="1" customWidth="1"/>
    <col min="15369" max="15369" width="25.1796875" style="61" customWidth="1"/>
    <col min="15370" max="15370" width="8.81640625" style="61"/>
    <col min="15371" max="15373" width="12.453125" style="61" bestFit="1" customWidth="1"/>
    <col min="15374" max="15616" width="8.81640625" style="61"/>
    <col min="15617" max="15617" width="9.1796875" style="61" customWidth="1"/>
    <col min="15618" max="15618" width="12.453125" style="61" bestFit="1" customWidth="1"/>
    <col min="15619" max="15619" width="8.1796875" style="61" bestFit="1" customWidth="1"/>
    <col min="15620" max="15620" width="10" style="61" customWidth="1"/>
    <col min="15621" max="15621" width="9.453125" style="61" customWidth="1"/>
    <col min="15622" max="15622" width="10.81640625" style="61" bestFit="1" customWidth="1"/>
    <col min="15623" max="15623" width="17.453125" style="61" bestFit="1" customWidth="1"/>
    <col min="15624" max="15624" width="13" style="61" bestFit="1" customWidth="1"/>
    <col min="15625" max="15625" width="25.1796875" style="61" customWidth="1"/>
    <col min="15626" max="15626" width="8.81640625" style="61"/>
    <col min="15627" max="15629" width="12.453125" style="61" bestFit="1" customWidth="1"/>
    <col min="15630" max="15872" width="8.81640625" style="61"/>
    <col min="15873" max="15873" width="9.1796875" style="61" customWidth="1"/>
    <col min="15874" max="15874" width="12.453125" style="61" bestFit="1" customWidth="1"/>
    <col min="15875" max="15875" width="8.1796875" style="61" bestFit="1" customWidth="1"/>
    <col min="15876" max="15876" width="10" style="61" customWidth="1"/>
    <col min="15877" max="15877" width="9.453125" style="61" customWidth="1"/>
    <col min="15878" max="15878" width="10.81640625" style="61" bestFit="1" customWidth="1"/>
    <col min="15879" max="15879" width="17.453125" style="61" bestFit="1" customWidth="1"/>
    <col min="15880" max="15880" width="13" style="61" bestFit="1" customWidth="1"/>
    <col min="15881" max="15881" width="25.1796875" style="61" customWidth="1"/>
    <col min="15882" max="15882" width="8.81640625" style="61"/>
    <col min="15883" max="15885" width="12.453125" style="61" bestFit="1" customWidth="1"/>
    <col min="15886" max="16128" width="8.81640625" style="61"/>
    <col min="16129" max="16129" width="9.1796875" style="61" customWidth="1"/>
    <col min="16130" max="16130" width="12.453125" style="61" bestFit="1" customWidth="1"/>
    <col min="16131" max="16131" width="8.1796875" style="61" bestFit="1" customWidth="1"/>
    <col min="16132" max="16132" width="10" style="61" customWidth="1"/>
    <col min="16133" max="16133" width="9.453125" style="61" customWidth="1"/>
    <col min="16134" max="16134" width="10.81640625" style="61" bestFit="1" customWidth="1"/>
    <col min="16135" max="16135" width="17.453125" style="61" bestFit="1" customWidth="1"/>
    <col min="16136" max="16136" width="13" style="61" bestFit="1" customWidth="1"/>
    <col min="16137" max="16137" width="25.1796875" style="61" customWidth="1"/>
    <col min="16138" max="16138" width="8.81640625" style="61"/>
    <col min="16139" max="16141" width="12.453125" style="61" bestFit="1" customWidth="1"/>
    <col min="16142" max="16384" width="8.81640625" style="61"/>
  </cols>
  <sheetData>
    <row r="1" spans="1:10" s="2" customFormat="1" ht="45" customHeight="1" x14ac:dyDescent="0.35">
      <c r="A1" s="118" t="s">
        <v>544</v>
      </c>
    </row>
    <row r="2" spans="1:10" s="3" customFormat="1" ht="20.25" customHeight="1" x14ac:dyDescent="0.35">
      <c r="A2" s="3" t="s">
        <v>15</v>
      </c>
    </row>
    <row r="3" spans="1:10" s="3" customFormat="1" ht="20.25" customHeight="1" x14ac:dyDescent="0.35">
      <c r="A3" s="3" t="s">
        <v>431</v>
      </c>
    </row>
    <row r="4" spans="1:10" s="3" customFormat="1" ht="20.25" customHeight="1" x14ac:dyDescent="0.35">
      <c r="A4" s="3" t="s">
        <v>110</v>
      </c>
    </row>
    <row r="5" spans="1:10" s="3" customFormat="1" ht="20.25" customHeight="1" x14ac:dyDescent="0.35">
      <c r="A5" s="3" t="s">
        <v>546</v>
      </c>
    </row>
    <row r="6" spans="1:10" s="114" customFormat="1" ht="46.5" x14ac:dyDescent="0.35">
      <c r="A6" s="130" t="s">
        <v>40</v>
      </c>
      <c r="B6" s="127" t="s">
        <v>32</v>
      </c>
      <c r="C6" s="127" t="s">
        <v>432</v>
      </c>
      <c r="D6" s="127" t="s">
        <v>433</v>
      </c>
      <c r="E6" s="127" t="s">
        <v>434</v>
      </c>
      <c r="F6" s="127" t="s">
        <v>435</v>
      </c>
      <c r="G6" s="128" t="s">
        <v>606</v>
      </c>
      <c r="H6" s="129" t="s">
        <v>436</v>
      </c>
      <c r="I6" s="113"/>
    </row>
    <row r="7" spans="1:10" ht="16.5" customHeight="1" x14ac:dyDescent="0.35">
      <c r="A7" s="123" t="s">
        <v>437</v>
      </c>
      <c r="B7" s="159">
        <f>SUM(Month!B7:B9)</f>
        <v>73.64</v>
      </c>
      <c r="C7" s="159">
        <f>SUM(Month!C7:C9)</f>
        <v>7.84</v>
      </c>
      <c r="D7" s="159">
        <f>SUM(Month!D7:D9)</f>
        <v>36.760000000000005</v>
      </c>
      <c r="E7" s="159">
        <f>SUM(Month!E7:E9)</f>
        <v>23.61</v>
      </c>
      <c r="F7" s="159">
        <f>SUM(Month!F7:F9)</f>
        <v>0.42000000000000004</v>
      </c>
      <c r="G7" s="159">
        <f>SUM(Month!G7:G9)</f>
        <v>5.01</v>
      </c>
      <c r="H7" s="160" t="s">
        <v>547</v>
      </c>
      <c r="I7" s="61"/>
      <c r="J7" s="87"/>
    </row>
    <row r="8" spans="1:10" ht="15.5" x14ac:dyDescent="0.35">
      <c r="A8" s="123" t="s">
        <v>438</v>
      </c>
      <c r="B8" s="159">
        <f>SUM(Month!B10:B12)</f>
        <v>60.940000000000005</v>
      </c>
      <c r="C8" s="159">
        <f>SUM(Month!C10:C12)</f>
        <v>8.17</v>
      </c>
      <c r="D8" s="159">
        <f>SUM(Month!D10:D12)</f>
        <v>32.520000000000003</v>
      </c>
      <c r="E8" s="159">
        <f>SUM(Month!E10:E12)</f>
        <v>14.510000000000002</v>
      </c>
      <c r="F8" s="159">
        <f>SUM(Month!F10:F12)</f>
        <v>0.42000000000000004</v>
      </c>
      <c r="G8" s="159">
        <f>SUM(Month!G10:G12)</f>
        <v>5.32</v>
      </c>
      <c r="H8" s="160" t="s">
        <v>547</v>
      </c>
      <c r="I8" s="61"/>
      <c r="J8" s="87"/>
    </row>
    <row r="9" spans="1:10" ht="15.5" x14ac:dyDescent="0.35">
      <c r="A9" s="123" t="s">
        <v>439</v>
      </c>
      <c r="B9" s="159">
        <f>SUM(Month!B13:B15)</f>
        <v>60.21</v>
      </c>
      <c r="C9" s="159">
        <f>SUM(Month!C13:C15)</f>
        <v>8.11</v>
      </c>
      <c r="D9" s="159">
        <f>SUM(Month!D13:D15)</f>
        <v>35.6</v>
      </c>
      <c r="E9" s="159">
        <f>SUM(Month!E13:E15)</f>
        <v>10.79</v>
      </c>
      <c r="F9" s="159">
        <f>SUM(Month!F13:F15)</f>
        <v>0.42000000000000004</v>
      </c>
      <c r="G9" s="159">
        <f>SUM(Month!G13:G15)</f>
        <v>5.29</v>
      </c>
      <c r="H9" s="160" t="s">
        <v>547</v>
      </c>
      <c r="I9" s="61"/>
      <c r="J9" s="87"/>
    </row>
    <row r="10" spans="1:10" ht="15.5" x14ac:dyDescent="0.35">
      <c r="A10" s="123" t="s">
        <v>440</v>
      </c>
      <c r="B10" s="159">
        <f>SUM(Month!B16:B18)</f>
        <v>74.430000000000007</v>
      </c>
      <c r="C10" s="159">
        <f>SUM(Month!C16:C18)</f>
        <v>8.629999999999999</v>
      </c>
      <c r="D10" s="159">
        <f>SUM(Month!D16:D18)</f>
        <v>37.86</v>
      </c>
      <c r="E10" s="159">
        <f>SUM(Month!E16:E18)</f>
        <v>21.880000000000003</v>
      </c>
      <c r="F10" s="159">
        <f>SUM(Month!F16:F18)</f>
        <v>0.42000000000000004</v>
      </c>
      <c r="G10" s="159">
        <f>SUM(Month!G16:G18)</f>
        <v>5.6400000000000006</v>
      </c>
      <c r="H10" s="160" t="s">
        <v>547</v>
      </c>
      <c r="I10" s="61"/>
      <c r="J10" s="87"/>
    </row>
    <row r="11" spans="1:10" ht="15.5" x14ac:dyDescent="0.35">
      <c r="A11" s="123" t="s">
        <v>441</v>
      </c>
      <c r="B11" s="159">
        <f>SUM(Month!B19:B21)</f>
        <v>77.449999999999989</v>
      </c>
      <c r="C11" s="159">
        <f>SUM(Month!C19:C21)</f>
        <v>8.39</v>
      </c>
      <c r="D11" s="159">
        <f>SUM(Month!D19:D21)</f>
        <v>35.65</v>
      </c>
      <c r="E11" s="159">
        <f>SUM(Month!E19:E21)</f>
        <v>27.38</v>
      </c>
      <c r="F11" s="159">
        <f>SUM(Month!F19:F21)</f>
        <v>0.44999999999999996</v>
      </c>
      <c r="G11" s="159">
        <f>SUM(Month!G19:G21)</f>
        <v>5.58</v>
      </c>
      <c r="H11" s="160" t="s">
        <v>547</v>
      </c>
      <c r="I11" s="61"/>
      <c r="J11" s="87"/>
    </row>
    <row r="12" spans="1:10" ht="15.5" x14ac:dyDescent="0.35">
      <c r="A12" s="123" t="s">
        <v>442</v>
      </c>
      <c r="B12" s="159">
        <f>SUM(Month!B22:B24)</f>
        <v>65.400000000000006</v>
      </c>
      <c r="C12" s="159">
        <f>SUM(Month!C22:C24)</f>
        <v>7.84</v>
      </c>
      <c r="D12" s="159">
        <f>SUM(Month!D22:D24)</f>
        <v>34.230000000000004</v>
      </c>
      <c r="E12" s="159">
        <f>SUM(Month!E22:E24)</f>
        <v>17.349999999999998</v>
      </c>
      <c r="F12" s="159">
        <f>SUM(Month!F22:F24)</f>
        <v>0.44999999999999996</v>
      </c>
      <c r="G12" s="159">
        <f>SUM(Month!G22:G24)</f>
        <v>5.5299999999999994</v>
      </c>
      <c r="H12" s="160" t="s">
        <v>547</v>
      </c>
      <c r="I12" s="61"/>
      <c r="J12" s="87"/>
    </row>
    <row r="13" spans="1:10" ht="15.5" x14ac:dyDescent="0.35">
      <c r="A13" s="123" t="s">
        <v>443</v>
      </c>
      <c r="B13" s="159">
        <f>SUM(Month!B25:B27)</f>
        <v>60.55</v>
      </c>
      <c r="C13" s="159">
        <f>SUM(Month!C25:C27)</f>
        <v>7.1300000000000008</v>
      </c>
      <c r="D13" s="159">
        <f>SUM(Month!D25:D27)</f>
        <v>34.29</v>
      </c>
      <c r="E13" s="159">
        <f>SUM(Month!E25:E27)</f>
        <v>13.77</v>
      </c>
      <c r="F13" s="159">
        <f>SUM(Month!F25:F27)</f>
        <v>0.44999999999999996</v>
      </c>
      <c r="G13" s="159">
        <f>SUM(Month!G25:G27)</f>
        <v>4.91</v>
      </c>
      <c r="H13" s="160" t="s">
        <v>547</v>
      </c>
      <c r="I13" s="61"/>
      <c r="J13" s="87"/>
    </row>
    <row r="14" spans="1:10" ht="15.5" x14ac:dyDescent="0.35">
      <c r="A14" s="123" t="s">
        <v>444</v>
      </c>
      <c r="B14" s="159">
        <f>SUM(Month!B28:B30)</f>
        <v>77.97999999999999</v>
      </c>
      <c r="C14" s="159">
        <f>SUM(Month!C28:C30)</f>
        <v>7.79</v>
      </c>
      <c r="D14" s="159">
        <f>SUM(Month!D28:D30)</f>
        <v>37.9</v>
      </c>
      <c r="E14" s="159">
        <f>SUM(Month!E28:E30)</f>
        <v>25.68</v>
      </c>
      <c r="F14" s="159">
        <f>SUM(Month!F28:F30)</f>
        <v>0.44999999999999996</v>
      </c>
      <c r="G14" s="159">
        <f>SUM(Month!G28:G30)</f>
        <v>6.16</v>
      </c>
      <c r="H14" s="160" t="s">
        <v>547</v>
      </c>
      <c r="I14" s="61"/>
      <c r="J14" s="87"/>
    </row>
    <row r="15" spans="1:10" ht="15.5" x14ac:dyDescent="0.35">
      <c r="A15" s="123" t="s">
        <v>445</v>
      </c>
      <c r="B15" s="159">
        <f>SUM(Month!B31:B33)</f>
        <v>77.990000000000009</v>
      </c>
      <c r="C15" s="159">
        <f>SUM(Month!C31:C33)</f>
        <v>8.4</v>
      </c>
      <c r="D15" s="159">
        <f>SUM(Month!D31:D33)</f>
        <v>36.19</v>
      </c>
      <c r="E15" s="159">
        <f>SUM(Month!E31:E33)</f>
        <v>27.02</v>
      </c>
      <c r="F15" s="159">
        <f>SUM(Month!F31:F33)</f>
        <v>0.48</v>
      </c>
      <c r="G15" s="159">
        <f>SUM(Month!G31:G33)</f>
        <v>5.9</v>
      </c>
      <c r="H15" s="160" t="s">
        <v>547</v>
      </c>
      <c r="I15" s="61"/>
      <c r="J15" s="87"/>
    </row>
    <row r="16" spans="1:10" ht="15.5" x14ac:dyDescent="0.35">
      <c r="A16" s="123" t="s">
        <v>446</v>
      </c>
      <c r="B16" s="159">
        <f>SUM(Month!B34:B36)</f>
        <v>64.490000000000009</v>
      </c>
      <c r="C16" s="159">
        <f>SUM(Month!C34:C36)</f>
        <v>7.85</v>
      </c>
      <c r="D16" s="159">
        <f>SUM(Month!D34:D36)</f>
        <v>32.11</v>
      </c>
      <c r="E16" s="159">
        <f>SUM(Month!E34:E36)</f>
        <v>18.32</v>
      </c>
      <c r="F16" s="159">
        <f>SUM(Month!F34:F36)</f>
        <v>0.48</v>
      </c>
      <c r="G16" s="159">
        <f>SUM(Month!G34:G36)</f>
        <v>5.73</v>
      </c>
      <c r="H16" s="160" t="s">
        <v>547</v>
      </c>
      <c r="I16" s="61"/>
      <c r="J16" s="87"/>
    </row>
    <row r="17" spans="1:10" ht="15.5" x14ac:dyDescent="0.35">
      <c r="A17" s="123" t="s">
        <v>447</v>
      </c>
      <c r="B17" s="159">
        <f>SUM(Month!B37:B39)</f>
        <v>62.17</v>
      </c>
      <c r="C17" s="159">
        <f>SUM(Month!C37:C39)</f>
        <v>6.8500000000000005</v>
      </c>
      <c r="D17" s="159">
        <f>SUM(Month!D37:D39)</f>
        <v>34.56</v>
      </c>
      <c r="E17" s="159">
        <f>SUM(Month!E37:E39)</f>
        <v>15.21</v>
      </c>
      <c r="F17" s="159">
        <f>SUM(Month!F37:F39)</f>
        <v>0.48</v>
      </c>
      <c r="G17" s="159">
        <f>SUM(Month!G37:G39)</f>
        <v>5.07</v>
      </c>
      <c r="H17" s="160" t="s">
        <v>547</v>
      </c>
      <c r="I17" s="61"/>
      <c r="J17" s="87"/>
    </row>
    <row r="18" spans="1:10" ht="15.5" x14ac:dyDescent="0.35">
      <c r="A18" s="123" t="s">
        <v>448</v>
      </c>
      <c r="B18" s="159">
        <f>SUM(Month!B40:B42)</f>
        <v>75.88000000000001</v>
      </c>
      <c r="C18" s="159">
        <f>SUM(Month!C40:C42)</f>
        <v>7.1999999999999993</v>
      </c>
      <c r="D18" s="159">
        <f>SUM(Month!D40:D42)</f>
        <v>37.58</v>
      </c>
      <c r="E18" s="159">
        <f>SUM(Month!E40:E42)</f>
        <v>25.33</v>
      </c>
      <c r="F18" s="159">
        <f>SUM(Month!F40:F42)</f>
        <v>0.48</v>
      </c>
      <c r="G18" s="159">
        <f>SUM(Month!G40:G42)</f>
        <v>5.29</v>
      </c>
      <c r="H18" s="160" t="s">
        <v>547</v>
      </c>
      <c r="I18" s="61"/>
      <c r="J18" s="87"/>
    </row>
    <row r="19" spans="1:10" ht="15.5" x14ac:dyDescent="0.35">
      <c r="A19" s="123" t="s">
        <v>449</v>
      </c>
      <c r="B19" s="159">
        <f>SUM(Month!B43:B45)</f>
        <v>76.56</v>
      </c>
      <c r="C19" s="159">
        <f>SUM(Month!C43:C45)</f>
        <v>6.87</v>
      </c>
      <c r="D19" s="159">
        <f>SUM(Month!D43:D45)</f>
        <v>36.339999999999996</v>
      </c>
      <c r="E19" s="159">
        <f>SUM(Month!E43:E45)</f>
        <v>26.54</v>
      </c>
      <c r="F19" s="159">
        <f>SUM(Month!F43:F45)</f>
        <v>0.51</v>
      </c>
      <c r="G19" s="159">
        <f>SUM(Month!G43:G45)</f>
        <v>6.1199999999999992</v>
      </c>
      <c r="H19" s="159">
        <f>SUM(Month!H43:H45)</f>
        <v>0.18</v>
      </c>
      <c r="I19" s="61"/>
      <c r="J19" s="87"/>
    </row>
    <row r="20" spans="1:10" ht="15.5" x14ac:dyDescent="0.35">
      <c r="A20" s="123" t="s">
        <v>450</v>
      </c>
      <c r="B20" s="159">
        <f>SUM(Month!B46:B48)</f>
        <v>67.02000000000001</v>
      </c>
      <c r="C20" s="159">
        <f>SUM(Month!C46:C48)</f>
        <v>6.42</v>
      </c>
      <c r="D20" s="159">
        <f>SUM(Month!D46:D48)</f>
        <v>34.92</v>
      </c>
      <c r="E20" s="159">
        <f>SUM(Month!E46:E48)</f>
        <v>19.509999999999998</v>
      </c>
      <c r="F20" s="159">
        <f>SUM(Month!F46:F48)</f>
        <v>0.51</v>
      </c>
      <c r="G20" s="159">
        <f>SUM(Month!G46:G48)</f>
        <v>5.57</v>
      </c>
      <c r="H20" s="159">
        <f>SUM(Month!H46:H48)</f>
        <v>9.0000000000000011E-2</v>
      </c>
      <c r="I20" s="61"/>
      <c r="J20" s="87"/>
    </row>
    <row r="21" spans="1:10" ht="15.5" x14ac:dyDescent="0.35">
      <c r="A21" s="123" t="s">
        <v>451</v>
      </c>
      <c r="B21" s="159">
        <f>SUM(Month!B49:B51)</f>
        <v>63.740000000000009</v>
      </c>
      <c r="C21" s="159">
        <f>SUM(Month!C49:C51)</f>
        <v>5.83</v>
      </c>
      <c r="D21" s="159">
        <f>SUM(Month!D49:D51)</f>
        <v>35.700000000000003</v>
      </c>
      <c r="E21" s="159">
        <f>SUM(Month!E49:E51)</f>
        <v>16.2</v>
      </c>
      <c r="F21" s="159">
        <f>SUM(Month!F49:F51)</f>
        <v>0.51</v>
      </c>
      <c r="G21" s="159">
        <f>SUM(Month!G49:G51)</f>
        <v>5.41</v>
      </c>
      <c r="H21" s="159">
        <f>SUM(Month!H49:H51)</f>
        <v>0.09</v>
      </c>
      <c r="I21" s="61"/>
      <c r="J21" s="87"/>
    </row>
    <row r="22" spans="1:10" ht="15.5" x14ac:dyDescent="0.35">
      <c r="A22" s="123" t="s">
        <v>452</v>
      </c>
      <c r="B22" s="159">
        <f>SUM(Month!B52:B54)</f>
        <v>79.91</v>
      </c>
      <c r="C22" s="159">
        <f>SUM(Month!C52:C54)</f>
        <v>6.6400000000000006</v>
      </c>
      <c r="D22" s="159">
        <f>SUM(Month!D52:D54)</f>
        <v>38.31</v>
      </c>
      <c r="E22" s="159">
        <f>SUM(Month!E52:E54)</f>
        <v>27.96</v>
      </c>
      <c r="F22" s="159">
        <f>SUM(Month!F52:F54)</f>
        <v>0.51</v>
      </c>
      <c r="G22" s="159">
        <f>SUM(Month!G52:G54)</f>
        <v>6.34</v>
      </c>
      <c r="H22" s="159">
        <f>SUM(Month!H52:H54)</f>
        <v>0.15</v>
      </c>
      <c r="I22" s="61"/>
      <c r="J22" s="87"/>
    </row>
    <row r="23" spans="1:10" ht="15.5" x14ac:dyDescent="0.35">
      <c r="A23" s="123" t="s">
        <v>453</v>
      </c>
      <c r="B23" s="159">
        <f>SUM(Month!B55:B57)</f>
        <v>80.17</v>
      </c>
      <c r="C23" s="159">
        <f>SUM(Month!C55:C57)</f>
        <v>6.1099999999999994</v>
      </c>
      <c r="D23" s="159">
        <f>SUM(Month!D55:D57)</f>
        <v>37.65</v>
      </c>
      <c r="E23" s="159">
        <f>SUM(Month!E55:E57)</f>
        <v>29.490000000000002</v>
      </c>
      <c r="F23" s="159">
        <f>SUM(Month!F55:F57)</f>
        <v>0.57000000000000006</v>
      </c>
      <c r="G23" s="159">
        <f>SUM(Month!G55:G57)</f>
        <v>6.18</v>
      </c>
      <c r="H23" s="159">
        <f>SUM(Month!H55:H57)</f>
        <v>0.16999999999999998</v>
      </c>
      <c r="I23" s="61"/>
      <c r="J23" s="87"/>
    </row>
    <row r="24" spans="1:10" ht="15.5" x14ac:dyDescent="0.35">
      <c r="A24" s="123" t="s">
        <v>454</v>
      </c>
      <c r="B24" s="159">
        <f>SUM(Month!B58:B60)</f>
        <v>69.740000000000009</v>
      </c>
      <c r="C24" s="159">
        <f>SUM(Month!C58:C60)</f>
        <v>5.93</v>
      </c>
      <c r="D24" s="159">
        <f>SUM(Month!D58:D60)</f>
        <v>36.21</v>
      </c>
      <c r="E24" s="159">
        <f>SUM(Month!E58:E60)</f>
        <v>21.12</v>
      </c>
      <c r="F24" s="159">
        <f>SUM(Month!F58:F60)</f>
        <v>0.57000000000000006</v>
      </c>
      <c r="G24" s="159">
        <f>SUM(Month!G58:G60)</f>
        <v>5.8000000000000007</v>
      </c>
      <c r="H24" s="159">
        <f>SUM(Month!H58:H60)</f>
        <v>0.11</v>
      </c>
      <c r="I24" s="61"/>
      <c r="J24" s="87"/>
    </row>
    <row r="25" spans="1:10" ht="15.5" x14ac:dyDescent="0.35">
      <c r="A25" s="123" t="s">
        <v>455</v>
      </c>
      <c r="B25" s="159">
        <f>SUM(Month!B61:B63)</f>
        <v>67.460000000000008</v>
      </c>
      <c r="C25" s="159">
        <f>SUM(Month!C61:C63)</f>
        <v>5.58</v>
      </c>
      <c r="D25" s="159">
        <f>SUM(Month!D61:D63)</f>
        <v>37.590000000000003</v>
      </c>
      <c r="E25" s="159">
        <f>SUM(Month!E61:E63)</f>
        <v>18.57</v>
      </c>
      <c r="F25" s="159">
        <f>SUM(Month!F61:F63)</f>
        <v>0.57000000000000006</v>
      </c>
      <c r="G25" s="159">
        <f>SUM(Month!G61:G63)</f>
        <v>5.07</v>
      </c>
      <c r="H25" s="159">
        <f>SUM(Month!H61:H63)</f>
        <v>0.08</v>
      </c>
      <c r="I25" s="61"/>
      <c r="J25" s="87"/>
    </row>
    <row r="26" spans="1:10" ht="15.5" x14ac:dyDescent="0.35">
      <c r="A26" s="123" t="s">
        <v>456</v>
      </c>
      <c r="B26" s="159">
        <f>SUM(Month!B64:B66)</f>
        <v>80.34</v>
      </c>
      <c r="C26" s="159">
        <f>SUM(Month!C64:C66)</f>
        <v>5.6099999999999994</v>
      </c>
      <c r="D26" s="159">
        <f>SUM(Month!D64:D66)</f>
        <v>38.71</v>
      </c>
      <c r="E26" s="159">
        <f>SUM(Month!E64:E66)</f>
        <v>29.93</v>
      </c>
      <c r="F26" s="159">
        <f>SUM(Month!F64:F66)</f>
        <v>0.57000000000000006</v>
      </c>
      <c r="G26" s="159">
        <f>SUM(Month!G64:G66)</f>
        <v>5.36</v>
      </c>
      <c r="H26" s="159">
        <f>SUM(Month!H64:H66)</f>
        <v>0.16</v>
      </c>
      <c r="I26" s="61"/>
      <c r="J26" s="87"/>
    </row>
    <row r="27" spans="1:10" ht="15.5" x14ac:dyDescent="0.35">
      <c r="A27" s="123" t="s">
        <v>457</v>
      </c>
      <c r="B27" s="159">
        <f>SUM(Month!B67:B69)</f>
        <v>80.960000000000008</v>
      </c>
      <c r="C27" s="159">
        <f>SUM(Month!C67:C69)</f>
        <v>5.01</v>
      </c>
      <c r="D27" s="159">
        <f>SUM(Month!D67:D69)</f>
        <v>37.480000000000004</v>
      </c>
      <c r="E27" s="159">
        <f>SUM(Month!E67:E69)</f>
        <v>32.4</v>
      </c>
      <c r="F27" s="159">
        <f>SUM(Month!F67:F69)</f>
        <v>0.57000000000000006</v>
      </c>
      <c r="G27" s="159">
        <f>SUM(Month!G67:G69)</f>
        <v>5.3</v>
      </c>
      <c r="H27" s="159">
        <f>SUM(Month!H67:H69)</f>
        <v>0.2</v>
      </c>
      <c r="I27" s="61"/>
      <c r="J27" s="87"/>
    </row>
    <row r="28" spans="1:10" ht="15.5" x14ac:dyDescent="0.35">
      <c r="A28" s="123" t="s">
        <v>458</v>
      </c>
      <c r="B28" s="159">
        <f>SUM(Month!B70:B72)</f>
        <v>69.69</v>
      </c>
      <c r="C28" s="159">
        <f>SUM(Month!C70:C72)</f>
        <v>5.0199999999999996</v>
      </c>
      <c r="D28" s="159">
        <f>SUM(Month!D70:D72)</f>
        <v>33.75</v>
      </c>
      <c r="E28" s="159">
        <f>SUM(Month!E70:E72)</f>
        <v>25.4</v>
      </c>
      <c r="F28" s="159">
        <f>SUM(Month!F70:F72)</f>
        <v>0.57000000000000006</v>
      </c>
      <c r="G28" s="159">
        <f>SUM(Month!G70:G72)</f>
        <v>4.87</v>
      </c>
      <c r="H28" s="159">
        <f>SUM(Month!H70:H72)</f>
        <v>0.08</v>
      </c>
      <c r="I28" s="61"/>
      <c r="J28" s="87"/>
    </row>
    <row r="29" spans="1:10" ht="15.5" x14ac:dyDescent="0.35">
      <c r="A29" s="123" t="s">
        <v>459</v>
      </c>
      <c r="B29" s="159">
        <f>SUM(Month!B73:B75)</f>
        <v>63.77</v>
      </c>
      <c r="C29" s="159">
        <f>SUM(Month!C73:C75)</f>
        <v>4.3600000000000003</v>
      </c>
      <c r="D29" s="159">
        <f>SUM(Month!D73:D75)</f>
        <v>33.33</v>
      </c>
      <c r="E29" s="159">
        <f>SUM(Month!E73:E75)</f>
        <v>20.9</v>
      </c>
      <c r="F29" s="159">
        <f>SUM(Month!F73:F75)</f>
        <v>0.57000000000000006</v>
      </c>
      <c r="G29" s="159">
        <f>SUM(Month!G73:G75)</f>
        <v>4.54</v>
      </c>
      <c r="H29" s="159">
        <f>SUM(Month!H73:H75)</f>
        <v>7.0000000000000007E-2</v>
      </c>
      <c r="I29" s="61"/>
      <c r="J29" s="87"/>
    </row>
    <row r="30" spans="1:10" ht="15.5" x14ac:dyDescent="0.35">
      <c r="A30" s="123" t="s">
        <v>460</v>
      </c>
      <c r="B30" s="159">
        <f>SUM(Month!B76:B78)</f>
        <v>74.239999999999995</v>
      </c>
      <c r="C30" s="159">
        <f>SUM(Month!C76:C78)</f>
        <v>5.1499999999999995</v>
      </c>
      <c r="D30" s="159">
        <f>SUM(Month!D76:D78)</f>
        <v>33.729999999999997</v>
      </c>
      <c r="E30" s="159">
        <f>SUM(Month!E76:E78)</f>
        <v>29.71</v>
      </c>
      <c r="F30" s="159">
        <f>SUM(Month!F76:F78)</f>
        <v>0.57000000000000006</v>
      </c>
      <c r="G30" s="159">
        <f>SUM(Month!G76:G78)</f>
        <v>4.92</v>
      </c>
      <c r="H30" s="159">
        <f>SUM(Month!H76:H78)</f>
        <v>0.16</v>
      </c>
      <c r="I30" s="61"/>
      <c r="J30" s="87"/>
    </row>
    <row r="31" spans="1:10" ht="15.5" x14ac:dyDescent="0.35">
      <c r="A31" s="123" t="s">
        <v>461</v>
      </c>
      <c r="B31" s="159">
        <f>SUM(Month!B79:B81)</f>
        <v>73.98</v>
      </c>
      <c r="C31" s="159">
        <f>SUM(Month!C79:C81)</f>
        <v>4.78</v>
      </c>
      <c r="D31" s="159">
        <f>SUM(Month!D79:D81)</f>
        <v>31.99</v>
      </c>
      <c r="E31" s="159">
        <f>SUM(Month!E79:E81)</f>
        <v>31.21</v>
      </c>
      <c r="F31" s="159">
        <f>SUM(Month!F79:F81)</f>
        <v>0.63</v>
      </c>
      <c r="G31" s="159">
        <f>SUM(Month!G79:G81)</f>
        <v>5.26</v>
      </c>
      <c r="H31" s="159">
        <f>SUM(Month!H79:H81)</f>
        <v>0.11</v>
      </c>
      <c r="I31" s="61"/>
      <c r="J31" s="87"/>
    </row>
    <row r="32" spans="1:10" ht="15.5" x14ac:dyDescent="0.35">
      <c r="A32" s="123" t="s">
        <v>462</v>
      </c>
      <c r="B32" s="159">
        <f>SUM(Month!B82:B84)</f>
        <v>66.52000000000001</v>
      </c>
      <c r="C32" s="159">
        <f>SUM(Month!C82:C84)</f>
        <v>5.16</v>
      </c>
      <c r="D32" s="159">
        <f>SUM(Month!D82:D84)</f>
        <v>31.049999999999997</v>
      </c>
      <c r="E32" s="159">
        <f>SUM(Month!E82:E84)</f>
        <v>24.95</v>
      </c>
      <c r="F32" s="159">
        <f>SUM(Month!F82:F84)</f>
        <v>0.63</v>
      </c>
      <c r="G32" s="159">
        <f>SUM(Month!G82:G84)</f>
        <v>4.66</v>
      </c>
      <c r="H32" s="159">
        <f>SUM(Month!H82:H84)</f>
        <v>7.0000000000000007E-2</v>
      </c>
      <c r="I32" s="61"/>
      <c r="J32" s="87"/>
    </row>
    <row r="33" spans="1:10" ht="15.5" x14ac:dyDescent="0.35">
      <c r="A33" s="123" t="s">
        <v>463</v>
      </c>
      <c r="B33" s="159">
        <f>SUM(Month!B85:B87)</f>
        <v>63.09</v>
      </c>
      <c r="C33" s="159">
        <f>SUM(Month!C85:C87)</f>
        <v>4.8100000000000005</v>
      </c>
      <c r="D33" s="159">
        <f>SUM(Month!D85:D87)</f>
        <v>31.04</v>
      </c>
      <c r="E33" s="159">
        <f>SUM(Month!E85:E87)</f>
        <v>21.36</v>
      </c>
      <c r="F33" s="159">
        <f>SUM(Month!F85:F87)</f>
        <v>0.63</v>
      </c>
      <c r="G33" s="159">
        <f>SUM(Month!G85:G87)</f>
        <v>5.17</v>
      </c>
      <c r="H33" s="159">
        <f>SUM(Month!H85:H87)</f>
        <v>0.08</v>
      </c>
      <c r="I33" s="61"/>
      <c r="J33" s="87"/>
    </row>
    <row r="34" spans="1:10" ht="15.5" x14ac:dyDescent="0.35">
      <c r="A34" s="123" t="s">
        <v>464</v>
      </c>
      <c r="B34" s="159">
        <f>SUM(Month!B88:B90)</f>
        <v>73.84</v>
      </c>
      <c r="C34" s="159">
        <f>SUM(Month!C88:C90)</f>
        <v>5.21</v>
      </c>
      <c r="D34" s="159">
        <f>SUM(Month!D88:D90)</f>
        <v>33.76</v>
      </c>
      <c r="E34" s="159">
        <f>SUM(Month!E88:E90)</f>
        <v>28.36</v>
      </c>
      <c r="F34" s="159">
        <f>SUM(Month!F88:F90)</f>
        <v>0.63</v>
      </c>
      <c r="G34" s="159">
        <f>SUM(Month!G88:G90)</f>
        <v>5.7100000000000009</v>
      </c>
      <c r="H34" s="159">
        <f>SUM(Month!H88:H90)</f>
        <v>0.16999999999999998</v>
      </c>
      <c r="I34" s="61"/>
      <c r="J34" s="87"/>
    </row>
    <row r="35" spans="1:10" ht="15.5" x14ac:dyDescent="0.35">
      <c r="A35" s="123" t="s">
        <v>465</v>
      </c>
      <c r="B35" s="159">
        <f>SUM(Month!B91:B93)</f>
        <v>73.010000000000005</v>
      </c>
      <c r="C35" s="159">
        <f>SUM(Month!C91:C93)</f>
        <v>5.32</v>
      </c>
      <c r="D35" s="159">
        <f>SUM(Month!D91:D93)</f>
        <v>32.49</v>
      </c>
      <c r="E35" s="159">
        <f>SUM(Month!E91:E93)</f>
        <v>28.699999999999996</v>
      </c>
      <c r="F35" s="159">
        <f>SUM(Month!F91:F93)</f>
        <v>0.69000000000000006</v>
      </c>
      <c r="G35" s="159">
        <f>SUM(Month!G91:G93)</f>
        <v>5.6199999999999992</v>
      </c>
      <c r="H35" s="159">
        <f>SUM(Month!H91:H93)</f>
        <v>0.19</v>
      </c>
      <c r="I35" s="61"/>
      <c r="J35" s="87"/>
    </row>
    <row r="36" spans="1:10" ht="15.5" x14ac:dyDescent="0.35">
      <c r="A36" s="123" t="s">
        <v>466</v>
      </c>
      <c r="B36" s="159">
        <f>SUM(Month!B94:B96)</f>
        <v>68.14</v>
      </c>
      <c r="C36" s="159">
        <f>SUM(Month!C94:C96)</f>
        <v>4.62</v>
      </c>
      <c r="D36" s="159">
        <f>SUM(Month!D94:D96)</f>
        <v>32.35</v>
      </c>
      <c r="E36" s="159">
        <f>SUM(Month!E94:E96)</f>
        <v>25.43</v>
      </c>
      <c r="F36" s="159">
        <f>SUM(Month!F94:F96)</f>
        <v>0.69000000000000006</v>
      </c>
      <c r="G36" s="159">
        <f>SUM(Month!G94:G96)</f>
        <v>4.93</v>
      </c>
      <c r="H36" s="159">
        <f>SUM(Month!H94:H96)</f>
        <v>0.12</v>
      </c>
      <c r="I36" s="61"/>
      <c r="J36" s="87"/>
    </row>
    <row r="37" spans="1:10" ht="15.5" x14ac:dyDescent="0.35">
      <c r="A37" s="123" t="s">
        <v>467</v>
      </c>
      <c r="B37" s="159">
        <f>SUM(Month!B97:B99)</f>
        <v>59.03</v>
      </c>
      <c r="C37" s="159">
        <f>SUM(Month!C97:C99)</f>
        <v>4.2200000000000006</v>
      </c>
      <c r="D37" s="159">
        <f>SUM(Month!D97:D99)</f>
        <v>29.020000000000003</v>
      </c>
      <c r="E37" s="159">
        <f>SUM(Month!E97:E99)</f>
        <v>20.290000000000003</v>
      </c>
      <c r="F37" s="159">
        <f>SUM(Month!F97:F99)</f>
        <v>0.69000000000000006</v>
      </c>
      <c r="G37" s="159">
        <f>SUM(Month!G97:G99)</f>
        <v>4.72</v>
      </c>
      <c r="H37" s="159">
        <f>SUM(Month!H97:H99)</f>
        <v>0.09</v>
      </c>
      <c r="I37" s="61"/>
      <c r="J37" s="87"/>
    </row>
    <row r="38" spans="1:10" ht="15.5" x14ac:dyDescent="0.35">
      <c r="A38" s="123" t="s">
        <v>468</v>
      </c>
      <c r="B38" s="159">
        <f>SUM(Month!B100:B102)</f>
        <v>72.710000000000008</v>
      </c>
      <c r="C38" s="159">
        <f>SUM(Month!C100:C102)</f>
        <v>4.6500000000000004</v>
      </c>
      <c r="D38" s="159">
        <f>SUM(Month!D100:D102)</f>
        <v>33.18</v>
      </c>
      <c r="E38" s="159">
        <f>SUM(Month!E100:E102)</f>
        <v>29.240000000000002</v>
      </c>
      <c r="F38" s="159">
        <f>SUM(Month!F100:F102)</f>
        <v>0.69000000000000006</v>
      </c>
      <c r="G38" s="159">
        <f>SUM(Month!G100:G102)</f>
        <v>4.83</v>
      </c>
      <c r="H38" s="159">
        <f>SUM(Month!H100:H102)</f>
        <v>0.12</v>
      </c>
      <c r="I38" s="61"/>
      <c r="J38" s="87"/>
    </row>
    <row r="39" spans="1:10" ht="15.5" x14ac:dyDescent="0.35">
      <c r="A39" s="123" t="s">
        <v>469</v>
      </c>
      <c r="B39" s="159">
        <f>SUM(Month!B103:B105)</f>
        <v>72.919999999999987</v>
      </c>
      <c r="C39" s="159">
        <f>SUM(Month!C103:C105)</f>
        <v>4.8900000000000006</v>
      </c>
      <c r="D39" s="159">
        <f>SUM(Month!D103:D105)</f>
        <v>31.43</v>
      </c>
      <c r="E39" s="159">
        <f>SUM(Month!E103:E105)</f>
        <v>30.189999999999998</v>
      </c>
      <c r="F39" s="159">
        <f>SUM(Month!F103:F105)</f>
        <v>0.75</v>
      </c>
      <c r="G39" s="159">
        <f>SUM(Month!G103:G105)</f>
        <v>5.54</v>
      </c>
      <c r="H39" s="159">
        <f>SUM(Month!H103:H105)</f>
        <v>0.12</v>
      </c>
      <c r="I39" s="61"/>
      <c r="J39" s="87"/>
    </row>
    <row r="40" spans="1:10" ht="15.5" x14ac:dyDescent="0.35">
      <c r="A40" s="123" t="s">
        <v>470</v>
      </c>
      <c r="B40" s="159">
        <f>SUM(Month!B106:B108)</f>
        <v>63.239999999999995</v>
      </c>
      <c r="C40" s="159">
        <f>SUM(Month!C106:C108)</f>
        <v>4.46</v>
      </c>
      <c r="D40" s="159">
        <f>SUM(Month!D106:D108)</f>
        <v>28.520000000000003</v>
      </c>
      <c r="E40" s="159">
        <f>SUM(Month!E106:E108)</f>
        <v>24.36</v>
      </c>
      <c r="F40" s="159">
        <f>SUM(Month!F106:F108)</f>
        <v>0.75</v>
      </c>
      <c r="G40" s="159">
        <f>SUM(Month!G106:G108)</f>
        <v>5.07</v>
      </c>
      <c r="H40" s="159">
        <f>SUM(Month!H106:H108)</f>
        <v>0.08</v>
      </c>
      <c r="I40" s="61"/>
      <c r="J40" s="87"/>
    </row>
    <row r="41" spans="1:10" ht="15.5" x14ac:dyDescent="0.35">
      <c r="A41" s="123" t="s">
        <v>471</v>
      </c>
      <c r="B41" s="159">
        <f>SUM(Month!B109:B111)</f>
        <v>57.569999999999993</v>
      </c>
      <c r="C41" s="159">
        <f>SUM(Month!C109:C111)</f>
        <v>3.69</v>
      </c>
      <c r="D41" s="159">
        <f>SUM(Month!D109:D111)</f>
        <v>27.34</v>
      </c>
      <c r="E41" s="159">
        <f>SUM(Month!E109:E111)</f>
        <v>21.009999999999998</v>
      </c>
      <c r="F41" s="159">
        <f>SUM(Month!F109:F111)</f>
        <v>0.75</v>
      </c>
      <c r="G41" s="159">
        <f>SUM(Month!G109:G111)</f>
        <v>4.72</v>
      </c>
      <c r="H41" s="159">
        <f>SUM(Month!H109:H111)</f>
        <v>0.06</v>
      </c>
      <c r="I41" s="61"/>
      <c r="J41" s="87"/>
    </row>
    <row r="42" spans="1:10" ht="15.5" x14ac:dyDescent="0.35">
      <c r="A42" s="123" t="s">
        <v>472</v>
      </c>
      <c r="B42" s="159">
        <f>SUM(Month!B112:B114)</f>
        <v>66.550000000000011</v>
      </c>
      <c r="C42" s="159">
        <f>SUM(Month!C112:C114)</f>
        <v>4.6000000000000005</v>
      </c>
      <c r="D42" s="159">
        <f>SUM(Month!D112:D114)</f>
        <v>28.940000000000005</v>
      </c>
      <c r="E42" s="159">
        <f>SUM(Month!E112:E114)</f>
        <v>27.419999999999998</v>
      </c>
      <c r="F42" s="159">
        <f>SUM(Month!F112:F114)</f>
        <v>0.75</v>
      </c>
      <c r="G42" s="159">
        <f>SUM(Month!G112:G114)</f>
        <v>4.72</v>
      </c>
      <c r="H42" s="159">
        <f>SUM(Month!H112:H114)</f>
        <v>0.12000000000000001</v>
      </c>
      <c r="I42" s="61"/>
      <c r="J42" s="87"/>
    </row>
    <row r="43" spans="1:10" ht="15.5" x14ac:dyDescent="0.35">
      <c r="A43" s="123" t="s">
        <v>473</v>
      </c>
      <c r="B43" s="159">
        <f>SUM(Month!B115:B117)</f>
        <v>65.460000000000008</v>
      </c>
      <c r="C43" s="159">
        <f>SUM(Month!C115:C117)</f>
        <v>3.96</v>
      </c>
      <c r="D43" s="159">
        <f>SUM(Month!D115:D117)</f>
        <v>27.869999999999997</v>
      </c>
      <c r="E43" s="159">
        <f>SUM(Month!E115:E117)</f>
        <v>27.33</v>
      </c>
      <c r="F43" s="159">
        <f>SUM(Month!F115:F117)</f>
        <v>0.78</v>
      </c>
      <c r="G43" s="159">
        <f>SUM(Month!G115:G117)</f>
        <v>5.34</v>
      </c>
      <c r="H43" s="159">
        <f>SUM(Month!H115:H117)</f>
        <v>0.18</v>
      </c>
      <c r="I43" s="61"/>
      <c r="J43" s="87"/>
    </row>
    <row r="44" spans="1:10" ht="15.5" x14ac:dyDescent="0.35">
      <c r="A44" s="123" t="s">
        <v>474</v>
      </c>
      <c r="B44" s="159">
        <f>SUM(Month!B118:B120)</f>
        <v>59.830000000000013</v>
      </c>
      <c r="C44" s="159">
        <f>SUM(Month!C118:C120)</f>
        <v>3.7800000000000002</v>
      </c>
      <c r="D44" s="159">
        <f>SUM(Month!D118:D120)</f>
        <v>26.68</v>
      </c>
      <c r="E44" s="159">
        <f>SUM(Month!E118:E120)</f>
        <v>24.27</v>
      </c>
      <c r="F44" s="159">
        <f>SUM(Month!F118:F120)</f>
        <v>0.78</v>
      </c>
      <c r="G44" s="159">
        <f>SUM(Month!G118:G120)</f>
        <v>4.22</v>
      </c>
      <c r="H44" s="159">
        <f>SUM(Month!H118:H120)</f>
        <v>0.1</v>
      </c>
      <c r="I44" s="61"/>
      <c r="J44" s="87"/>
    </row>
    <row r="45" spans="1:10" ht="15.5" x14ac:dyDescent="0.35">
      <c r="A45" s="123" t="s">
        <v>475</v>
      </c>
      <c r="B45" s="159">
        <f>SUM(Month!B121:B123)</f>
        <v>52.440000000000012</v>
      </c>
      <c r="C45" s="159">
        <f>SUM(Month!C121:C123)</f>
        <v>3.73</v>
      </c>
      <c r="D45" s="159">
        <f>SUM(Month!D121:D123)</f>
        <v>24.21</v>
      </c>
      <c r="E45" s="159">
        <f>SUM(Month!E121:E123)</f>
        <v>19.36</v>
      </c>
      <c r="F45" s="159">
        <f>SUM(Month!F121:F123)</f>
        <v>0.78</v>
      </c>
      <c r="G45" s="159">
        <f>SUM(Month!G121:G123)</f>
        <v>4.24</v>
      </c>
      <c r="H45" s="159">
        <f>SUM(Month!H121:H123)</f>
        <v>0.12000000000000001</v>
      </c>
      <c r="I45" s="61"/>
      <c r="J45" s="87"/>
    </row>
    <row r="46" spans="1:10" ht="15.5" x14ac:dyDescent="0.35">
      <c r="A46" s="123" t="s">
        <v>476</v>
      </c>
      <c r="B46" s="159">
        <f>SUM(Month!B124:B126)</f>
        <v>60.67</v>
      </c>
      <c r="C46" s="159">
        <f>SUM(Month!C124:C126)</f>
        <v>4.1100000000000003</v>
      </c>
      <c r="D46" s="159">
        <f>SUM(Month!D124:D126)</f>
        <v>25.77</v>
      </c>
      <c r="E46" s="159">
        <f>SUM(Month!E124:E126)</f>
        <v>25.450000000000003</v>
      </c>
      <c r="F46" s="159">
        <f>SUM(Month!F124:F126)</f>
        <v>0.78</v>
      </c>
      <c r="G46" s="159">
        <f>SUM(Month!G124:G126)</f>
        <v>4.3600000000000003</v>
      </c>
      <c r="H46" s="159">
        <f>SUM(Month!H124:H126)</f>
        <v>0.2</v>
      </c>
      <c r="I46" s="61"/>
      <c r="J46" s="87"/>
    </row>
    <row r="47" spans="1:10" ht="15.5" x14ac:dyDescent="0.35">
      <c r="A47" s="123" t="s">
        <v>477</v>
      </c>
      <c r="B47" s="159">
        <f>SUM(Month!B127:B129)</f>
        <v>60.129999999999995</v>
      </c>
      <c r="C47" s="159">
        <f>SUM(Month!C127:C129)</f>
        <v>3.19</v>
      </c>
      <c r="D47" s="159">
        <f>SUM(Month!D127:D129)</f>
        <v>24.92</v>
      </c>
      <c r="E47" s="159">
        <f>SUM(Month!E127:E129)</f>
        <v>25.77</v>
      </c>
      <c r="F47" s="159">
        <f>SUM(Month!F127:F129)</f>
        <v>0.99</v>
      </c>
      <c r="G47" s="159">
        <f>SUM(Month!G127:G129)</f>
        <v>5.05</v>
      </c>
      <c r="H47" s="159">
        <f>SUM(Month!H127:H129)</f>
        <v>0.21000000000000002</v>
      </c>
      <c r="I47" s="61"/>
      <c r="J47" s="87"/>
    </row>
    <row r="48" spans="1:10" ht="15.5" x14ac:dyDescent="0.35">
      <c r="A48" s="123" t="s">
        <v>478</v>
      </c>
      <c r="B48" s="159">
        <f>SUM(Month!B130:B132)</f>
        <v>55.56</v>
      </c>
      <c r="C48" s="159">
        <f>SUM(Month!C130:C132)</f>
        <v>3.01</v>
      </c>
      <c r="D48" s="159">
        <f>SUM(Month!D130:D132)</f>
        <v>24.099999999999998</v>
      </c>
      <c r="E48" s="159">
        <f>SUM(Month!E130:E132)</f>
        <v>23.02</v>
      </c>
      <c r="F48" s="159">
        <f>SUM(Month!F130:F132)</f>
        <v>0.84000000000000008</v>
      </c>
      <c r="G48" s="159">
        <f>SUM(Month!G130:G132)</f>
        <v>4.46</v>
      </c>
      <c r="H48" s="159">
        <f>SUM(Month!H130:H132)</f>
        <v>0.13</v>
      </c>
      <c r="I48" s="61"/>
      <c r="J48" s="87"/>
    </row>
    <row r="49" spans="1:10" ht="15.5" x14ac:dyDescent="0.35">
      <c r="A49" s="123" t="s">
        <v>479</v>
      </c>
      <c r="B49" s="159">
        <f>SUM(Month!B133:B135)</f>
        <v>46.139999999999993</v>
      </c>
      <c r="C49" s="159">
        <f>SUM(Month!C133:C135)</f>
        <v>2.96</v>
      </c>
      <c r="D49" s="159">
        <f>SUM(Month!D133:D135)</f>
        <v>21.17</v>
      </c>
      <c r="E49" s="159">
        <f>SUM(Month!E133:E135)</f>
        <v>16.479999999999997</v>
      </c>
      <c r="F49" s="159">
        <f>SUM(Month!F133:F135)</f>
        <v>0.81</v>
      </c>
      <c r="G49" s="159">
        <f>SUM(Month!G133:G135)</f>
        <v>4.59</v>
      </c>
      <c r="H49" s="159">
        <f>SUM(Month!H133:H135)</f>
        <v>0.13</v>
      </c>
      <c r="I49" s="61"/>
      <c r="J49" s="87"/>
    </row>
    <row r="50" spans="1:10" ht="15.5" x14ac:dyDescent="0.35">
      <c r="A50" s="123" t="s">
        <v>480</v>
      </c>
      <c r="B50" s="159">
        <f>SUM(Month!B136:B138)</f>
        <v>54.699999999999996</v>
      </c>
      <c r="C50" s="159">
        <f>SUM(Month!C136:C138)</f>
        <v>3.55</v>
      </c>
      <c r="D50" s="159">
        <f>SUM(Month!D136:D138)</f>
        <v>22.7</v>
      </c>
      <c r="E50" s="159">
        <f>SUM(Month!E136:E138)</f>
        <v>22.950000000000003</v>
      </c>
      <c r="F50" s="159">
        <f>SUM(Month!F136:F138)</f>
        <v>1.02</v>
      </c>
      <c r="G50" s="159">
        <f>SUM(Month!G136:G138)</f>
        <v>4.2699999999999996</v>
      </c>
      <c r="H50" s="159">
        <f>SUM(Month!H136:H138)</f>
        <v>0.21000000000000002</v>
      </c>
      <c r="I50" s="61"/>
      <c r="J50" s="87"/>
    </row>
    <row r="51" spans="1:10" ht="15.5" x14ac:dyDescent="0.35">
      <c r="A51" s="123" t="s">
        <v>481</v>
      </c>
      <c r="B51" s="159">
        <f>SUM(Month!B139:B141)</f>
        <v>57.2</v>
      </c>
      <c r="C51" s="159">
        <f>SUM(Month!C139:C141)</f>
        <v>3.4299999999999997</v>
      </c>
      <c r="D51" s="159">
        <f>SUM(Month!D139:D141)</f>
        <v>22.89</v>
      </c>
      <c r="E51" s="159">
        <f>SUM(Month!E139:E141)</f>
        <v>24.549999999999997</v>
      </c>
      <c r="F51" s="159">
        <f>SUM(Month!F139:F141)</f>
        <v>1.0499999999999998</v>
      </c>
      <c r="G51" s="159">
        <f>SUM(Month!G139:G141)</f>
        <v>5.09</v>
      </c>
      <c r="H51" s="159">
        <f>SUM(Month!H139:H141)</f>
        <v>0.19</v>
      </c>
      <c r="I51" s="61"/>
      <c r="J51" s="87"/>
    </row>
    <row r="52" spans="1:10" ht="15.5" x14ac:dyDescent="0.35">
      <c r="A52" s="123" t="s">
        <v>482</v>
      </c>
      <c r="B52" s="159">
        <f>SUM(Month!B142:B144)</f>
        <v>49.230000000000004</v>
      </c>
      <c r="C52" s="159">
        <f>SUM(Month!C142:C144)</f>
        <v>3.05</v>
      </c>
      <c r="D52" s="159">
        <f>SUM(Month!D142:D144)</f>
        <v>21</v>
      </c>
      <c r="E52" s="159">
        <f>SUM(Month!E142:E144)</f>
        <v>19.600000000000001</v>
      </c>
      <c r="F52" s="159">
        <f>SUM(Month!F142:F144)</f>
        <v>0.92999999999999994</v>
      </c>
      <c r="G52" s="159">
        <f>SUM(Month!G142:G144)</f>
        <v>4.5</v>
      </c>
      <c r="H52" s="159">
        <f>SUM(Month!H142:H144)</f>
        <v>0.15</v>
      </c>
      <c r="I52" s="61"/>
      <c r="J52" s="87"/>
    </row>
    <row r="53" spans="1:10" ht="15.5" x14ac:dyDescent="0.35">
      <c r="A53" s="123" t="s">
        <v>483</v>
      </c>
      <c r="B53" s="159">
        <f>SUM(Month!B145:B147)</f>
        <v>42.53</v>
      </c>
      <c r="C53" s="159">
        <f>SUM(Month!C145:C147)</f>
        <v>2.2399999999999998</v>
      </c>
      <c r="D53" s="159">
        <f>SUM(Month!D145:D147)</f>
        <v>18.919999999999998</v>
      </c>
      <c r="E53" s="159">
        <f>SUM(Month!E145:E147)</f>
        <v>16.059999999999999</v>
      </c>
      <c r="F53" s="159">
        <f>SUM(Month!F145:F147)</f>
        <v>0.89999999999999991</v>
      </c>
      <c r="G53" s="159">
        <f>SUM(Month!G145:G147)</f>
        <v>4.2700000000000005</v>
      </c>
      <c r="H53" s="159">
        <f>SUM(Month!H145:H147)</f>
        <v>0.14000000000000001</v>
      </c>
      <c r="I53" s="61"/>
      <c r="J53" s="87"/>
    </row>
    <row r="54" spans="1:10" ht="15.5" x14ac:dyDescent="0.35">
      <c r="A54" s="123" t="s">
        <v>484</v>
      </c>
      <c r="B54" s="159">
        <f>SUM(Month!B148:B150)</f>
        <v>48.239999999999995</v>
      </c>
      <c r="C54" s="159">
        <f>SUM(Month!C148:C150)</f>
        <v>2.71</v>
      </c>
      <c r="D54" s="159">
        <f>SUM(Month!D148:D150)</f>
        <v>21.14</v>
      </c>
      <c r="E54" s="159">
        <f>SUM(Month!E148:E150)</f>
        <v>19.79</v>
      </c>
      <c r="F54" s="159">
        <f>SUM(Month!F148:F150)</f>
        <v>1.0499999999999998</v>
      </c>
      <c r="G54" s="159">
        <f>SUM(Month!G148:G150)</f>
        <v>3.2800000000000002</v>
      </c>
      <c r="H54" s="159">
        <f>SUM(Month!H148:H150)</f>
        <v>0.27</v>
      </c>
      <c r="I54" s="61"/>
      <c r="J54" s="87"/>
    </row>
    <row r="55" spans="1:10" ht="15.5" x14ac:dyDescent="0.35">
      <c r="A55" s="123" t="s">
        <v>485</v>
      </c>
      <c r="B55" s="159">
        <f>SUM(Month!B151:B153)</f>
        <v>49.75</v>
      </c>
      <c r="C55" s="159">
        <f>SUM(Month!C151:C153)</f>
        <v>2.5299999999999998</v>
      </c>
      <c r="D55" s="159">
        <f>SUM(Month!D151:D153)</f>
        <v>21.89</v>
      </c>
      <c r="E55" s="159">
        <f>SUM(Month!E151:E153)</f>
        <v>20.43</v>
      </c>
      <c r="F55" s="159">
        <f>SUM(Month!F151:F153)</f>
        <v>1.1400000000000001</v>
      </c>
      <c r="G55" s="159">
        <f>SUM(Month!G151:G153)</f>
        <v>3.46</v>
      </c>
      <c r="H55" s="159">
        <f>SUM(Month!H151:H153)</f>
        <v>0.30000000000000004</v>
      </c>
      <c r="I55" s="61"/>
      <c r="J55" s="87"/>
    </row>
    <row r="56" spans="1:10" ht="15.5" x14ac:dyDescent="0.35">
      <c r="A56" s="123" t="s">
        <v>486</v>
      </c>
      <c r="B56" s="159">
        <f>SUM(Month!B154:B156)</f>
        <v>46.66</v>
      </c>
      <c r="C56" s="159">
        <f>SUM(Month!C154:C156)</f>
        <v>2.76</v>
      </c>
      <c r="D56" s="159">
        <f>SUM(Month!D154:D156)</f>
        <v>21.64</v>
      </c>
      <c r="E56" s="159">
        <f>SUM(Month!E154:E156)</f>
        <v>17.75</v>
      </c>
      <c r="F56" s="159">
        <f>SUM(Month!F154:F156)</f>
        <v>0.99</v>
      </c>
      <c r="G56" s="159">
        <f>SUM(Month!G154:G156)</f>
        <v>3.37</v>
      </c>
      <c r="H56" s="159">
        <f>SUM(Month!H154:H156)</f>
        <v>0.15000000000000002</v>
      </c>
      <c r="I56" s="61"/>
      <c r="J56" s="87"/>
    </row>
    <row r="57" spans="1:10" ht="15.5" x14ac:dyDescent="0.35">
      <c r="A57" s="123" t="s">
        <v>487</v>
      </c>
      <c r="B57" s="159">
        <f>SUM(Month!B157:B159)</f>
        <v>41.22</v>
      </c>
      <c r="C57" s="159">
        <f>SUM(Month!C157:C159)</f>
        <v>2.89</v>
      </c>
      <c r="D57" s="159">
        <f>SUM(Month!D157:D159)</f>
        <v>19.05</v>
      </c>
      <c r="E57" s="159">
        <f>SUM(Month!E157:E159)</f>
        <v>14.260000000000002</v>
      </c>
      <c r="F57" s="159">
        <f>SUM(Month!F157:F159)</f>
        <v>0.99</v>
      </c>
      <c r="G57" s="159">
        <f>SUM(Month!G157:G159)</f>
        <v>3.85</v>
      </c>
      <c r="H57" s="159">
        <f>SUM(Month!H157:H159)</f>
        <v>0.18</v>
      </c>
      <c r="I57" s="61"/>
      <c r="J57" s="87"/>
    </row>
    <row r="58" spans="1:10" ht="15.5" x14ac:dyDescent="0.35">
      <c r="A58" s="123" t="s">
        <v>488</v>
      </c>
      <c r="B58" s="159">
        <f>SUM(Month!B160:B162)</f>
        <v>48.36</v>
      </c>
      <c r="C58" s="159">
        <f>SUM(Month!C160:C162)</f>
        <v>2.5299999999999998</v>
      </c>
      <c r="D58" s="159">
        <f>SUM(Month!D160:D162)</f>
        <v>21.330000000000002</v>
      </c>
      <c r="E58" s="159">
        <f>SUM(Month!E160:E162)</f>
        <v>19.71</v>
      </c>
      <c r="F58" s="159">
        <f>SUM(Month!F160:F162)</f>
        <v>1.2000000000000002</v>
      </c>
      <c r="G58" s="159">
        <f>SUM(Month!G160:G162)</f>
        <v>3.3499999999999996</v>
      </c>
      <c r="H58" s="159">
        <f>SUM(Month!H160:H162)</f>
        <v>0.24000000000000002</v>
      </c>
      <c r="I58" s="61"/>
      <c r="J58" s="87"/>
    </row>
    <row r="59" spans="1:10" ht="15.5" x14ac:dyDescent="0.35">
      <c r="A59" s="123" t="s">
        <v>489</v>
      </c>
      <c r="B59" s="159">
        <f>SUM(Month!B163:B165)</f>
        <v>47.72</v>
      </c>
      <c r="C59" s="159">
        <f>SUM(Month!C163:C165)</f>
        <v>2.3499999999999996</v>
      </c>
      <c r="D59" s="159">
        <f>SUM(Month!D163:D165)</f>
        <v>20.619999999999997</v>
      </c>
      <c r="E59" s="159">
        <f>SUM(Month!E163:E165)</f>
        <v>19.759999999999998</v>
      </c>
      <c r="F59" s="159">
        <f>SUM(Month!F163:F165)</f>
        <v>1.35</v>
      </c>
      <c r="G59" s="159">
        <f>SUM(Month!G163:G165)</f>
        <v>3.2800000000000002</v>
      </c>
      <c r="H59" s="159">
        <f>SUM(Month!H163:H165)</f>
        <v>0.36</v>
      </c>
      <c r="I59" s="61"/>
      <c r="J59" s="87"/>
    </row>
    <row r="60" spans="1:10" ht="15.5" x14ac:dyDescent="0.35">
      <c r="A60" s="123" t="s">
        <v>490</v>
      </c>
      <c r="B60" s="159">
        <f>SUM(Month!B166:B168)</f>
        <v>45.000000000000007</v>
      </c>
      <c r="C60" s="159">
        <f>SUM(Month!C166:C168)</f>
        <v>2.88</v>
      </c>
      <c r="D60" s="159">
        <f>SUM(Month!D166:D168)</f>
        <v>20.41</v>
      </c>
      <c r="E60" s="159">
        <f>SUM(Month!E166:E168)</f>
        <v>17.560000000000002</v>
      </c>
      <c r="F60" s="159">
        <f>SUM(Month!F166:F168)</f>
        <v>1.2000000000000002</v>
      </c>
      <c r="G60" s="159">
        <f>SUM(Month!G166:G168)</f>
        <v>2.77</v>
      </c>
      <c r="H60" s="159">
        <f>SUM(Month!H166:H168)</f>
        <v>0.18</v>
      </c>
      <c r="I60" s="61"/>
      <c r="J60" s="87"/>
    </row>
    <row r="61" spans="1:10" ht="15.5" x14ac:dyDescent="0.35">
      <c r="A61" s="123" t="s">
        <v>491</v>
      </c>
      <c r="B61" s="159">
        <f>SUM(Month!B169:B171)</f>
        <v>38.85</v>
      </c>
      <c r="C61" s="159">
        <f>SUM(Month!C169:C171)</f>
        <v>2.87</v>
      </c>
      <c r="D61" s="159">
        <f>SUM(Month!D169:D171)</f>
        <v>17.86</v>
      </c>
      <c r="E61" s="159">
        <f>SUM(Month!E169:E171)</f>
        <v>14.01</v>
      </c>
      <c r="F61" s="159">
        <f>SUM(Month!F169:F171)</f>
        <v>1.2000000000000002</v>
      </c>
      <c r="G61" s="159">
        <f>SUM(Month!G169:G171)</f>
        <v>2.74</v>
      </c>
      <c r="H61" s="159">
        <f>SUM(Month!H169:H171)</f>
        <v>0.16999999999999998</v>
      </c>
      <c r="I61" s="61"/>
      <c r="J61" s="87"/>
    </row>
    <row r="62" spans="1:10" ht="15.5" x14ac:dyDescent="0.35">
      <c r="A62" s="123" t="s">
        <v>492</v>
      </c>
      <c r="B62" s="159">
        <f>SUM(Month!B172:B174)</f>
        <v>46.05</v>
      </c>
      <c r="C62" s="159">
        <f>SUM(Month!C172:C174)</f>
        <v>3.22</v>
      </c>
      <c r="D62" s="159">
        <f>SUM(Month!D172:D174)</f>
        <v>19.82</v>
      </c>
      <c r="E62" s="159">
        <f>SUM(Month!E172:E174)</f>
        <v>18.2</v>
      </c>
      <c r="F62" s="159">
        <f>SUM(Month!F172:F174)</f>
        <v>1.35</v>
      </c>
      <c r="G62" s="159">
        <f>SUM(Month!G172:G174)</f>
        <v>3.12</v>
      </c>
      <c r="H62" s="159">
        <f>SUM(Month!H172:H174)</f>
        <v>0.33999999999999997</v>
      </c>
      <c r="I62" s="61"/>
      <c r="J62" s="87"/>
    </row>
    <row r="63" spans="1:10" ht="15.5" x14ac:dyDescent="0.35">
      <c r="A63" s="123" t="s">
        <v>493</v>
      </c>
      <c r="B63" s="159">
        <f>SUM(Month!B175:B177)</f>
        <v>45.36</v>
      </c>
      <c r="C63" s="159">
        <f>SUM(Month!C175:C177)</f>
        <v>2.54</v>
      </c>
      <c r="D63" s="159">
        <f>SUM(Month!D175:D177)</f>
        <v>20.03</v>
      </c>
      <c r="E63" s="159">
        <f>SUM(Month!E175:E177)</f>
        <v>17.100000000000001</v>
      </c>
      <c r="F63" s="159">
        <f>SUM(Month!F175:F177)</f>
        <v>1.59</v>
      </c>
      <c r="G63" s="159">
        <f>SUM(Month!G175:G177)</f>
        <v>3.74</v>
      </c>
      <c r="H63" s="159">
        <f>SUM(Month!H175:H177)</f>
        <v>0.36</v>
      </c>
      <c r="I63" s="61"/>
      <c r="J63" s="87"/>
    </row>
    <row r="64" spans="1:10" ht="15.5" x14ac:dyDescent="0.35">
      <c r="A64" s="123" t="s">
        <v>494</v>
      </c>
      <c r="B64" s="159">
        <f>SUM(Month!B178:B180)</f>
        <v>43.69</v>
      </c>
      <c r="C64" s="159">
        <f>SUM(Month!C178:C180)</f>
        <v>2.96</v>
      </c>
      <c r="D64" s="159">
        <f>SUM(Month!D178:D180)</f>
        <v>19.71</v>
      </c>
      <c r="E64" s="159">
        <f>SUM(Month!E178:E180)</f>
        <v>15.58</v>
      </c>
      <c r="F64" s="159">
        <f>SUM(Month!F178:F180)</f>
        <v>1.2000000000000002</v>
      </c>
      <c r="G64" s="159">
        <f>SUM(Month!G178:G180)</f>
        <v>3.9899999999999998</v>
      </c>
      <c r="H64" s="159">
        <f>SUM(Month!H178:H180)</f>
        <v>0.25</v>
      </c>
      <c r="I64" s="61"/>
      <c r="J64" s="87"/>
    </row>
    <row r="65" spans="1:10" ht="15.5" x14ac:dyDescent="0.35">
      <c r="A65" s="123" t="s">
        <v>495</v>
      </c>
      <c r="B65" s="159">
        <f>SUM(Month!B181:B183)</f>
        <v>35.72</v>
      </c>
      <c r="C65" s="159">
        <f>SUM(Month!C181:C183)</f>
        <v>2.89</v>
      </c>
      <c r="D65" s="159">
        <f>SUM(Month!D181:D183)</f>
        <v>16.369999999999997</v>
      </c>
      <c r="E65" s="159">
        <f>SUM(Month!E181:E183)</f>
        <v>11.19</v>
      </c>
      <c r="F65" s="159">
        <f>SUM(Month!F181:F183)</f>
        <v>1.08</v>
      </c>
      <c r="G65" s="159">
        <f>SUM(Month!G181:G183)</f>
        <v>3.91</v>
      </c>
      <c r="H65" s="159">
        <f>SUM(Month!H181:H183)</f>
        <v>0.28000000000000003</v>
      </c>
      <c r="I65" s="61"/>
      <c r="J65" s="87"/>
    </row>
    <row r="66" spans="1:10" ht="15.5" x14ac:dyDescent="0.35">
      <c r="A66" s="123" t="s">
        <v>496</v>
      </c>
      <c r="B66" s="159">
        <f>SUM(Month!B184:B186)</f>
        <v>41.4</v>
      </c>
      <c r="C66" s="159">
        <f>SUM(Month!C184:C186)</f>
        <v>2.6399999999999997</v>
      </c>
      <c r="D66" s="159">
        <f>SUM(Month!D184:D186)</f>
        <v>18.649999999999999</v>
      </c>
      <c r="E66" s="159">
        <f>SUM(Month!E184:E186)</f>
        <v>14.59</v>
      </c>
      <c r="F66" s="159">
        <f>SUM(Month!F184:F186)</f>
        <v>1.56</v>
      </c>
      <c r="G66" s="159">
        <f>SUM(Month!G184:G186)</f>
        <v>3.6</v>
      </c>
      <c r="H66" s="159">
        <f>SUM(Month!H184:H186)</f>
        <v>0.36</v>
      </c>
      <c r="I66" s="61"/>
      <c r="J66" s="87"/>
    </row>
    <row r="67" spans="1:10" ht="15.5" x14ac:dyDescent="0.35">
      <c r="A67" s="123" t="s">
        <v>497</v>
      </c>
      <c r="B67" s="159">
        <f>SUM(Month!B187:B189)</f>
        <v>42.46</v>
      </c>
      <c r="C67" s="159">
        <f>SUM(Month!C187:C189)</f>
        <v>2.25</v>
      </c>
      <c r="D67" s="159">
        <f>SUM(Month!D187:D189)</f>
        <v>18.850000000000001</v>
      </c>
      <c r="E67" s="159">
        <f>SUM(Month!E187:E189)</f>
        <v>15.4</v>
      </c>
      <c r="F67" s="159">
        <f>SUM(Month!F187:F189)</f>
        <v>1.62</v>
      </c>
      <c r="G67" s="159">
        <f>SUM(Month!G187:G189)</f>
        <v>4.07</v>
      </c>
      <c r="H67" s="159">
        <f>SUM(Month!H187:H189)</f>
        <v>0.27</v>
      </c>
      <c r="I67" s="61"/>
      <c r="J67" s="87"/>
    </row>
    <row r="68" spans="1:10" ht="15.5" x14ac:dyDescent="0.35">
      <c r="A68" s="123" t="s">
        <v>498</v>
      </c>
      <c r="B68" s="159">
        <f>SUM(Month!B190:B192)</f>
        <v>39.620000000000005</v>
      </c>
      <c r="C68" s="159">
        <f>SUM(Month!C190:C192)</f>
        <v>2.92</v>
      </c>
      <c r="D68" s="159">
        <f>SUM(Month!D190:D192)</f>
        <v>17.510000000000002</v>
      </c>
      <c r="E68" s="159">
        <f>SUM(Month!E190:E192)</f>
        <v>14.599999999999998</v>
      </c>
      <c r="F68" s="159">
        <f>SUM(Month!F190:F192)</f>
        <v>1.29</v>
      </c>
      <c r="G68" s="159">
        <f>SUM(Month!G190:G192)</f>
        <v>3.1099999999999994</v>
      </c>
      <c r="H68" s="159">
        <f>SUM(Month!H190:H192)</f>
        <v>0.19</v>
      </c>
      <c r="I68" s="61"/>
      <c r="J68" s="87"/>
    </row>
    <row r="69" spans="1:10" ht="15.5" x14ac:dyDescent="0.35">
      <c r="A69" s="123" t="s">
        <v>499</v>
      </c>
      <c r="B69" s="159">
        <f>SUM(Month!B193:B195)</f>
        <v>35.25</v>
      </c>
      <c r="C69" s="159">
        <f>SUM(Month!C193:C195)</f>
        <v>3.2</v>
      </c>
      <c r="D69" s="159">
        <f>SUM(Month!D193:D195)</f>
        <v>15.54</v>
      </c>
      <c r="E69" s="159">
        <f>SUM(Month!E193:E195)</f>
        <v>12.09</v>
      </c>
      <c r="F69" s="159">
        <f>SUM(Month!F193:F195)</f>
        <v>1.2000000000000002</v>
      </c>
      <c r="G69" s="159">
        <f>SUM(Month!G193:G195)</f>
        <v>2.91</v>
      </c>
      <c r="H69" s="159">
        <f>SUM(Month!H193:H195)</f>
        <v>0.31</v>
      </c>
      <c r="I69" s="61"/>
      <c r="J69" s="87"/>
    </row>
    <row r="70" spans="1:10" ht="15.5" x14ac:dyDescent="0.35">
      <c r="A70" s="123" t="s">
        <v>500</v>
      </c>
      <c r="B70" s="159">
        <f>SUM(Month!B196:B198)</f>
        <v>39.300000000000004</v>
      </c>
      <c r="C70" s="159">
        <f>SUM(Month!C196:C198)</f>
        <v>3.05</v>
      </c>
      <c r="D70" s="159">
        <f>SUM(Month!D196:D198)</f>
        <v>17.079999999999998</v>
      </c>
      <c r="E70" s="159">
        <f>SUM(Month!E196:E198)</f>
        <v>13.23</v>
      </c>
      <c r="F70" s="159">
        <f>SUM(Month!F196:F198)</f>
        <v>1.71</v>
      </c>
      <c r="G70" s="159">
        <f>SUM(Month!G196:G198)</f>
        <v>3.83</v>
      </c>
      <c r="H70" s="159">
        <f>SUM(Month!H196:H198)</f>
        <v>0.4</v>
      </c>
      <c r="I70" s="61"/>
      <c r="J70" s="87"/>
    </row>
    <row r="71" spans="1:10" ht="15.5" x14ac:dyDescent="0.35">
      <c r="A71" s="123" t="s">
        <v>501</v>
      </c>
      <c r="B71" s="159">
        <f>SUM(Month!B199:B201)</f>
        <v>38.03</v>
      </c>
      <c r="C71" s="159">
        <f>SUM(Month!C199:C201)</f>
        <v>2.95</v>
      </c>
      <c r="D71" s="159">
        <f>SUM(Month!D199:D201)</f>
        <v>15.850000000000001</v>
      </c>
      <c r="E71" s="159">
        <f>SUM(Month!E199:E201)</f>
        <v>12.629999999999999</v>
      </c>
      <c r="F71" s="159">
        <f>SUM(Month!F199:F201)</f>
        <v>1.7999999999999998</v>
      </c>
      <c r="G71" s="159">
        <f>SUM(Month!G199:G201)</f>
        <v>4.4000000000000004</v>
      </c>
      <c r="H71" s="159">
        <f>SUM(Month!H199:H201)</f>
        <v>0.4</v>
      </c>
      <c r="I71" s="61"/>
      <c r="J71" s="87"/>
    </row>
    <row r="72" spans="1:10" ht="15.5" x14ac:dyDescent="0.35">
      <c r="A72" s="123" t="s">
        <v>502</v>
      </c>
      <c r="B72" s="159">
        <f>SUM(Month!B202:B204)</f>
        <v>34.78</v>
      </c>
      <c r="C72" s="159">
        <f>SUM(Month!C202:C204)</f>
        <v>3</v>
      </c>
      <c r="D72" s="159">
        <f>SUM(Month!D202:D204)</f>
        <v>14.700000000000001</v>
      </c>
      <c r="E72" s="159">
        <f>SUM(Month!E202:E204)</f>
        <v>10.969999999999999</v>
      </c>
      <c r="F72" s="159">
        <f>SUM(Month!F202:F204)</f>
        <v>1.35</v>
      </c>
      <c r="G72" s="159">
        <f>SUM(Month!G202:G204)</f>
        <v>4.34</v>
      </c>
      <c r="H72" s="159">
        <f>SUM(Month!H202:H204)</f>
        <v>0.42</v>
      </c>
      <c r="I72" s="61"/>
      <c r="J72" s="87"/>
    </row>
    <row r="73" spans="1:10" ht="15.5" x14ac:dyDescent="0.35">
      <c r="A73" s="123" t="s">
        <v>503</v>
      </c>
      <c r="B73" s="159">
        <f>SUM(Month!B205:B207)</f>
        <v>29.049999999999997</v>
      </c>
      <c r="C73" s="159">
        <f>SUM(Month!C205:C207)</f>
        <v>2.92</v>
      </c>
      <c r="D73" s="159">
        <f>SUM(Month!D205:D207)</f>
        <v>12.169999999999998</v>
      </c>
      <c r="E73" s="159">
        <f>SUM(Month!E205:E207)</f>
        <v>8.7199999999999989</v>
      </c>
      <c r="F73" s="159">
        <f>SUM(Month!F205:F207)</f>
        <v>1.29</v>
      </c>
      <c r="G73" s="159">
        <f>SUM(Month!G205:G207)</f>
        <v>3.57</v>
      </c>
      <c r="H73" s="159">
        <f>SUM(Month!H205:H207)</f>
        <v>0.38</v>
      </c>
      <c r="I73" s="61"/>
      <c r="J73" s="87"/>
    </row>
    <row r="74" spans="1:10" ht="15.5" x14ac:dyDescent="0.35">
      <c r="A74" s="123" t="s">
        <v>504</v>
      </c>
      <c r="B74" s="159">
        <f>SUM(Month!B208:B210)</f>
        <v>34.24</v>
      </c>
      <c r="C74" s="159">
        <f>SUM(Month!C208:C210)</f>
        <v>2.67</v>
      </c>
      <c r="D74" s="159">
        <f>SUM(Month!D208:D210)</f>
        <v>14.18</v>
      </c>
      <c r="E74" s="159">
        <f>SUM(Month!E208:E210)</f>
        <v>11.71</v>
      </c>
      <c r="F74" s="159">
        <f>SUM(Month!F208:F210)</f>
        <v>1.6800000000000002</v>
      </c>
      <c r="G74" s="159">
        <f>SUM(Month!G208:G210)</f>
        <v>3.31</v>
      </c>
      <c r="H74" s="159">
        <f>SUM(Month!H208:H210)</f>
        <v>0.69</v>
      </c>
      <c r="I74" s="61"/>
      <c r="J74" s="87"/>
    </row>
    <row r="75" spans="1:10" ht="15.5" x14ac:dyDescent="0.35">
      <c r="A75" s="123" t="s">
        <v>505</v>
      </c>
      <c r="B75" s="159">
        <f>SUM(Month!B211:B213)</f>
        <v>33.620000000000005</v>
      </c>
      <c r="C75" s="159">
        <f>SUM(Month!C211:C213)</f>
        <v>2.6</v>
      </c>
      <c r="D75" s="159">
        <f>SUM(Month!D211:D213)</f>
        <v>13.799999999999999</v>
      </c>
      <c r="E75" s="159">
        <f>SUM(Month!E211:E213)</f>
        <v>11.06</v>
      </c>
      <c r="F75" s="159">
        <f>SUM(Month!F211:F213)</f>
        <v>1.83</v>
      </c>
      <c r="G75" s="159">
        <f>SUM(Month!G211:G213)</f>
        <v>3.7200000000000006</v>
      </c>
      <c r="H75" s="159">
        <f>SUM(Month!H211:H213)</f>
        <v>0.61</v>
      </c>
      <c r="I75" s="61"/>
      <c r="J75" s="87"/>
    </row>
    <row r="76" spans="1:10" ht="15.5" x14ac:dyDescent="0.35">
      <c r="A76" s="123" t="s">
        <v>506</v>
      </c>
      <c r="B76" s="159">
        <f>SUM(Month!B214:B216)</f>
        <v>31.270000000000003</v>
      </c>
      <c r="C76" s="159">
        <f>SUM(Month!C214:C216)</f>
        <v>2.98</v>
      </c>
      <c r="D76" s="159">
        <f>SUM(Month!D214:D216)</f>
        <v>12.93</v>
      </c>
      <c r="E76" s="159">
        <f>SUM(Month!E214:E216)</f>
        <v>9.5399999999999991</v>
      </c>
      <c r="F76" s="159">
        <f>SUM(Month!F214:F216)</f>
        <v>1.3800000000000001</v>
      </c>
      <c r="G76" s="159">
        <f>SUM(Month!G214:G216)</f>
        <v>4</v>
      </c>
      <c r="H76" s="159">
        <f>SUM(Month!H214:H216)</f>
        <v>0.44000000000000006</v>
      </c>
      <c r="I76" s="61"/>
      <c r="J76" s="87"/>
    </row>
    <row r="77" spans="1:10" ht="15.5" x14ac:dyDescent="0.35">
      <c r="A77" s="123" t="s">
        <v>507</v>
      </c>
      <c r="B77" s="159">
        <f>SUM(Month!B217:B219)</f>
        <v>26.790000000000003</v>
      </c>
      <c r="C77" s="159">
        <f>SUM(Month!C217:C219)</f>
        <v>2.61</v>
      </c>
      <c r="D77" s="159">
        <f>SUM(Month!D217:D219)</f>
        <v>10.66</v>
      </c>
      <c r="E77" s="159">
        <f>SUM(Month!E217:E219)</f>
        <v>7.7</v>
      </c>
      <c r="F77" s="159">
        <f>SUM(Month!F217:F219)</f>
        <v>1.41</v>
      </c>
      <c r="G77" s="159">
        <f>SUM(Month!G217:G219)</f>
        <v>3.8899999999999997</v>
      </c>
      <c r="H77" s="159">
        <f>SUM(Month!H217:H219)</f>
        <v>0.52</v>
      </c>
      <c r="I77" s="61"/>
      <c r="J77" s="87"/>
    </row>
    <row r="78" spans="1:10" ht="15.5" x14ac:dyDescent="0.35">
      <c r="A78" s="123" t="s">
        <v>508</v>
      </c>
      <c r="B78" s="159">
        <f>SUM(Month!B220:B222)</f>
        <v>29.279999999999998</v>
      </c>
      <c r="C78" s="159">
        <f>SUM(Month!C220:C222)</f>
        <v>2.4</v>
      </c>
      <c r="D78" s="159">
        <f>SUM(Month!D220:D222)</f>
        <v>11.370000000000001</v>
      </c>
      <c r="E78" s="159">
        <f>SUM(Month!E220:E222)</f>
        <v>9.15</v>
      </c>
      <c r="F78" s="159">
        <f>SUM(Month!F220:F222)</f>
        <v>2.04</v>
      </c>
      <c r="G78" s="159">
        <f>SUM(Month!G220:G222)</f>
        <v>3.6000000000000005</v>
      </c>
      <c r="H78" s="159">
        <f>SUM(Month!H220:H222)</f>
        <v>0.72</v>
      </c>
      <c r="I78" s="61"/>
      <c r="J78" s="87"/>
    </row>
    <row r="79" spans="1:10" ht="15.5" x14ac:dyDescent="0.35">
      <c r="A79" s="123" t="s">
        <v>509</v>
      </c>
      <c r="B79" s="159">
        <f>SUM(Month!B223:B225)</f>
        <v>30.14</v>
      </c>
      <c r="C79" s="159">
        <f>SUM(Month!C223:C225)</f>
        <v>2.34</v>
      </c>
      <c r="D79" s="159">
        <f>SUM(Month!D223:D225)</f>
        <v>11.600000000000001</v>
      </c>
      <c r="E79" s="159">
        <f>SUM(Month!E223:E225)</f>
        <v>9.4499999999999993</v>
      </c>
      <c r="F79" s="159">
        <f>SUM(Month!F223:F225)</f>
        <v>2.04</v>
      </c>
      <c r="G79" s="159">
        <f>SUM(Month!G223:G225)</f>
        <v>4</v>
      </c>
      <c r="H79" s="159">
        <f>SUM(Month!H223:H225)</f>
        <v>0.71</v>
      </c>
      <c r="I79" s="61"/>
      <c r="J79" s="87"/>
    </row>
    <row r="80" spans="1:10" ht="15.5" x14ac:dyDescent="0.35">
      <c r="A80" s="123" t="s">
        <v>510</v>
      </c>
      <c r="B80" s="159">
        <f>SUM(Month!B226:B228)</f>
        <v>28.79</v>
      </c>
      <c r="C80" s="159">
        <f>SUM(Month!C226:C228)</f>
        <v>2.15</v>
      </c>
      <c r="D80" s="159">
        <f>SUM(Month!D226:D228)</f>
        <v>11.39</v>
      </c>
      <c r="E80" s="159">
        <f>SUM(Month!E226:E228)</f>
        <v>9.370000000000001</v>
      </c>
      <c r="F80" s="159">
        <f>SUM(Month!F226:F228)</f>
        <v>1.7999999999999998</v>
      </c>
      <c r="G80" s="159">
        <f>SUM(Month!G226:G228)</f>
        <v>3.3800000000000003</v>
      </c>
      <c r="H80" s="159">
        <f>SUM(Month!H226:H228)</f>
        <v>0.7</v>
      </c>
      <c r="I80" s="61"/>
      <c r="J80" s="87"/>
    </row>
    <row r="81" spans="1:10" ht="15.5" x14ac:dyDescent="0.35">
      <c r="A81" s="123" t="s">
        <v>511</v>
      </c>
      <c r="B81" s="159">
        <f>SUM(Month!B229:B231)</f>
        <v>25.310000000000002</v>
      </c>
      <c r="C81" s="159">
        <f>SUM(Month!C229:C231)</f>
        <v>1.7800000000000002</v>
      </c>
      <c r="D81" s="159">
        <f>SUM(Month!D229:D231)</f>
        <v>9.9699999999999989</v>
      </c>
      <c r="E81" s="159">
        <f>SUM(Month!E229:E231)</f>
        <v>7.49</v>
      </c>
      <c r="F81" s="159">
        <f>SUM(Month!F229:F231)</f>
        <v>1.44</v>
      </c>
      <c r="G81" s="159">
        <f>SUM(Month!G229:G231)</f>
        <v>4.09</v>
      </c>
      <c r="H81" s="159">
        <f>SUM(Month!H229:H231)</f>
        <v>0.54</v>
      </c>
      <c r="I81" s="61"/>
      <c r="J81" s="87"/>
    </row>
    <row r="82" spans="1:10" ht="15.5" x14ac:dyDescent="0.35">
      <c r="A82" s="123" t="s">
        <v>512</v>
      </c>
      <c r="B82" s="159">
        <f>SUM(Month!B232:B234)</f>
        <v>29.19</v>
      </c>
      <c r="C82" s="159">
        <f>SUM(Month!C232:C234)</f>
        <v>1.71</v>
      </c>
      <c r="D82" s="159">
        <f>SUM(Month!D232:D234)</f>
        <v>11.52</v>
      </c>
      <c r="E82" s="159">
        <f>SUM(Month!E232:E234)</f>
        <v>9.0299999999999994</v>
      </c>
      <c r="F82" s="159">
        <f>SUM(Month!F232:F234)</f>
        <v>1.8900000000000001</v>
      </c>
      <c r="G82" s="159">
        <f>SUM(Month!G232:G234)</f>
        <v>3.9699999999999998</v>
      </c>
      <c r="H82" s="159">
        <f>SUM(Month!H232:H234)</f>
        <v>1.07</v>
      </c>
      <c r="I82" s="61"/>
      <c r="J82" s="87"/>
    </row>
    <row r="83" spans="1:10" ht="15.5" x14ac:dyDescent="0.35">
      <c r="A83" s="123" t="s">
        <v>513</v>
      </c>
      <c r="B83" s="159">
        <f>SUM(Month!B235:B237)</f>
        <v>30.319999999999997</v>
      </c>
      <c r="C83" s="159">
        <f>SUM(Month!C235:C237)</f>
        <v>1.78</v>
      </c>
      <c r="D83" s="159">
        <f>SUM(Month!D235:D237)</f>
        <v>12.09</v>
      </c>
      <c r="E83" s="159">
        <f>SUM(Month!E235:E237)</f>
        <v>9.66</v>
      </c>
      <c r="F83" s="159">
        <f>SUM(Month!F235:F237)</f>
        <v>2.0100000000000002</v>
      </c>
      <c r="G83" s="159">
        <f>SUM(Month!G235:G237)</f>
        <v>3.5900000000000003</v>
      </c>
      <c r="H83" s="159">
        <f>SUM(Month!H235:H237)</f>
        <v>1.19</v>
      </c>
      <c r="I83" s="61"/>
      <c r="J83" s="87"/>
    </row>
    <row r="84" spans="1:10" ht="15.5" x14ac:dyDescent="0.35">
      <c r="A84" s="123" t="s">
        <v>514</v>
      </c>
      <c r="B84" s="159">
        <f>SUM(Month!B238:B240)</f>
        <v>28.330000000000002</v>
      </c>
      <c r="C84" s="159">
        <f>SUM(Month!C238:C240)</f>
        <v>1.88</v>
      </c>
      <c r="D84" s="159">
        <f>SUM(Month!D238:D240)</f>
        <v>11.25</v>
      </c>
      <c r="E84" s="159">
        <f>SUM(Month!E238:E240)</f>
        <v>9.0599999999999987</v>
      </c>
      <c r="F84" s="159">
        <f>SUM(Month!F238:F240)</f>
        <v>1.6800000000000002</v>
      </c>
      <c r="G84" s="159">
        <f>SUM(Month!G238:G240)</f>
        <v>3.8</v>
      </c>
      <c r="H84" s="159">
        <f>SUM(Month!H238:H240)</f>
        <v>0.66</v>
      </c>
      <c r="I84" s="61"/>
      <c r="J84" s="87"/>
    </row>
    <row r="85" spans="1:10" ht="15.5" x14ac:dyDescent="0.35">
      <c r="A85" s="123" t="s">
        <v>515</v>
      </c>
      <c r="B85" s="159">
        <f>SUM(Month!B241:B243)</f>
        <v>24.4</v>
      </c>
      <c r="C85" s="159">
        <f>SUM(Month!C241:C243)</f>
        <v>1.89</v>
      </c>
      <c r="D85" s="159">
        <f>SUM(Month!D241:D243)</f>
        <v>8.9699999999999989</v>
      </c>
      <c r="E85" s="159">
        <f>SUM(Month!E241:E243)</f>
        <v>7.85</v>
      </c>
      <c r="F85" s="159">
        <f>SUM(Month!F241:F243)</f>
        <v>1.6500000000000001</v>
      </c>
      <c r="G85" s="159">
        <f>SUM(Month!G241:G243)</f>
        <v>3.4000000000000004</v>
      </c>
      <c r="H85" s="159">
        <f>SUM(Month!H241:H243)</f>
        <v>0.64</v>
      </c>
      <c r="I85" s="61"/>
      <c r="J85" s="87"/>
    </row>
    <row r="86" spans="1:10" ht="15.5" x14ac:dyDescent="0.35">
      <c r="A86" s="123" t="s">
        <v>516</v>
      </c>
      <c r="B86" s="159">
        <f>SUM(Month!B244:B246)</f>
        <v>28.99</v>
      </c>
      <c r="C86" s="159">
        <f>SUM(Month!C244:C246)</f>
        <v>1.74</v>
      </c>
      <c r="D86" s="159">
        <f>SUM(Month!D244:D246)</f>
        <v>11.38</v>
      </c>
      <c r="E86" s="159">
        <f>SUM(Month!E244:E246)</f>
        <v>9.18</v>
      </c>
      <c r="F86" s="159">
        <f>SUM(Month!F244:F246)</f>
        <v>2.52</v>
      </c>
      <c r="G86" s="159">
        <f>SUM(Month!G244:G246)</f>
        <v>3.05</v>
      </c>
      <c r="H86" s="159">
        <f>SUM(Month!H244:H246)</f>
        <v>1.1199999999999999</v>
      </c>
      <c r="I86" s="61"/>
      <c r="J86" s="87"/>
    </row>
    <row r="87" spans="1:10" ht="15.5" x14ac:dyDescent="0.35">
      <c r="A87" s="123" t="s">
        <v>517</v>
      </c>
      <c r="B87" s="159">
        <f>SUM(Month!B247:B249)</f>
        <v>31.4</v>
      </c>
      <c r="C87" s="159">
        <f>SUM(Month!C247:C249)</f>
        <v>1.94</v>
      </c>
      <c r="D87" s="159">
        <f>SUM(Month!D247:D249)</f>
        <v>11.74</v>
      </c>
      <c r="E87" s="159">
        <f>SUM(Month!E247:E249)</f>
        <v>9.6900000000000013</v>
      </c>
      <c r="F87" s="159">
        <f>SUM(Month!F247:F249)</f>
        <v>2.7600000000000002</v>
      </c>
      <c r="G87" s="159">
        <f>SUM(Month!G247:G249)</f>
        <v>4</v>
      </c>
      <c r="H87" s="159">
        <f>SUM(Month!H247:H249)</f>
        <v>1.27</v>
      </c>
      <c r="I87" s="61"/>
      <c r="J87" s="87"/>
    </row>
    <row r="88" spans="1:10" ht="15.5" x14ac:dyDescent="0.35">
      <c r="A88" s="123" t="s">
        <v>518</v>
      </c>
      <c r="B88" s="159">
        <f>SUM(Month!B250:B252)</f>
        <v>31.67</v>
      </c>
      <c r="C88" s="159">
        <f>SUM(Month!C250:C252)</f>
        <v>1.53</v>
      </c>
      <c r="D88" s="159">
        <f>SUM(Month!D250:D252)</f>
        <v>13.190000000000001</v>
      </c>
      <c r="E88" s="159">
        <f>SUM(Month!E250:E252)</f>
        <v>10.199999999999999</v>
      </c>
      <c r="F88" s="159">
        <f>SUM(Month!F250:F252)</f>
        <v>1.92</v>
      </c>
      <c r="G88" s="159">
        <f>SUM(Month!G250:G252)</f>
        <v>3.7199999999999998</v>
      </c>
      <c r="H88" s="159">
        <f>SUM(Month!H250:H252)</f>
        <v>1.1100000000000001</v>
      </c>
      <c r="I88" s="61"/>
      <c r="J88" s="87"/>
    </row>
    <row r="89" spans="1:10" ht="15.5" x14ac:dyDescent="0.35">
      <c r="A89" s="123" t="s">
        <v>519</v>
      </c>
      <c r="B89" s="159">
        <f>SUM(Month!B253:B255)</f>
        <v>27.119999999999997</v>
      </c>
      <c r="C89" s="159">
        <f>SUM(Month!C253:C255)</f>
        <v>0.9</v>
      </c>
      <c r="D89" s="159">
        <f>SUM(Month!D253:D255)</f>
        <v>11.379999999999999</v>
      </c>
      <c r="E89" s="159">
        <f>SUM(Month!E253:E255)</f>
        <v>8.5400000000000009</v>
      </c>
      <c r="F89" s="159">
        <f>SUM(Month!F253:F255)</f>
        <v>1.71</v>
      </c>
      <c r="G89" s="159">
        <f>SUM(Month!G253:G255)</f>
        <v>3.6499999999999995</v>
      </c>
      <c r="H89" s="159">
        <f>SUM(Month!H253:H255)</f>
        <v>0.94000000000000006</v>
      </c>
      <c r="I89" s="61"/>
      <c r="J89" s="87"/>
    </row>
    <row r="90" spans="1:10" ht="15.5" x14ac:dyDescent="0.35">
      <c r="A90" s="123" t="s">
        <v>520</v>
      </c>
      <c r="B90" s="159">
        <f>SUM(Month!B256:B258)</f>
        <v>32.790000000000006</v>
      </c>
      <c r="C90" s="159">
        <f>SUM(Month!C256:C258)</f>
        <v>1.02</v>
      </c>
      <c r="D90" s="159">
        <f>SUM(Month!D256:D258)</f>
        <v>13.23</v>
      </c>
      <c r="E90" s="159">
        <f>SUM(Month!E256:E258)</f>
        <v>10.41</v>
      </c>
      <c r="F90" s="159">
        <f>SUM(Month!F256:F258)</f>
        <v>2.7</v>
      </c>
      <c r="G90" s="159">
        <f>SUM(Month!G256:G258)</f>
        <v>4.0999999999999996</v>
      </c>
      <c r="H90" s="159">
        <f>SUM(Month!H256:H258)</f>
        <v>1.33</v>
      </c>
      <c r="I90" s="61"/>
      <c r="J90" s="87"/>
    </row>
    <row r="91" spans="1:10" ht="15.5" x14ac:dyDescent="0.35">
      <c r="A91" s="123" t="s">
        <v>521</v>
      </c>
      <c r="B91" s="159">
        <f>SUM(Month!B259:B261)</f>
        <v>32.850000000000009</v>
      </c>
      <c r="C91" s="159">
        <f>SUM(Month!C259:C261)</f>
        <v>0.69</v>
      </c>
      <c r="D91" s="159">
        <f>SUM(Month!D259:D261)</f>
        <v>13.79</v>
      </c>
      <c r="E91" s="159">
        <f>SUM(Month!E259:E261)</f>
        <v>10.210000000000001</v>
      </c>
      <c r="F91" s="159">
        <f>SUM(Month!F259:F261)</f>
        <v>3.1500000000000004</v>
      </c>
      <c r="G91" s="159">
        <f>SUM(Month!G259:G261)</f>
        <v>3.7199999999999998</v>
      </c>
      <c r="H91" s="159">
        <f>SUM(Month!H259:H261)</f>
        <v>1.29</v>
      </c>
      <c r="I91" s="61"/>
      <c r="J91" s="87"/>
    </row>
    <row r="92" spans="1:10" ht="15.5" x14ac:dyDescent="0.35">
      <c r="A92" s="123" t="s">
        <v>522</v>
      </c>
      <c r="B92" s="159">
        <f>SUM(Month!B262:B264)</f>
        <v>30.67</v>
      </c>
      <c r="C92" s="159">
        <f>SUM(Month!C262:C264)</f>
        <v>0.66</v>
      </c>
      <c r="D92" s="159">
        <f>SUM(Month!D262:D264)</f>
        <v>13.25</v>
      </c>
      <c r="E92" s="159">
        <f>SUM(Month!E262:E264)</f>
        <v>9.6999999999999993</v>
      </c>
      <c r="F92" s="159">
        <f>SUM(Month!F262:F264)</f>
        <v>2.46</v>
      </c>
      <c r="G92" s="159">
        <f>SUM(Month!G262:G264)</f>
        <v>3.5700000000000003</v>
      </c>
      <c r="H92" s="159">
        <f>SUM(Month!H262:H264)</f>
        <v>1.03</v>
      </c>
      <c r="I92" s="61"/>
      <c r="J92" s="87"/>
    </row>
    <row r="93" spans="1:10" ht="15.5" x14ac:dyDescent="0.35">
      <c r="A93" s="123" t="s">
        <v>523</v>
      </c>
      <c r="B93" s="159">
        <f>SUM(Month!B265:B267)</f>
        <v>29.79</v>
      </c>
      <c r="C93" s="159">
        <f>SUM(Month!C265:C267)</f>
        <v>0.7</v>
      </c>
      <c r="D93" s="159">
        <f>SUM(Month!D265:D267)</f>
        <v>12.35</v>
      </c>
      <c r="E93" s="159">
        <f>SUM(Month!E265:E267)</f>
        <v>9.5</v>
      </c>
      <c r="F93" s="159">
        <f>SUM(Month!F265:F267)</f>
        <v>2.0699999999999998</v>
      </c>
      <c r="G93" s="159">
        <f>SUM(Month!G265:G267)</f>
        <v>4.0500000000000007</v>
      </c>
      <c r="H93" s="159">
        <f>SUM(Month!H265:H267)</f>
        <v>1.1200000000000001</v>
      </c>
      <c r="I93" s="61"/>
      <c r="J93" s="87"/>
    </row>
    <row r="94" spans="1:10" ht="15.5" x14ac:dyDescent="0.35">
      <c r="A94" s="123" t="s">
        <v>524</v>
      </c>
      <c r="B94" s="159">
        <f>SUM(Month!B268:B270)</f>
        <v>31.36</v>
      </c>
      <c r="C94" s="159">
        <f>SUM(Month!C268:C270)</f>
        <v>0.81</v>
      </c>
      <c r="D94" s="159">
        <f>SUM(Month!D268:D270)</f>
        <v>12.559999999999999</v>
      </c>
      <c r="E94" s="159">
        <f>SUM(Month!E268:E270)</f>
        <v>10.47</v>
      </c>
      <c r="F94" s="159">
        <f>SUM(Month!F268:F270)</f>
        <v>2.37</v>
      </c>
      <c r="G94" s="159">
        <f>SUM(Month!G268:G270)</f>
        <v>4.05</v>
      </c>
      <c r="H94" s="159">
        <f>SUM(Month!H268:H270)</f>
        <v>1.0999999999999999</v>
      </c>
      <c r="I94" s="61"/>
      <c r="J94" s="87"/>
    </row>
    <row r="95" spans="1:10" ht="15.5" x14ac:dyDescent="0.35">
      <c r="A95" s="123" t="s">
        <v>525</v>
      </c>
      <c r="B95" s="159">
        <f>SUM(Month!B271:B273)</f>
        <v>32.96</v>
      </c>
      <c r="C95" s="159">
        <f>SUM(Month!C271:C273)</f>
        <v>0.61</v>
      </c>
      <c r="D95" s="159">
        <f>SUM(Month!D271:D273)</f>
        <v>13.159999999999998</v>
      </c>
      <c r="E95" s="159">
        <f>SUM(Month!E271:E273)</f>
        <v>10.71</v>
      </c>
      <c r="F95" s="159">
        <f>SUM(Month!F271:F273)</f>
        <v>3.2700000000000005</v>
      </c>
      <c r="G95" s="159">
        <f>SUM(Month!G271:G273)</f>
        <v>3.8</v>
      </c>
      <c r="H95" s="159">
        <f>SUM(Month!H271:H273)</f>
        <v>1.41</v>
      </c>
      <c r="I95" s="61"/>
      <c r="J95" s="87"/>
    </row>
    <row r="96" spans="1:10" ht="15.5" x14ac:dyDescent="0.35">
      <c r="A96" s="123" t="s">
        <v>526</v>
      </c>
      <c r="B96" s="159">
        <f>SUM(Month!B274:B276)</f>
        <v>31.58</v>
      </c>
      <c r="C96" s="159">
        <f>SUM(Month!C274:C276)</f>
        <v>0.48</v>
      </c>
      <c r="D96" s="159">
        <f>SUM(Month!D274:D276)</f>
        <v>13</v>
      </c>
      <c r="E96" s="159">
        <f>SUM(Month!E274:E276)</f>
        <v>10.35</v>
      </c>
      <c r="F96" s="159">
        <f>SUM(Month!F274:F276)</f>
        <v>2.58</v>
      </c>
      <c r="G96" s="159">
        <f>SUM(Month!G274:G276)</f>
        <v>3.83</v>
      </c>
      <c r="H96" s="159">
        <f>SUM(Month!H274:H276)</f>
        <v>1.3399999999999999</v>
      </c>
      <c r="I96" s="61"/>
      <c r="J96" s="87"/>
    </row>
    <row r="97" spans="1:10" ht="15.5" x14ac:dyDescent="0.35">
      <c r="A97" s="123" t="s">
        <v>527</v>
      </c>
      <c r="B97" s="159">
        <f>SUM(Month!B277:B279)</f>
        <v>28.680000000000003</v>
      </c>
      <c r="C97" s="159">
        <f>SUM(Month!C277:C279)</f>
        <v>0.49</v>
      </c>
      <c r="D97" s="159">
        <f>SUM(Month!D277:D279)</f>
        <v>12.29</v>
      </c>
      <c r="E97" s="159">
        <f>SUM(Month!E277:E279)</f>
        <v>8.4400000000000013</v>
      </c>
      <c r="F97" s="159">
        <f>SUM(Month!F277:F279)</f>
        <v>2.2800000000000002</v>
      </c>
      <c r="G97" s="159">
        <f>SUM(Month!G277:G279)</f>
        <v>3.91</v>
      </c>
      <c r="H97" s="159">
        <f>SUM(Month!H277:H279)</f>
        <v>1.27</v>
      </c>
      <c r="I97" s="61"/>
      <c r="J97" s="87"/>
    </row>
    <row r="98" spans="1:10" ht="15.5" x14ac:dyDescent="0.35">
      <c r="A98" s="123" t="s">
        <v>528</v>
      </c>
      <c r="B98" s="159">
        <f>SUM(Month!B280:B282)</f>
        <v>31.94</v>
      </c>
      <c r="C98" s="159">
        <f>SUM(Month!C280:C282)</f>
        <v>0.49</v>
      </c>
      <c r="D98" s="159">
        <f>SUM(Month!D280:D282)</f>
        <v>12.639999999999999</v>
      </c>
      <c r="E98" s="159">
        <f>SUM(Month!E280:E282)</f>
        <v>10.51</v>
      </c>
      <c r="F98" s="159">
        <f>SUM(Month!F280:F282)</f>
        <v>2.9699999999999998</v>
      </c>
      <c r="G98" s="159">
        <f>SUM(Month!G280:G282)</f>
        <v>3.59</v>
      </c>
      <c r="H98" s="159">
        <f>SUM(Month!H280:H282)</f>
        <v>1.7399999999999998</v>
      </c>
      <c r="I98" s="61"/>
      <c r="J98" s="87"/>
    </row>
    <row r="99" spans="1:10" ht="15.5" x14ac:dyDescent="0.35">
      <c r="A99" s="123" t="s">
        <v>529</v>
      </c>
      <c r="B99" s="159">
        <f>SUM(Month!B283:B285)</f>
        <v>33.5</v>
      </c>
      <c r="C99" s="159">
        <f>SUM(Month!C283:C285)</f>
        <v>0.44999999999999996</v>
      </c>
      <c r="D99" s="159">
        <f>SUM(Month!D283:D285)</f>
        <v>13.97</v>
      </c>
      <c r="E99" s="159">
        <f>SUM(Month!E283:E285)</f>
        <v>10.27</v>
      </c>
      <c r="F99" s="159">
        <f>SUM(Month!F283:F285)</f>
        <v>3.42</v>
      </c>
      <c r="G99" s="159">
        <f>SUM(Month!G283:G285)</f>
        <v>3.6</v>
      </c>
      <c r="H99" s="159">
        <f>SUM(Month!H283:H285)</f>
        <v>1.79</v>
      </c>
      <c r="I99" s="61"/>
      <c r="J99" s="87"/>
    </row>
    <row r="100" spans="1:10" ht="15.5" x14ac:dyDescent="0.35">
      <c r="A100" s="123" t="s">
        <v>530</v>
      </c>
      <c r="B100" s="159">
        <f>SUM(Month!B286:B288)</f>
        <v>32.430000000000007</v>
      </c>
      <c r="C100" s="159">
        <f>SUM(Month!C286:C288)</f>
        <v>0.49</v>
      </c>
      <c r="D100" s="159">
        <f>SUM(Month!D286:D288)</f>
        <v>14.67</v>
      </c>
      <c r="E100" s="159">
        <f>SUM(Month!E286:E288)</f>
        <v>9.629999999999999</v>
      </c>
      <c r="F100" s="159">
        <f>SUM(Month!F286:F288)</f>
        <v>2.67</v>
      </c>
      <c r="G100" s="159">
        <f>SUM(Month!G286:G288)</f>
        <v>3.59</v>
      </c>
      <c r="H100" s="159">
        <f>SUM(Month!H286:H288)</f>
        <v>1.38</v>
      </c>
      <c r="I100" s="61"/>
      <c r="J100" s="87"/>
    </row>
    <row r="101" spans="1:10" ht="15.5" x14ac:dyDescent="0.35">
      <c r="A101" s="123" t="s">
        <v>531</v>
      </c>
      <c r="B101" s="159">
        <f>SUM(Month!B289:B291)</f>
        <v>29.700000000000003</v>
      </c>
      <c r="C101" s="159">
        <f>SUM(Month!C289:C291)</f>
        <v>0.48000000000000004</v>
      </c>
      <c r="D101" s="159">
        <f>SUM(Month!D289:D291)</f>
        <v>12.64</v>
      </c>
      <c r="E101" s="159">
        <f>SUM(Month!E289:E291)</f>
        <v>8.93</v>
      </c>
      <c r="F101" s="159">
        <f>SUM(Month!F289:F291)</f>
        <v>2.5499999999999998</v>
      </c>
      <c r="G101" s="159">
        <f>SUM(Month!G289:G291)</f>
        <v>3.73</v>
      </c>
      <c r="H101" s="159">
        <f>SUM(Month!H289:H291)</f>
        <v>1.37</v>
      </c>
      <c r="I101" s="61"/>
      <c r="J101" s="87"/>
    </row>
    <row r="102" spans="1:10" ht="15.5" x14ac:dyDescent="0.35">
      <c r="A102" s="123" t="s">
        <v>532</v>
      </c>
      <c r="B102" s="159">
        <f>SUM(Month!B292:B294)</f>
        <v>33.51</v>
      </c>
      <c r="C102" s="159">
        <f>SUM(Month!C292:C294)</f>
        <v>0.49</v>
      </c>
      <c r="D102" s="159">
        <f>SUM(Month!D292:D294)</f>
        <v>14.760000000000002</v>
      </c>
      <c r="E102" s="159">
        <f>SUM(Month!E292:E294)</f>
        <v>9.91</v>
      </c>
      <c r="F102" s="159">
        <f>SUM(Month!F292:F294)</f>
        <v>3.3000000000000003</v>
      </c>
      <c r="G102" s="159">
        <f>SUM(Month!G292:G294)</f>
        <v>3.1399999999999997</v>
      </c>
      <c r="H102" s="159">
        <f>SUM(Month!H292:H294)</f>
        <v>1.9100000000000001</v>
      </c>
      <c r="I102" s="61"/>
      <c r="J102" s="87"/>
    </row>
    <row r="103" spans="1:10" ht="15.5" x14ac:dyDescent="0.35">
      <c r="A103" s="123" t="s">
        <v>533</v>
      </c>
      <c r="B103" s="159">
        <f>SUM(Month!B295:B297)</f>
        <v>33.370000000000005</v>
      </c>
      <c r="C103" s="159">
        <f>SUM(Month!C295:C297)</f>
        <v>0.49</v>
      </c>
      <c r="D103" s="159">
        <f>SUM(Month!D295:D297)</f>
        <v>15.1</v>
      </c>
      <c r="E103" s="159">
        <f>SUM(Month!E295:E297)</f>
        <v>9.6399999999999988</v>
      </c>
      <c r="F103" s="159">
        <f>SUM(Month!F295:F297)</f>
        <v>3.24</v>
      </c>
      <c r="G103" s="159">
        <f>SUM(Month!G295:G297)</f>
        <v>2.99</v>
      </c>
      <c r="H103" s="159">
        <f>SUM(Month!H295:H297)</f>
        <v>1.91</v>
      </c>
      <c r="I103" s="61"/>
      <c r="J103" s="87"/>
    </row>
    <row r="104" spans="1:10" ht="15.5" x14ac:dyDescent="0.35">
      <c r="A104" s="123" t="s">
        <v>534</v>
      </c>
      <c r="B104" s="159">
        <f>SUM(Month!B298:B300)</f>
        <v>30.870000000000005</v>
      </c>
      <c r="C104" s="159">
        <f>SUM(Month!C298:C300)</f>
        <v>0.44000000000000006</v>
      </c>
      <c r="D104" s="159">
        <f>SUM(Month!D298:D300)</f>
        <v>14.34</v>
      </c>
      <c r="E104" s="159">
        <f>SUM(Month!E298:E300)</f>
        <v>9.11</v>
      </c>
      <c r="F104" s="159">
        <f>SUM(Month!F298:F300)</f>
        <v>2.67</v>
      </c>
      <c r="G104" s="159">
        <f>SUM(Month!G298:G300)</f>
        <v>2.8099999999999996</v>
      </c>
      <c r="H104" s="159">
        <f>SUM(Month!H298:H300)</f>
        <v>1.5</v>
      </c>
      <c r="I104" s="61"/>
      <c r="J104" s="87"/>
    </row>
    <row r="105" spans="1:10" ht="15.5" x14ac:dyDescent="0.35">
      <c r="A105" s="123" t="s">
        <v>535</v>
      </c>
      <c r="B105" s="159">
        <f>SUM(Month!B301:B303)</f>
        <v>29.54</v>
      </c>
      <c r="C105" s="159">
        <f>SUM(Month!C301:C303)</f>
        <v>0.44000000000000006</v>
      </c>
      <c r="D105" s="159">
        <f>SUM(Month!D301:D303)</f>
        <v>13.64</v>
      </c>
      <c r="E105" s="159">
        <f>SUM(Month!E301:E303)</f>
        <v>8.36</v>
      </c>
      <c r="F105" s="159">
        <f>SUM(Month!F301:F303)</f>
        <v>2.46</v>
      </c>
      <c r="G105" s="159">
        <f>SUM(Month!G301:G303)</f>
        <v>2.9299999999999997</v>
      </c>
      <c r="H105" s="159">
        <f>SUM(Month!H301:H303)</f>
        <v>1.71</v>
      </c>
      <c r="I105" s="61"/>
      <c r="J105" s="87"/>
    </row>
    <row r="106" spans="1:10" ht="15.5" x14ac:dyDescent="0.35">
      <c r="A106" s="123" t="s">
        <v>536</v>
      </c>
      <c r="B106" s="159">
        <f>SUM(Month!B304:B306)</f>
        <v>33.910000000000004</v>
      </c>
      <c r="C106" s="159">
        <f>SUM(Month!C304:C306)</f>
        <v>0.42000000000000004</v>
      </c>
      <c r="D106" s="159">
        <f>SUM(Month!D304:D306)</f>
        <v>14.42</v>
      </c>
      <c r="E106" s="159">
        <f>SUM(Month!E304:E306)</f>
        <v>10.41</v>
      </c>
      <c r="F106" s="159">
        <f>SUM(Month!F304:F306)</f>
        <v>3.3600000000000003</v>
      </c>
      <c r="G106" s="159">
        <f>SUM(Month!G304:G306)</f>
        <v>3.3600000000000003</v>
      </c>
      <c r="H106" s="159">
        <f>SUM(Month!H304:H306)</f>
        <v>1.9400000000000002</v>
      </c>
      <c r="I106" s="61"/>
      <c r="J106" s="87"/>
    </row>
    <row r="107" spans="1:10" ht="15.5" x14ac:dyDescent="0.35">
      <c r="A107" s="123" t="s">
        <v>537</v>
      </c>
      <c r="B107" s="159">
        <f>SUM(Month!B307:B309)</f>
        <v>33.729999999999997</v>
      </c>
      <c r="C107" s="159">
        <f>SUM(Month!C307:C309)</f>
        <v>0.39</v>
      </c>
      <c r="D107" s="159">
        <f>SUM(Month!D307:D309)</f>
        <v>14.370000000000001</v>
      </c>
      <c r="E107" s="159">
        <f>SUM(Month!E307:E309)</f>
        <v>9.9499999999999993</v>
      </c>
      <c r="F107" s="159">
        <f>SUM(Month!F307:F309)</f>
        <v>3.5999999999999996</v>
      </c>
      <c r="G107" s="159">
        <f>SUM(Month!G307:G309)</f>
        <v>2.7700000000000005</v>
      </c>
      <c r="H107" s="159">
        <f>SUM(Month!H307:H309)</f>
        <v>2.65</v>
      </c>
      <c r="I107" s="61"/>
      <c r="J107" s="87"/>
    </row>
    <row r="108" spans="1:10" ht="15.5" x14ac:dyDescent="0.35">
      <c r="A108" s="123" t="s">
        <v>538</v>
      </c>
      <c r="B108" s="159">
        <f>SUM(Month!B310:B312)</f>
        <v>31.360000000000007</v>
      </c>
      <c r="C108" s="159">
        <f>SUM(Month!C310:C312)</f>
        <v>0.28999999999999998</v>
      </c>
      <c r="D108" s="159">
        <f>SUM(Month!D310:D312)</f>
        <v>14.19</v>
      </c>
      <c r="E108" s="159">
        <f>SUM(Month!E310:E312)</f>
        <v>9.99</v>
      </c>
      <c r="F108" s="159">
        <f>SUM(Month!F310:F312)</f>
        <v>2.67</v>
      </c>
      <c r="G108" s="159">
        <f>SUM(Month!G310:G312)</f>
        <v>2.5300000000000002</v>
      </c>
      <c r="H108" s="159">
        <f>SUM(Month!H310:H312)</f>
        <v>1.69</v>
      </c>
      <c r="I108" s="61"/>
      <c r="J108" s="87"/>
    </row>
    <row r="109" spans="1:10" ht="15.5" x14ac:dyDescent="0.35">
      <c r="A109" s="123" t="s">
        <v>539</v>
      </c>
      <c r="B109" s="159">
        <f>SUM(Month!B313:B315)</f>
        <v>27.33</v>
      </c>
      <c r="C109" s="159">
        <f>SUM(Month!C313:C315)</f>
        <v>0.28000000000000003</v>
      </c>
      <c r="D109" s="159">
        <f>SUM(Month!D313:D315)</f>
        <v>12.08</v>
      </c>
      <c r="E109" s="159">
        <f>SUM(Month!E313:E315)</f>
        <v>8.41</v>
      </c>
      <c r="F109" s="159">
        <f>SUM(Month!F313:F315)</f>
        <v>2.4899999999999998</v>
      </c>
      <c r="G109" s="159">
        <f>SUM(Month!G313:G315)</f>
        <v>2.35</v>
      </c>
      <c r="H109" s="159">
        <f>SUM(Month!H313:H315)</f>
        <v>1.7200000000000002</v>
      </c>
      <c r="I109" s="61"/>
      <c r="J109" s="87"/>
    </row>
    <row r="110" spans="1:10" ht="15.5" x14ac:dyDescent="0.35">
      <c r="A110" s="123" t="s">
        <v>540</v>
      </c>
      <c r="B110" s="159">
        <f>SUM(Month!B316:B318)</f>
        <v>31.200000000000003</v>
      </c>
      <c r="C110" s="159">
        <f>SUM(Month!C316:C318)</f>
        <v>0.2</v>
      </c>
      <c r="D110" s="159">
        <f>SUM(Month!D316:D318)</f>
        <v>13.030000000000001</v>
      </c>
      <c r="E110" s="159">
        <f>SUM(Month!E316:E318)</f>
        <v>9.4499999999999993</v>
      </c>
      <c r="F110" s="159">
        <f>SUM(Month!F316:F318)</f>
        <v>3.3600000000000003</v>
      </c>
      <c r="G110" s="159">
        <f>SUM(Month!G316:G318)</f>
        <v>3.04</v>
      </c>
      <c r="H110" s="159">
        <f>SUM(Month!H316:H318)</f>
        <v>2.12</v>
      </c>
      <c r="I110" s="61"/>
      <c r="J110" s="87"/>
    </row>
    <row r="111" spans="1:10" ht="15.5" x14ac:dyDescent="0.35">
      <c r="A111" s="123" t="s">
        <v>541</v>
      </c>
      <c r="B111" s="159">
        <f>SUM(Month!B319:B321)</f>
        <v>29.97</v>
      </c>
      <c r="C111" s="159">
        <f>SUM(Month!C319:C321)</f>
        <v>0.18</v>
      </c>
      <c r="D111" s="159">
        <f>SUM(Month!D319:D321)</f>
        <v>12.72</v>
      </c>
      <c r="E111" s="159">
        <f>SUM(Month!E319:E321)</f>
        <v>8.59</v>
      </c>
      <c r="F111" s="159">
        <f>SUM(Month!F319:F321)</f>
        <v>3.87</v>
      </c>
      <c r="G111" s="159">
        <f>SUM(Month!G319:G321)</f>
        <v>2.4900000000000002</v>
      </c>
      <c r="H111" s="159">
        <f>SUM(Month!H319:H321)</f>
        <v>2.12</v>
      </c>
      <c r="I111" s="61"/>
      <c r="J111" s="87"/>
    </row>
    <row r="112" spans="1:10" ht="15.5" x14ac:dyDescent="0.35">
      <c r="A112" s="123" t="s">
        <v>542</v>
      </c>
      <c r="B112" s="159">
        <f>SUM(Month!B322:B324)</f>
        <v>22.79</v>
      </c>
      <c r="C112" s="159">
        <f>SUM(Month!C322:C324)</f>
        <v>0.26</v>
      </c>
      <c r="D112" s="159">
        <f>SUM(Month!D322:D324)</f>
        <v>9.64</v>
      </c>
      <c r="E112" s="159">
        <f>SUM(Month!E322:E324)</f>
        <v>5.9500000000000011</v>
      </c>
      <c r="F112" s="159">
        <f>SUM(Month!F322:F324)</f>
        <v>2.9699999999999998</v>
      </c>
      <c r="G112" s="159">
        <f>SUM(Month!G322:G324)</f>
        <v>2.48</v>
      </c>
      <c r="H112" s="159">
        <f>SUM(Month!H322:H324)</f>
        <v>1.49</v>
      </c>
      <c r="I112" s="61"/>
      <c r="J112" s="87"/>
    </row>
    <row r="113" spans="1:10" ht="15.5" x14ac:dyDescent="0.35">
      <c r="A113" s="123" t="s">
        <v>558</v>
      </c>
      <c r="B113" s="159">
        <f>SUM(Month!B325:B327)</f>
        <v>25.03</v>
      </c>
      <c r="C113" s="159">
        <f>SUM(Month!C325:C327)</f>
        <v>0.16999999999999998</v>
      </c>
      <c r="D113" s="159">
        <f>SUM(Month!D325:D327)</f>
        <v>11.17</v>
      </c>
      <c r="E113" s="159">
        <f>SUM(Month!E325:E327)</f>
        <v>7.5</v>
      </c>
      <c r="F113" s="159">
        <f>SUM(Month!F325:F327)</f>
        <v>2.61</v>
      </c>
      <c r="G113" s="159">
        <f>SUM(Month!G325:G327)</f>
        <v>2.31</v>
      </c>
      <c r="H113" s="159">
        <f>SUM(Month!H325:H327)</f>
        <v>1.27</v>
      </c>
      <c r="I113" s="61"/>
      <c r="J113" s="87"/>
    </row>
    <row r="114" spans="1:10" ht="15.5" x14ac:dyDescent="0.35">
      <c r="A114" s="123" t="s">
        <v>562</v>
      </c>
      <c r="B114" s="159">
        <f>SUM(Month!B328:B330)</f>
        <v>29.160000000000004</v>
      </c>
      <c r="C114" s="159">
        <f>SUM(Month!C328:C330)</f>
        <v>0.13</v>
      </c>
      <c r="D114" s="159">
        <f>SUM(Month!D328:D330)</f>
        <v>11.219999999999999</v>
      </c>
      <c r="E114" s="159">
        <f>SUM(Month!E328:E330)</f>
        <v>9.3000000000000007</v>
      </c>
      <c r="F114" s="159">
        <f>SUM(Month!F328:F330)</f>
        <v>3.66</v>
      </c>
      <c r="G114" s="159">
        <f>SUM(Month!G328:G330)</f>
        <v>2.66</v>
      </c>
      <c r="H114" s="159">
        <f>SUM(Month!H328:H330)</f>
        <v>2.19</v>
      </c>
    </row>
    <row r="115" spans="1:10" ht="15.5" x14ac:dyDescent="0.35">
      <c r="A115" s="123" t="s">
        <v>579</v>
      </c>
      <c r="B115" s="159">
        <f>SUM(Month!B331:B333)</f>
        <v>29.68</v>
      </c>
      <c r="C115" s="159">
        <f>SUM(Month!C331:C333)</f>
        <v>0.14000000000000001</v>
      </c>
      <c r="D115" s="159">
        <f>SUM(Month!D331:D333)</f>
        <v>11.35</v>
      </c>
      <c r="E115" s="159">
        <f>SUM(Month!E331:E333)</f>
        <v>9.0500000000000007</v>
      </c>
      <c r="F115" s="159">
        <f>SUM(Month!F331:F333)</f>
        <v>3.99</v>
      </c>
      <c r="G115" s="159">
        <f>SUM(Month!G331:G333)</f>
        <v>2.7</v>
      </c>
      <c r="H115" s="159">
        <f>SUM(Month!H331:H333)</f>
        <v>2.4500000000000002</v>
      </c>
    </row>
    <row r="116" spans="1:10" ht="15.5" x14ac:dyDescent="0.35">
      <c r="A116" s="123" t="s">
        <v>584</v>
      </c>
      <c r="B116" s="159">
        <f>SUM(Month!B334:B336)</f>
        <v>27.43</v>
      </c>
      <c r="C116" s="159">
        <f>SUM(Month!C334:C336)</f>
        <v>0.13</v>
      </c>
      <c r="D116" s="159">
        <f>SUM(Month!D334:D336)</f>
        <v>10.52</v>
      </c>
      <c r="E116" s="159">
        <f>SUM(Month!E334:E336)</f>
        <v>9.19</v>
      </c>
      <c r="F116" s="159">
        <f>SUM(Month!F334:F336)</f>
        <v>2.88</v>
      </c>
      <c r="G116" s="159">
        <f>SUM(Month!G334:G336)</f>
        <v>2.79</v>
      </c>
      <c r="H116" s="159">
        <f>SUM(Month!H334:H336)</f>
        <v>1.92</v>
      </c>
    </row>
    <row r="117" spans="1:10" ht="15.5" x14ac:dyDescent="0.35">
      <c r="A117" s="123" t="s">
        <v>588</v>
      </c>
      <c r="B117" s="159">
        <f>SUM(Month!B337:B339)</f>
        <v>25.12</v>
      </c>
      <c r="C117" s="159">
        <f>SUM(Month!C337:C339)</f>
        <v>0.1</v>
      </c>
      <c r="D117" s="159">
        <f>SUM(Month!D337:D339)</f>
        <v>9.36</v>
      </c>
      <c r="E117" s="159">
        <f>SUM(Month!E337:E339)</f>
        <v>8.73</v>
      </c>
      <c r="F117" s="159">
        <f>SUM(Month!F337:F339)</f>
        <v>2.94</v>
      </c>
      <c r="G117" s="159">
        <f>SUM(Month!G337:G339)</f>
        <v>2.3499999999999996</v>
      </c>
      <c r="H117" s="159">
        <f>SUM(Month!H337:H339)</f>
        <v>1.6400000000000001</v>
      </c>
    </row>
    <row r="118" spans="1:10" ht="15.5" x14ac:dyDescent="0.35">
      <c r="A118" s="123" t="s">
        <v>603</v>
      </c>
      <c r="B118" s="159">
        <f>SUM(Month!B340:B342)</f>
        <v>28.11</v>
      </c>
      <c r="C118" s="159">
        <f>SUM(Month!C340:C342)</f>
        <v>0.09</v>
      </c>
      <c r="D118" s="159">
        <f>SUM(Month!D340:D342)</f>
        <v>10.11</v>
      </c>
      <c r="E118" s="159">
        <f>SUM(Month!E340:E342)</f>
        <v>9.44</v>
      </c>
      <c r="F118" s="159">
        <f>SUM(Month!F340:F342)</f>
        <v>3.4499999999999997</v>
      </c>
      <c r="G118" s="159">
        <f>SUM(Month!G340:G342)</f>
        <v>2.46</v>
      </c>
      <c r="H118" s="159">
        <f>SUM(Month!H340:H342)</f>
        <v>2.56</v>
      </c>
    </row>
    <row r="119" spans="1:10" ht="15.5" x14ac:dyDescent="0.35">
      <c r="A119" s="123" t="s">
        <v>610</v>
      </c>
      <c r="B119" s="159">
        <f>SUM(Month!B343:B345)</f>
        <v>27.59</v>
      </c>
      <c r="C119" s="159">
        <f>SUM(Month!C343:C345)</f>
        <v>0.06</v>
      </c>
      <c r="D119" s="159">
        <f>SUM(Month!D343:D345)</f>
        <v>9.99</v>
      </c>
      <c r="E119" s="159">
        <f>SUM(Month!E343:E345)</f>
        <v>8.92</v>
      </c>
      <c r="F119" s="159">
        <f>SUM(Month!F343:F345)</f>
        <v>4.0200000000000005</v>
      </c>
      <c r="G119" s="159">
        <f>SUM(Month!G343:G345)</f>
        <v>2.1100000000000003</v>
      </c>
      <c r="H119" s="159">
        <f>SUM(Month!H343:H345)</f>
        <v>2.4900000000000002</v>
      </c>
    </row>
    <row r="120" spans="1:10" ht="15.5" x14ac:dyDescent="0.35">
      <c r="A120" s="123" t="s">
        <v>616</v>
      </c>
      <c r="B120" s="159">
        <f>SUM(Month!B346:B348)</f>
        <v>24.5</v>
      </c>
      <c r="C120" s="159">
        <f>SUM(Month!C346:C348)</f>
        <v>0.08</v>
      </c>
      <c r="D120" s="159">
        <f>SUM(Month!D346:D348)</f>
        <v>9.1999999999999993</v>
      </c>
      <c r="E120" s="159">
        <f>SUM(Month!E346:E348)</f>
        <v>8.39</v>
      </c>
      <c r="F120" s="159">
        <f>SUM(Month!F346:F348)</f>
        <v>2.91</v>
      </c>
      <c r="G120" s="159">
        <f>SUM(Month!G346:G348)</f>
        <v>2.19</v>
      </c>
      <c r="H120" s="159">
        <f>SUM(Month!H346:H348)</f>
        <v>1.7300000000000002</v>
      </c>
    </row>
    <row r="121" spans="1:10" ht="15.5" x14ac:dyDescent="0.35">
      <c r="A121" s="123" t="s">
        <v>621</v>
      </c>
      <c r="B121" s="179">
        <f>SUM(Month!B349:B351)</f>
        <v>23.26</v>
      </c>
      <c r="C121" s="159">
        <f>SUM(Month!C349:C351)</f>
        <v>0.1</v>
      </c>
      <c r="D121" s="159">
        <f>SUM(Month!D349:D351)</f>
        <v>8.4499999999999993</v>
      </c>
      <c r="E121" s="159">
        <f>SUM(Month!E349:E351)</f>
        <v>7.59</v>
      </c>
      <c r="F121" s="159">
        <f>SUM(Month!F349:F351)</f>
        <v>2.94</v>
      </c>
      <c r="G121" s="159">
        <f>SUM(Month!G349:G351)</f>
        <v>2.2599999999999998</v>
      </c>
      <c r="H121" s="159">
        <f>SUM(Month!H349:H351)</f>
        <v>1.92</v>
      </c>
    </row>
    <row r="122" spans="1:10" ht="15.5" x14ac:dyDescent="0.35">
      <c r="A122" s="123" t="s">
        <v>648</v>
      </c>
      <c r="B122" s="179">
        <f>SUM(Month!B352:B354)</f>
        <v>25.76</v>
      </c>
      <c r="C122" s="159">
        <f>SUM(Month!C352:C354)</f>
        <v>0.1</v>
      </c>
      <c r="D122" s="159">
        <f>SUM(Month!D352:D354)</f>
        <v>8.98</v>
      </c>
      <c r="E122" s="159">
        <f>SUM(Month!E352:E354)</f>
        <v>8.0100000000000016</v>
      </c>
      <c r="F122" s="159">
        <f>SUM(Month!F352:F354)</f>
        <v>3.84</v>
      </c>
      <c r="G122" s="159">
        <f>SUM(Month!G352:G354)</f>
        <v>2.2200000000000002</v>
      </c>
      <c r="H122" s="159">
        <f>SUM(Month!H352:H354)</f>
        <v>2.6100000000000003</v>
      </c>
    </row>
    <row r="123" spans="1:10" ht="15.5" x14ac:dyDescent="0.35">
      <c r="A123" s="123" t="s">
        <v>654</v>
      </c>
      <c r="B123" s="179">
        <f>SUM(Month!B355:B357)</f>
        <v>25.58</v>
      </c>
      <c r="C123" s="159">
        <f>SUM(Month!C355:C357)</f>
        <v>0.01</v>
      </c>
      <c r="D123" s="159">
        <f>SUM(Month!D355:D357)</f>
        <v>8.6</v>
      </c>
      <c r="E123" s="159">
        <f>SUM(Month!E355:E357)</f>
        <v>8.3000000000000007</v>
      </c>
      <c r="F123" s="159">
        <f>SUM(Month!F355:F357)</f>
        <v>4.29</v>
      </c>
      <c r="G123" s="159">
        <f>SUM(Month!G355:G357)</f>
        <v>1.79</v>
      </c>
      <c r="H123" s="159">
        <f>SUM(Month!H355:H357)</f>
        <v>2.59</v>
      </c>
    </row>
    <row r="124" spans="1:10" ht="15.5" x14ac:dyDescent="0.35">
      <c r="A124" s="123" t="s">
        <v>659</v>
      </c>
      <c r="B124" s="179">
        <f>SUM(Month!B358:B360)</f>
        <v>23.16</v>
      </c>
      <c r="C124" s="159">
        <f>SUM(Month!C358:C360)</f>
        <v>0.01</v>
      </c>
      <c r="D124" s="159">
        <f>SUM(Month!D358:D360)</f>
        <v>8.35</v>
      </c>
      <c r="E124" s="159">
        <f>SUM(Month!E358:E360)</f>
        <v>6.91</v>
      </c>
      <c r="F124" s="159">
        <f>SUM(Month!F358:F360)</f>
        <v>3.42</v>
      </c>
      <c r="G124" s="159">
        <f>SUM(Month!G358:G360)</f>
        <v>2.46</v>
      </c>
      <c r="H124" s="159">
        <f>SUM(Month!H358:H360)</f>
        <v>2.0099999999999998</v>
      </c>
    </row>
    <row r="125" spans="1:10" ht="15.5" x14ac:dyDescent="0.35">
      <c r="A125" s="123" t="s">
        <v>660</v>
      </c>
      <c r="B125" s="179">
        <f>SUM(Month!B361:B363)</f>
        <v>22.39</v>
      </c>
      <c r="C125" s="159">
        <f>SUM(Month!C361:C363)</f>
        <v>0.03</v>
      </c>
      <c r="D125" s="159">
        <f>SUM(Month!D361:D363)</f>
        <v>8.1199999999999992</v>
      </c>
      <c r="E125" s="159">
        <f>SUM(Month!E361:E363)</f>
        <v>6.49</v>
      </c>
      <c r="F125" s="159">
        <f>SUM(Month!F361:F363)</f>
        <v>3.3600000000000003</v>
      </c>
      <c r="G125" s="159">
        <f>SUM(Month!G361:G363)</f>
        <v>2.4500000000000002</v>
      </c>
      <c r="H125" s="159">
        <f>SUM(Month!H361:H363)</f>
        <v>1.94</v>
      </c>
    </row>
    <row r="126" spans="1:10" x14ac:dyDescent="0.3">
      <c r="B126" s="117"/>
      <c r="C126" s="117"/>
      <c r="E126" s="117"/>
      <c r="F126" s="117"/>
      <c r="G126" s="117"/>
    </row>
    <row r="127" spans="1:10" x14ac:dyDescent="0.3">
      <c r="B127" s="172"/>
      <c r="D127" s="170"/>
    </row>
    <row r="128" spans="1:10" x14ac:dyDescent="0.3">
      <c r="B128" s="117"/>
      <c r="D128" s="116"/>
    </row>
    <row r="129" spans="2:8" x14ac:dyDescent="0.3">
      <c r="B129" s="170"/>
      <c r="C129" s="170"/>
      <c r="D129" s="170"/>
      <c r="E129" s="170"/>
      <c r="F129" s="170"/>
      <c r="G129" s="170"/>
      <c r="H129" s="170"/>
    </row>
    <row r="130" spans="2:8" x14ac:dyDescent="0.3">
      <c r="B130" s="183"/>
      <c r="C130" s="183"/>
      <c r="D130" s="183"/>
      <c r="E130" s="183"/>
      <c r="F130" s="183"/>
      <c r="G130" s="183"/>
      <c r="H130" s="183"/>
    </row>
    <row r="131" spans="2:8" x14ac:dyDescent="0.3">
      <c r="B131" s="165"/>
      <c r="D131" s="116"/>
    </row>
    <row r="136" spans="2:8" x14ac:dyDescent="0.3">
      <c r="B136" s="163"/>
    </row>
  </sheetData>
  <pageMargins left="0.75" right="0.75" top="1" bottom="1" header="0.5" footer="0.5"/>
  <pageSetup paperSize="9" orientation="portrait" r:id="rId1"/>
  <headerFooter alignWithMargins="0"/>
  <ignoredErrors>
    <ignoredError sqref="B7:B112 B113 B114 B115 B116 B117 B118 B119 B120 B121 B122 B123 B124 B125" calculatedColumn="1"/>
    <ignoredError sqref="C19:H112 C7:G18" formulaRange="1"/>
    <ignoredError sqref="C113:H113 C114:H114 C115:H115 C116:H116 C117:H117 C118:H118 C119:H119 C120:H120 C121:H121 C122:H122 C123:H123 C124:H124 C125:H125" formulaRange="1" calculatedColumn="1"/>
  </ignoredError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76A96-B8B9-486E-9788-180349254F31}">
  <dimension ref="A1:U376"/>
  <sheetViews>
    <sheetView showGridLines="0" zoomScaleNormal="100" workbookViewId="0">
      <pane xSplit="1" ySplit="6" topLeftCell="B361" activePane="bottomRight" state="frozen"/>
      <selection activeCell="F345" sqref="F345"/>
      <selection pane="topRight" activeCell="F345" sqref="F345"/>
      <selection pane="bottomLeft" activeCell="F345" sqref="F345"/>
      <selection pane="bottomRight" activeCell="A361" sqref="A361"/>
    </sheetView>
  </sheetViews>
  <sheetFormatPr defaultRowHeight="13" x14ac:dyDescent="0.3"/>
  <cols>
    <col min="1" max="1" width="27.54296875" style="86" customWidth="1"/>
    <col min="2" max="2" width="9.54296875" style="61" customWidth="1"/>
    <col min="3" max="3" width="9.1796875" style="116" customWidth="1"/>
    <col min="4" max="4" width="13" style="117" customWidth="1"/>
    <col min="5" max="5" width="12.81640625" style="116" customWidth="1"/>
    <col min="6" max="6" width="20.1796875" style="116" customWidth="1"/>
    <col min="7" max="7" width="17.1796875" style="116" customWidth="1"/>
    <col min="8" max="8" width="27.54296875" style="117" customWidth="1"/>
    <col min="9" max="9" width="8.81640625" style="61"/>
    <col min="10" max="12" width="12.453125" style="61" bestFit="1" customWidth="1"/>
    <col min="13" max="15" width="8.81640625" style="61"/>
    <col min="16" max="16" width="21.453125" style="61" bestFit="1" customWidth="1"/>
    <col min="17" max="255" width="8.81640625" style="61"/>
    <col min="256" max="256" width="9.1796875" style="61" customWidth="1"/>
    <col min="257" max="257" width="12.453125" style="61" bestFit="1" customWidth="1"/>
    <col min="258" max="258" width="8.1796875" style="61" bestFit="1" customWidth="1"/>
    <col min="259" max="259" width="10" style="61" customWidth="1"/>
    <col min="260" max="260" width="9.453125" style="61" customWidth="1"/>
    <col min="261" max="261" width="10.81640625" style="61" bestFit="1" customWidth="1"/>
    <col min="262" max="262" width="17.453125" style="61" bestFit="1" customWidth="1"/>
    <col min="263" max="263" width="13" style="61" bestFit="1" customWidth="1"/>
    <col min="264" max="264" width="25.1796875" style="61" customWidth="1"/>
    <col min="265" max="265" width="8.81640625" style="61"/>
    <col min="266" max="268" width="12.453125" style="61" bestFit="1" customWidth="1"/>
    <col min="269" max="511" width="8.81640625" style="61"/>
    <col min="512" max="512" width="9.1796875" style="61" customWidth="1"/>
    <col min="513" max="513" width="12.453125" style="61" bestFit="1" customWidth="1"/>
    <col min="514" max="514" width="8.1796875" style="61" bestFit="1" customWidth="1"/>
    <col min="515" max="515" width="10" style="61" customWidth="1"/>
    <col min="516" max="516" width="9.453125" style="61" customWidth="1"/>
    <col min="517" max="517" width="10.81640625" style="61" bestFit="1" customWidth="1"/>
    <col min="518" max="518" width="17.453125" style="61" bestFit="1" customWidth="1"/>
    <col min="519" max="519" width="13" style="61" bestFit="1" customWidth="1"/>
    <col min="520" max="520" width="25.1796875" style="61" customWidth="1"/>
    <col min="521" max="521" width="8.81640625" style="61"/>
    <col min="522" max="524" width="12.453125" style="61" bestFit="1" customWidth="1"/>
    <col min="525" max="767" width="8.81640625" style="61"/>
    <col min="768" max="768" width="9.1796875" style="61" customWidth="1"/>
    <col min="769" max="769" width="12.453125" style="61" bestFit="1" customWidth="1"/>
    <col min="770" max="770" width="8.1796875" style="61" bestFit="1" customWidth="1"/>
    <col min="771" max="771" width="10" style="61" customWidth="1"/>
    <col min="772" max="772" width="9.453125" style="61" customWidth="1"/>
    <col min="773" max="773" width="10.81640625" style="61" bestFit="1" customWidth="1"/>
    <col min="774" max="774" width="17.453125" style="61" bestFit="1" customWidth="1"/>
    <col min="775" max="775" width="13" style="61" bestFit="1" customWidth="1"/>
    <col min="776" max="776" width="25.1796875" style="61" customWidth="1"/>
    <col min="777" max="777" width="8.81640625" style="61"/>
    <col min="778" max="780" width="12.453125" style="61" bestFit="1" customWidth="1"/>
    <col min="781" max="1023" width="8.81640625" style="61"/>
    <col min="1024" max="1024" width="9.1796875" style="61" customWidth="1"/>
    <col min="1025" max="1025" width="12.453125" style="61" bestFit="1" customWidth="1"/>
    <col min="1026" max="1026" width="8.1796875" style="61" bestFit="1" customWidth="1"/>
    <col min="1027" max="1027" width="10" style="61" customWidth="1"/>
    <col min="1028" max="1028" width="9.453125" style="61" customWidth="1"/>
    <col min="1029" max="1029" width="10.81640625" style="61" bestFit="1" customWidth="1"/>
    <col min="1030" max="1030" width="17.453125" style="61" bestFit="1" customWidth="1"/>
    <col min="1031" max="1031" width="13" style="61" bestFit="1" customWidth="1"/>
    <col min="1032" max="1032" width="25.1796875" style="61" customWidth="1"/>
    <col min="1033" max="1033" width="8.81640625" style="61"/>
    <col min="1034" max="1036" width="12.453125" style="61" bestFit="1" customWidth="1"/>
    <col min="1037" max="1279" width="8.81640625" style="61"/>
    <col min="1280" max="1280" width="9.1796875" style="61" customWidth="1"/>
    <col min="1281" max="1281" width="12.453125" style="61" bestFit="1" customWidth="1"/>
    <col min="1282" max="1282" width="8.1796875" style="61" bestFit="1" customWidth="1"/>
    <col min="1283" max="1283" width="10" style="61" customWidth="1"/>
    <col min="1284" max="1284" width="9.453125" style="61" customWidth="1"/>
    <col min="1285" max="1285" width="10.81640625" style="61" bestFit="1" customWidth="1"/>
    <col min="1286" max="1286" width="17.453125" style="61" bestFit="1" customWidth="1"/>
    <col min="1287" max="1287" width="13" style="61" bestFit="1" customWidth="1"/>
    <col min="1288" max="1288" width="25.1796875" style="61" customWidth="1"/>
    <col min="1289" max="1289" width="8.81640625" style="61"/>
    <col min="1290" max="1292" width="12.453125" style="61" bestFit="1" customWidth="1"/>
    <col min="1293" max="1535" width="8.81640625" style="61"/>
    <col min="1536" max="1536" width="9.1796875" style="61" customWidth="1"/>
    <col min="1537" max="1537" width="12.453125" style="61" bestFit="1" customWidth="1"/>
    <col min="1538" max="1538" width="8.1796875" style="61" bestFit="1" customWidth="1"/>
    <col min="1539" max="1539" width="10" style="61" customWidth="1"/>
    <col min="1540" max="1540" width="9.453125" style="61" customWidth="1"/>
    <col min="1541" max="1541" width="10.81640625" style="61" bestFit="1" customWidth="1"/>
    <col min="1542" max="1542" width="17.453125" style="61" bestFit="1" customWidth="1"/>
    <col min="1543" max="1543" width="13" style="61" bestFit="1" customWidth="1"/>
    <col min="1544" max="1544" width="25.1796875" style="61" customWidth="1"/>
    <col min="1545" max="1545" width="8.81640625" style="61"/>
    <col min="1546" max="1548" width="12.453125" style="61" bestFit="1" customWidth="1"/>
    <col min="1549" max="1791" width="8.81640625" style="61"/>
    <col min="1792" max="1792" width="9.1796875" style="61" customWidth="1"/>
    <col min="1793" max="1793" width="12.453125" style="61" bestFit="1" customWidth="1"/>
    <col min="1794" max="1794" width="8.1796875" style="61" bestFit="1" customWidth="1"/>
    <col min="1795" max="1795" width="10" style="61" customWidth="1"/>
    <col min="1796" max="1796" width="9.453125" style="61" customWidth="1"/>
    <col min="1797" max="1797" width="10.81640625" style="61" bestFit="1" customWidth="1"/>
    <col min="1798" max="1798" width="17.453125" style="61" bestFit="1" customWidth="1"/>
    <col min="1799" max="1799" width="13" style="61" bestFit="1" customWidth="1"/>
    <col min="1800" max="1800" width="25.1796875" style="61" customWidth="1"/>
    <col min="1801" max="1801" width="8.81640625" style="61"/>
    <col min="1802" max="1804" width="12.453125" style="61" bestFit="1" customWidth="1"/>
    <col min="1805" max="2047" width="8.81640625" style="61"/>
    <col min="2048" max="2048" width="9.1796875" style="61" customWidth="1"/>
    <col min="2049" max="2049" width="12.453125" style="61" bestFit="1" customWidth="1"/>
    <col min="2050" max="2050" width="8.1796875" style="61" bestFit="1" customWidth="1"/>
    <col min="2051" max="2051" width="10" style="61" customWidth="1"/>
    <col min="2052" max="2052" width="9.453125" style="61" customWidth="1"/>
    <col min="2053" max="2053" width="10.81640625" style="61" bestFit="1" customWidth="1"/>
    <col min="2054" max="2054" width="17.453125" style="61" bestFit="1" customWidth="1"/>
    <col min="2055" max="2055" width="13" style="61" bestFit="1" customWidth="1"/>
    <col min="2056" max="2056" width="25.1796875" style="61" customWidth="1"/>
    <col min="2057" max="2057" width="8.81640625" style="61"/>
    <col min="2058" max="2060" width="12.453125" style="61" bestFit="1" customWidth="1"/>
    <col min="2061" max="2303" width="8.81640625" style="61"/>
    <col min="2304" max="2304" width="9.1796875" style="61" customWidth="1"/>
    <col min="2305" max="2305" width="12.453125" style="61" bestFit="1" customWidth="1"/>
    <col min="2306" max="2306" width="8.1796875" style="61" bestFit="1" customWidth="1"/>
    <col min="2307" max="2307" width="10" style="61" customWidth="1"/>
    <col min="2308" max="2308" width="9.453125" style="61" customWidth="1"/>
    <col min="2309" max="2309" width="10.81640625" style="61" bestFit="1" customWidth="1"/>
    <col min="2310" max="2310" width="17.453125" style="61" bestFit="1" customWidth="1"/>
    <col min="2311" max="2311" width="13" style="61" bestFit="1" customWidth="1"/>
    <col min="2312" max="2312" width="25.1796875" style="61" customWidth="1"/>
    <col min="2313" max="2313" width="8.81640625" style="61"/>
    <col min="2314" max="2316" width="12.453125" style="61" bestFit="1" customWidth="1"/>
    <col min="2317" max="2559" width="8.81640625" style="61"/>
    <col min="2560" max="2560" width="9.1796875" style="61" customWidth="1"/>
    <col min="2561" max="2561" width="12.453125" style="61" bestFit="1" customWidth="1"/>
    <col min="2562" max="2562" width="8.1796875" style="61" bestFit="1" customWidth="1"/>
    <col min="2563" max="2563" width="10" style="61" customWidth="1"/>
    <col min="2564" max="2564" width="9.453125" style="61" customWidth="1"/>
    <col min="2565" max="2565" width="10.81640625" style="61" bestFit="1" customWidth="1"/>
    <col min="2566" max="2566" width="17.453125" style="61" bestFit="1" customWidth="1"/>
    <col min="2567" max="2567" width="13" style="61" bestFit="1" customWidth="1"/>
    <col min="2568" max="2568" width="25.1796875" style="61" customWidth="1"/>
    <col min="2569" max="2569" width="8.81640625" style="61"/>
    <col min="2570" max="2572" width="12.453125" style="61" bestFit="1" customWidth="1"/>
    <col min="2573" max="2815" width="8.81640625" style="61"/>
    <col min="2816" max="2816" width="9.1796875" style="61" customWidth="1"/>
    <col min="2817" max="2817" width="12.453125" style="61" bestFit="1" customWidth="1"/>
    <col min="2818" max="2818" width="8.1796875" style="61" bestFit="1" customWidth="1"/>
    <col min="2819" max="2819" width="10" style="61" customWidth="1"/>
    <col min="2820" max="2820" width="9.453125" style="61" customWidth="1"/>
    <col min="2821" max="2821" width="10.81640625" style="61" bestFit="1" customWidth="1"/>
    <col min="2822" max="2822" width="17.453125" style="61" bestFit="1" customWidth="1"/>
    <col min="2823" max="2823" width="13" style="61" bestFit="1" customWidth="1"/>
    <col min="2824" max="2824" width="25.1796875" style="61" customWidth="1"/>
    <col min="2825" max="2825" width="8.81640625" style="61"/>
    <col min="2826" max="2828" width="12.453125" style="61" bestFit="1" customWidth="1"/>
    <col min="2829" max="3071" width="8.81640625" style="61"/>
    <col min="3072" max="3072" width="9.1796875" style="61" customWidth="1"/>
    <col min="3073" max="3073" width="12.453125" style="61" bestFit="1" customWidth="1"/>
    <col min="3074" max="3074" width="8.1796875" style="61" bestFit="1" customWidth="1"/>
    <col min="3075" max="3075" width="10" style="61" customWidth="1"/>
    <col min="3076" max="3076" width="9.453125" style="61" customWidth="1"/>
    <col min="3077" max="3077" width="10.81640625" style="61" bestFit="1" customWidth="1"/>
    <col min="3078" max="3078" width="17.453125" style="61" bestFit="1" customWidth="1"/>
    <col min="3079" max="3079" width="13" style="61" bestFit="1" customWidth="1"/>
    <col min="3080" max="3080" width="25.1796875" style="61" customWidth="1"/>
    <col min="3081" max="3081" width="8.81640625" style="61"/>
    <col min="3082" max="3084" width="12.453125" style="61" bestFit="1" customWidth="1"/>
    <col min="3085" max="3327" width="8.81640625" style="61"/>
    <col min="3328" max="3328" width="9.1796875" style="61" customWidth="1"/>
    <col min="3329" max="3329" width="12.453125" style="61" bestFit="1" customWidth="1"/>
    <col min="3330" max="3330" width="8.1796875" style="61" bestFit="1" customWidth="1"/>
    <col min="3331" max="3331" width="10" style="61" customWidth="1"/>
    <col min="3332" max="3332" width="9.453125" style="61" customWidth="1"/>
    <col min="3333" max="3333" width="10.81640625" style="61" bestFit="1" customWidth="1"/>
    <col min="3334" max="3334" width="17.453125" style="61" bestFit="1" customWidth="1"/>
    <col min="3335" max="3335" width="13" style="61" bestFit="1" customWidth="1"/>
    <col min="3336" max="3336" width="25.1796875" style="61" customWidth="1"/>
    <col min="3337" max="3337" width="8.81640625" style="61"/>
    <col min="3338" max="3340" width="12.453125" style="61" bestFit="1" customWidth="1"/>
    <col min="3341" max="3583" width="8.81640625" style="61"/>
    <col min="3584" max="3584" width="9.1796875" style="61" customWidth="1"/>
    <col min="3585" max="3585" width="12.453125" style="61" bestFit="1" customWidth="1"/>
    <col min="3586" max="3586" width="8.1796875" style="61" bestFit="1" customWidth="1"/>
    <col min="3587" max="3587" width="10" style="61" customWidth="1"/>
    <col min="3588" max="3588" width="9.453125" style="61" customWidth="1"/>
    <col min="3589" max="3589" width="10.81640625" style="61" bestFit="1" customWidth="1"/>
    <col min="3590" max="3590" width="17.453125" style="61" bestFit="1" customWidth="1"/>
    <col min="3591" max="3591" width="13" style="61" bestFit="1" customWidth="1"/>
    <col min="3592" max="3592" width="25.1796875" style="61" customWidth="1"/>
    <col min="3593" max="3593" width="8.81640625" style="61"/>
    <col min="3594" max="3596" width="12.453125" style="61" bestFit="1" customWidth="1"/>
    <col min="3597" max="3839" width="8.81640625" style="61"/>
    <col min="3840" max="3840" width="9.1796875" style="61" customWidth="1"/>
    <col min="3841" max="3841" width="12.453125" style="61" bestFit="1" customWidth="1"/>
    <col min="3842" max="3842" width="8.1796875" style="61" bestFit="1" customWidth="1"/>
    <col min="3843" max="3843" width="10" style="61" customWidth="1"/>
    <col min="3844" max="3844" width="9.453125" style="61" customWidth="1"/>
    <col min="3845" max="3845" width="10.81640625" style="61" bestFit="1" customWidth="1"/>
    <col min="3846" max="3846" width="17.453125" style="61" bestFit="1" customWidth="1"/>
    <col min="3847" max="3847" width="13" style="61" bestFit="1" customWidth="1"/>
    <col min="3848" max="3848" width="25.1796875" style="61" customWidth="1"/>
    <col min="3849" max="3849" width="8.81640625" style="61"/>
    <col min="3850" max="3852" width="12.453125" style="61" bestFit="1" customWidth="1"/>
    <col min="3853" max="4095" width="8.81640625" style="61"/>
    <col min="4096" max="4096" width="9.1796875" style="61" customWidth="1"/>
    <col min="4097" max="4097" width="12.453125" style="61" bestFit="1" customWidth="1"/>
    <col min="4098" max="4098" width="8.1796875" style="61" bestFit="1" customWidth="1"/>
    <col min="4099" max="4099" width="10" style="61" customWidth="1"/>
    <col min="4100" max="4100" width="9.453125" style="61" customWidth="1"/>
    <col min="4101" max="4101" width="10.81640625" style="61" bestFit="1" customWidth="1"/>
    <col min="4102" max="4102" width="17.453125" style="61" bestFit="1" customWidth="1"/>
    <col min="4103" max="4103" width="13" style="61" bestFit="1" customWidth="1"/>
    <col min="4104" max="4104" width="25.1796875" style="61" customWidth="1"/>
    <col min="4105" max="4105" width="8.81640625" style="61"/>
    <col min="4106" max="4108" width="12.453125" style="61" bestFit="1" customWidth="1"/>
    <col min="4109" max="4351" width="8.81640625" style="61"/>
    <col min="4352" max="4352" width="9.1796875" style="61" customWidth="1"/>
    <col min="4353" max="4353" width="12.453125" style="61" bestFit="1" customWidth="1"/>
    <col min="4354" max="4354" width="8.1796875" style="61" bestFit="1" customWidth="1"/>
    <col min="4355" max="4355" width="10" style="61" customWidth="1"/>
    <col min="4356" max="4356" width="9.453125" style="61" customWidth="1"/>
    <col min="4357" max="4357" width="10.81640625" style="61" bestFit="1" customWidth="1"/>
    <col min="4358" max="4358" width="17.453125" style="61" bestFit="1" customWidth="1"/>
    <col min="4359" max="4359" width="13" style="61" bestFit="1" customWidth="1"/>
    <col min="4360" max="4360" width="25.1796875" style="61" customWidth="1"/>
    <col min="4361" max="4361" width="8.81640625" style="61"/>
    <col min="4362" max="4364" width="12.453125" style="61" bestFit="1" customWidth="1"/>
    <col min="4365" max="4607" width="8.81640625" style="61"/>
    <col min="4608" max="4608" width="9.1796875" style="61" customWidth="1"/>
    <col min="4609" max="4609" width="12.453125" style="61" bestFit="1" customWidth="1"/>
    <col min="4610" max="4610" width="8.1796875" style="61" bestFit="1" customWidth="1"/>
    <col min="4611" max="4611" width="10" style="61" customWidth="1"/>
    <col min="4612" max="4612" width="9.453125" style="61" customWidth="1"/>
    <col min="4613" max="4613" width="10.81640625" style="61" bestFit="1" customWidth="1"/>
    <col min="4614" max="4614" width="17.453125" style="61" bestFit="1" customWidth="1"/>
    <col min="4615" max="4615" width="13" style="61" bestFit="1" customWidth="1"/>
    <col min="4616" max="4616" width="25.1796875" style="61" customWidth="1"/>
    <col min="4617" max="4617" width="8.81640625" style="61"/>
    <col min="4618" max="4620" width="12.453125" style="61" bestFit="1" customWidth="1"/>
    <col min="4621" max="4863" width="8.81640625" style="61"/>
    <col min="4864" max="4864" width="9.1796875" style="61" customWidth="1"/>
    <col min="4865" max="4865" width="12.453125" style="61" bestFit="1" customWidth="1"/>
    <col min="4866" max="4866" width="8.1796875" style="61" bestFit="1" customWidth="1"/>
    <col min="4867" max="4867" width="10" style="61" customWidth="1"/>
    <col min="4868" max="4868" width="9.453125" style="61" customWidth="1"/>
    <col min="4869" max="4869" width="10.81640625" style="61" bestFit="1" customWidth="1"/>
    <col min="4870" max="4870" width="17.453125" style="61" bestFit="1" customWidth="1"/>
    <col min="4871" max="4871" width="13" style="61" bestFit="1" customWidth="1"/>
    <col min="4872" max="4872" width="25.1796875" style="61" customWidth="1"/>
    <col min="4873" max="4873" width="8.81640625" style="61"/>
    <col min="4874" max="4876" width="12.453125" style="61" bestFit="1" customWidth="1"/>
    <col min="4877" max="5119" width="8.81640625" style="61"/>
    <col min="5120" max="5120" width="9.1796875" style="61" customWidth="1"/>
    <col min="5121" max="5121" width="12.453125" style="61" bestFit="1" customWidth="1"/>
    <col min="5122" max="5122" width="8.1796875" style="61" bestFit="1" customWidth="1"/>
    <col min="5123" max="5123" width="10" style="61" customWidth="1"/>
    <col min="5124" max="5124" width="9.453125" style="61" customWidth="1"/>
    <col min="5125" max="5125" width="10.81640625" style="61" bestFit="1" customWidth="1"/>
    <col min="5126" max="5126" width="17.453125" style="61" bestFit="1" customWidth="1"/>
    <col min="5127" max="5127" width="13" style="61" bestFit="1" customWidth="1"/>
    <col min="5128" max="5128" width="25.1796875" style="61" customWidth="1"/>
    <col min="5129" max="5129" width="8.81640625" style="61"/>
    <col min="5130" max="5132" width="12.453125" style="61" bestFit="1" customWidth="1"/>
    <col min="5133" max="5375" width="8.81640625" style="61"/>
    <col min="5376" max="5376" width="9.1796875" style="61" customWidth="1"/>
    <col min="5377" max="5377" width="12.453125" style="61" bestFit="1" customWidth="1"/>
    <col min="5378" max="5378" width="8.1796875" style="61" bestFit="1" customWidth="1"/>
    <col min="5379" max="5379" width="10" style="61" customWidth="1"/>
    <col min="5380" max="5380" width="9.453125" style="61" customWidth="1"/>
    <col min="5381" max="5381" width="10.81640625" style="61" bestFit="1" customWidth="1"/>
    <col min="5382" max="5382" width="17.453125" style="61" bestFit="1" customWidth="1"/>
    <col min="5383" max="5383" width="13" style="61" bestFit="1" customWidth="1"/>
    <col min="5384" max="5384" width="25.1796875" style="61" customWidth="1"/>
    <col min="5385" max="5385" width="8.81640625" style="61"/>
    <col min="5386" max="5388" width="12.453125" style="61" bestFit="1" customWidth="1"/>
    <col min="5389" max="5631" width="8.81640625" style="61"/>
    <col min="5632" max="5632" width="9.1796875" style="61" customWidth="1"/>
    <col min="5633" max="5633" width="12.453125" style="61" bestFit="1" customWidth="1"/>
    <col min="5634" max="5634" width="8.1796875" style="61" bestFit="1" customWidth="1"/>
    <col min="5635" max="5635" width="10" style="61" customWidth="1"/>
    <col min="5636" max="5636" width="9.453125" style="61" customWidth="1"/>
    <col min="5637" max="5637" width="10.81640625" style="61" bestFit="1" customWidth="1"/>
    <col min="5638" max="5638" width="17.453125" style="61" bestFit="1" customWidth="1"/>
    <col min="5639" max="5639" width="13" style="61" bestFit="1" customWidth="1"/>
    <col min="5640" max="5640" width="25.1796875" style="61" customWidth="1"/>
    <col min="5641" max="5641" width="8.81640625" style="61"/>
    <col min="5642" max="5644" width="12.453125" style="61" bestFit="1" customWidth="1"/>
    <col min="5645" max="5887" width="8.81640625" style="61"/>
    <col min="5888" max="5888" width="9.1796875" style="61" customWidth="1"/>
    <col min="5889" max="5889" width="12.453125" style="61" bestFit="1" customWidth="1"/>
    <col min="5890" max="5890" width="8.1796875" style="61" bestFit="1" customWidth="1"/>
    <col min="5891" max="5891" width="10" style="61" customWidth="1"/>
    <col min="5892" max="5892" width="9.453125" style="61" customWidth="1"/>
    <col min="5893" max="5893" width="10.81640625" style="61" bestFit="1" customWidth="1"/>
    <col min="5894" max="5894" width="17.453125" style="61" bestFit="1" customWidth="1"/>
    <col min="5895" max="5895" width="13" style="61" bestFit="1" customWidth="1"/>
    <col min="5896" max="5896" width="25.1796875" style="61" customWidth="1"/>
    <col min="5897" max="5897" width="8.81640625" style="61"/>
    <col min="5898" max="5900" width="12.453125" style="61" bestFit="1" customWidth="1"/>
    <col min="5901" max="6143" width="8.81640625" style="61"/>
    <col min="6144" max="6144" width="9.1796875" style="61" customWidth="1"/>
    <col min="6145" max="6145" width="12.453125" style="61" bestFit="1" customWidth="1"/>
    <col min="6146" max="6146" width="8.1796875" style="61" bestFit="1" customWidth="1"/>
    <col min="6147" max="6147" width="10" style="61" customWidth="1"/>
    <col min="6148" max="6148" width="9.453125" style="61" customWidth="1"/>
    <col min="6149" max="6149" width="10.81640625" style="61" bestFit="1" customWidth="1"/>
    <col min="6150" max="6150" width="17.453125" style="61" bestFit="1" customWidth="1"/>
    <col min="6151" max="6151" width="13" style="61" bestFit="1" customWidth="1"/>
    <col min="6152" max="6152" width="25.1796875" style="61" customWidth="1"/>
    <col min="6153" max="6153" width="8.81640625" style="61"/>
    <col min="6154" max="6156" width="12.453125" style="61" bestFit="1" customWidth="1"/>
    <col min="6157" max="6399" width="8.81640625" style="61"/>
    <col min="6400" max="6400" width="9.1796875" style="61" customWidth="1"/>
    <col min="6401" max="6401" width="12.453125" style="61" bestFit="1" customWidth="1"/>
    <col min="6402" max="6402" width="8.1796875" style="61" bestFit="1" customWidth="1"/>
    <col min="6403" max="6403" width="10" style="61" customWidth="1"/>
    <col min="6404" max="6404" width="9.453125" style="61" customWidth="1"/>
    <col min="6405" max="6405" width="10.81640625" style="61" bestFit="1" customWidth="1"/>
    <col min="6406" max="6406" width="17.453125" style="61" bestFit="1" customWidth="1"/>
    <col min="6407" max="6407" width="13" style="61" bestFit="1" customWidth="1"/>
    <col min="6408" max="6408" width="25.1796875" style="61" customWidth="1"/>
    <col min="6409" max="6409" width="8.81640625" style="61"/>
    <col min="6410" max="6412" width="12.453125" style="61" bestFit="1" customWidth="1"/>
    <col min="6413" max="6655" width="8.81640625" style="61"/>
    <col min="6656" max="6656" width="9.1796875" style="61" customWidth="1"/>
    <col min="6657" max="6657" width="12.453125" style="61" bestFit="1" customWidth="1"/>
    <col min="6658" max="6658" width="8.1796875" style="61" bestFit="1" customWidth="1"/>
    <col min="6659" max="6659" width="10" style="61" customWidth="1"/>
    <col min="6660" max="6660" width="9.453125" style="61" customWidth="1"/>
    <col min="6661" max="6661" width="10.81640625" style="61" bestFit="1" customWidth="1"/>
    <col min="6662" max="6662" width="17.453125" style="61" bestFit="1" customWidth="1"/>
    <col min="6663" max="6663" width="13" style="61" bestFit="1" customWidth="1"/>
    <col min="6664" max="6664" width="25.1796875" style="61" customWidth="1"/>
    <col min="6665" max="6665" width="8.81640625" style="61"/>
    <col min="6666" max="6668" width="12.453125" style="61" bestFit="1" customWidth="1"/>
    <col min="6669" max="6911" width="8.81640625" style="61"/>
    <col min="6912" max="6912" width="9.1796875" style="61" customWidth="1"/>
    <col min="6913" max="6913" width="12.453125" style="61" bestFit="1" customWidth="1"/>
    <col min="6914" max="6914" width="8.1796875" style="61" bestFit="1" customWidth="1"/>
    <col min="6915" max="6915" width="10" style="61" customWidth="1"/>
    <col min="6916" max="6916" width="9.453125" style="61" customWidth="1"/>
    <col min="6917" max="6917" width="10.81640625" style="61" bestFit="1" customWidth="1"/>
    <col min="6918" max="6918" width="17.453125" style="61" bestFit="1" customWidth="1"/>
    <col min="6919" max="6919" width="13" style="61" bestFit="1" customWidth="1"/>
    <col min="6920" max="6920" width="25.1796875" style="61" customWidth="1"/>
    <col min="6921" max="6921" width="8.81640625" style="61"/>
    <col min="6922" max="6924" width="12.453125" style="61" bestFit="1" customWidth="1"/>
    <col min="6925" max="7167" width="8.81640625" style="61"/>
    <col min="7168" max="7168" width="9.1796875" style="61" customWidth="1"/>
    <col min="7169" max="7169" width="12.453125" style="61" bestFit="1" customWidth="1"/>
    <col min="7170" max="7170" width="8.1796875" style="61" bestFit="1" customWidth="1"/>
    <col min="7171" max="7171" width="10" style="61" customWidth="1"/>
    <col min="7172" max="7172" width="9.453125" style="61" customWidth="1"/>
    <col min="7173" max="7173" width="10.81640625" style="61" bestFit="1" customWidth="1"/>
    <col min="7174" max="7174" width="17.453125" style="61" bestFit="1" customWidth="1"/>
    <col min="7175" max="7175" width="13" style="61" bestFit="1" customWidth="1"/>
    <col min="7176" max="7176" width="25.1796875" style="61" customWidth="1"/>
    <col min="7177" max="7177" width="8.81640625" style="61"/>
    <col min="7178" max="7180" width="12.453125" style="61" bestFit="1" customWidth="1"/>
    <col min="7181" max="7423" width="8.81640625" style="61"/>
    <col min="7424" max="7424" width="9.1796875" style="61" customWidth="1"/>
    <col min="7425" max="7425" width="12.453125" style="61" bestFit="1" customWidth="1"/>
    <col min="7426" max="7426" width="8.1796875" style="61" bestFit="1" customWidth="1"/>
    <col min="7427" max="7427" width="10" style="61" customWidth="1"/>
    <col min="7428" max="7428" width="9.453125" style="61" customWidth="1"/>
    <col min="7429" max="7429" width="10.81640625" style="61" bestFit="1" customWidth="1"/>
    <col min="7430" max="7430" width="17.453125" style="61" bestFit="1" customWidth="1"/>
    <col min="7431" max="7431" width="13" style="61" bestFit="1" customWidth="1"/>
    <col min="7432" max="7432" width="25.1796875" style="61" customWidth="1"/>
    <col min="7433" max="7433" width="8.81640625" style="61"/>
    <col min="7434" max="7436" width="12.453125" style="61" bestFit="1" customWidth="1"/>
    <col min="7437" max="7679" width="8.81640625" style="61"/>
    <col min="7680" max="7680" width="9.1796875" style="61" customWidth="1"/>
    <col min="7681" max="7681" width="12.453125" style="61" bestFit="1" customWidth="1"/>
    <col min="7682" max="7682" width="8.1796875" style="61" bestFit="1" customWidth="1"/>
    <col min="7683" max="7683" width="10" style="61" customWidth="1"/>
    <col min="7684" max="7684" width="9.453125" style="61" customWidth="1"/>
    <col min="7685" max="7685" width="10.81640625" style="61" bestFit="1" customWidth="1"/>
    <col min="7686" max="7686" width="17.453125" style="61" bestFit="1" customWidth="1"/>
    <col min="7687" max="7687" width="13" style="61" bestFit="1" customWidth="1"/>
    <col min="7688" max="7688" width="25.1796875" style="61" customWidth="1"/>
    <col min="7689" max="7689" width="8.81640625" style="61"/>
    <col min="7690" max="7692" width="12.453125" style="61" bestFit="1" customWidth="1"/>
    <col min="7693" max="7935" width="8.81640625" style="61"/>
    <col min="7936" max="7936" width="9.1796875" style="61" customWidth="1"/>
    <col min="7937" max="7937" width="12.453125" style="61" bestFit="1" customWidth="1"/>
    <col min="7938" max="7938" width="8.1796875" style="61" bestFit="1" customWidth="1"/>
    <col min="7939" max="7939" width="10" style="61" customWidth="1"/>
    <col min="7940" max="7940" width="9.453125" style="61" customWidth="1"/>
    <col min="7941" max="7941" width="10.81640625" style="61" bestFit="1" customWidth="1"/>
    <col min="7942" max="7942" width="17.453125" style="61" bestFit="1" customWidth="1"/>
    <col min="7943" max="7943" width="13" style="61" bestFit="1" customWidth="1"/>
    <col min="7944" max="7944" width="25.1796875" style="61" customWidth="1"/>
    <col min="7945" max="7945" width="8.81640625" style="61"/>
    <col min="7946" max="7948" width="12.453125" style="61" bestFit="1" customWidth="1"/>
    <col min="7949" max="8191" width="8.81640625" style="61"/>
    <col min="8192" max="8192" width="9.1796875" style="61" customWidth="1"/>
    <col min="8193" max="8193" width="12.453125" style="61" bestFit="1" customWidth="1"/>
    <col min="8194" max="8194" width="8.1796875" style="61" bestFit="1" customWidth="1"/>
    <col min="8195" max="8195" width="10" style="61" customWidth="1"/>
    <col min="8196" max="8196" width="9.453125" style="61" customWidth="1"/>
    <col min="8197" max="8197" width="10.81640625" style="61" bestFit="1" customWidth="1"/>
    <col min="8198" max="8198" width="17.453125" style="61" bestFit="1" customWidth="1"/>
    <col min="8199" max="8199" width="13" style="61" bestFit="1" customWidth="1"/>
    <col min="8200" max="8200" width="25.1796875" style="61" customWidth="1"/>
    <col min="8201" max="8201" width="8.81640625" style="61"/>
    <col min="8202" max="8204" width="12.453125" style="61" bestFit="1" customWidth="1"/>
    <col min="8205" max="8447" width="8.81640625" style="61"/>
    <col min="8448" max="8448" width="9.1796875" style="61" customWidth="1"/>
    <col min="8449" max="8449" width="12.453125" style="61" bestFit="1" customWidth="1"/>
    <col min="8450" max="8450" width="8.1796875" style="61" bestFit="1" customWidth="1"/>
    <col min="8451" max="8451" width="10" style="61" customWidth="1"/>
    <col min="8452" max="8452" width="9.453125" style="61" customWidth="1"/>
    <col min="8453" max="8453" width="10.81640625" style="61" bestFit="1" customWidth="1"/>
    <col min="8454" max="8454" width="17.453125" style="61" bestFit="1" customWidth="1"/>
    <col min="8455" max="8455" width="13" style="61" bestFit="1" customWidth="1"/>
    <col min="8456" max="8456" width="25.1796875" style="61" customWidth="1"/>
    <col min="8457" max="8457" width="8.81640625" style="61"/>
    <col min="8458" max="8460" width="12.453125" style="61" bestFit="1" customWidth="1"/>
    <col min="8461" max="8703" width="8.81640625" style="61"/>
    <col min="8704" max="8704" width="9.1796875" style="61" customWidth="1"/>
    <col min="8705" max="8705" width="12.453125" style="61" bestFit="1" customWidth="1"/>
    <col min="8706" max="8706" width="8.1796875" style="61" bestFit="1" customWidth="1"/>
    <col min="8707" max="8707" width="10" style="61" customWidth="1"/>
    <col min="8708" max="8708" width="9.453125" style="61" customWidth="1"/>
    <col min="8709" max="8709" width="10.81640625" style="61" bestFit="1" customWidth="1"/>
    <col min="8710" max="8710" width="17.453125" style="61" bestFit="1" customWidth="1"/>
    <col min="8711" max="8711" width="13" style="61" bestFit="1" customWidth="1"/>
    <col min="8712" max="8712" width="25.1796875" style="61" customWidth="1"/>
    <col min="8713" max="8713" width="8.81640625" style="61"/>
    <col min="8714" max="8716" width="12.453125" style="61" bestFit="1" customWidth="1"/>
    <col min="8717" max="8959" width="8.81640625" style="61"/>
    <col min="8960" max="8960" width="9.1796875" style="61" customWidth="1"/>
    <col min="8961" max="8961" width="12.453125" style="61" bestFit="1" customWidth="1"/>
    <col min="8962" max="8962" width="8.1796875" style="61" bestFit="1" customWidth="1"/>
    <col min="8963" max="8963" width="10" style="61" customWidth="1"/>
    <col min="8964" max="8964" width="9.453125" style="61" customWidth="1"/>
    <col min="8965" max="8965" width="10.81640625" style="61" bestFit="1" customWidth="1"/>
    <col min="8966" max="8966" width="17.453125" style="61" bestFit="1" customWidth="1"/>
    <col min="8967" max="8967" width="13" style="61" bestFit="1" customWidth="1"/>
    <col min="8968" max="8968" width="25.1796875" style="61" customWidth="1"/>
    <col min="8969" max="8969" width="8.81640625" style="61"/>
    <col min="8970" max="8972" width="12.453125" style="61" bestFit="1" customWidth="1"/>
    <col min="8973" max="9215" width="8.81640625" style="61"/>
    <col min="9216" max="9216" width="9.1796875" style="61" customWidth="1"/>
    <col min="9217" max="9217" width="12.453125" style="61" bestFit="1" customWidth="1"/>
    <col min="9218" max="9218" width="8.1796875" style="61" bestFit="1" customWidth="1"/>
    <col min="9219" max="9219" width="10" style="61" customWidth="1"/>
    <col min="9220" max="9220" width="9.453125" style="61" customWidth="1"/>
    <col min="9221" max="9221" width="10.81640625" style="61" bestFit="1" customWidth="1"/>
    <col min="9222" max="9222" width="17.453125" style="61" bestFit="1" customWidth="1"/>
    <col min="9223" max="9223" width="13" style="61" bestFit="1" customWidth="1"/>
    <col min="9224" max="9224" width="25.1796875" style="61" customWidth="1"/>
    <col min="9225" max="9225" width="8.81640625" style="61"/>
    <col min="9226" max="9228" width="12.453125" style="61" bestFit="1" customWidth="1"/>
    <col min="9229" max="9471" width="8.81640625" style="61"/>
    <col min="9472" max="9472" width="9.1796875" style="61" customWidth="1"/>
    <col min="9473" max="9473" width="12.453125" style="61" bestFit="1" customWidth="1"/>
    <col min="9474" max="9474" width="8.1796875" style="61" bestFit="1" customWidth="1"/>
    <col min="9475" max="9475" width="10" style="61" customWidth="1"/>
    <col min="9476" max="9476" width="9.453125" style="61" customWidth="1"/>
    <col min="9477" max="9477" width="10.81640625" style="61" bestFit="1" customWidth="1"/>
    <col min="9478" max="9478" width="17.453125" style="61" bestFit="1" customWidth="1"/>
    <col min="9479" max="9479" width="13" style="61" bestFit="1" customWidth="1"/>
    <col min="9480" max="9480" width="25.1796875" style="61" customWidth="1"/>
    <col min="9481" max="9481" width="8.81640625" style="61"/>
    <col min="9482" max="9484" width="12.453125" style="61" bestFit="1" customWidth="1"/>
    <col min="9485" max="9727" width="8.81640625" style="61"/>
    <col min="9728" max="9728" width="9.1796875" style="61" customWidth="1"/>
    <col min="9729" max="9729" width="12.453125" style="61" bestFit="1" customWidth="1"/>
    <col min="9730" max="9730" width="8.1796875" style="61" bestFit="1" customWidth="1"/>
    <col min="9731" max="9731" width="10" style="61" customWidth="1"/>
    <col min="9732" max="9732" width="9.453125" style="61" customWidth="1"/>
    <col min="9733" max="9733" width="10.81640625" style="61" bestFit="1" customWidth="1"/>
    <col min="9734" max="9734" width="17.453125" style="61" bestFit="1" customWidth="1"/>
    <col min="9735" max="9735" width="13" style="61" bestFit="1" customWidth="1"/>
    <col min="9736" max="9736" width="25.1796875" style="61" customWidth="1"/>
    <col min="9737" max="9737" width="8.81640625" style="61"/>
    <col min="9738" max="9740" width="12.453125" style="61" bestFit="1" customWidth="1"/>
    <col min="9741" max="9983" width="8.81640625" style="61"/>
    <col min="9984" max="9984" width="9.1796875" style="61" customWidth="1"/>
    <col min="9985" max="9985" width="12.453125" style="61" bestFit="1" customWidth="1"/>
    <col min="9986" max="9986" width="8.1796875" style="61" bestFit="1" customWidth="1"/>
    <col min="9987" max="9987" width="10" style="61" customWidth="1"/>
    <col min="9988" max="9988" width="9.453125" style="61" customWidth="1"/>
    <col min="9989" max="9989" width="10.81640625" style="61" bestFit="1" customWidth="1"/>
    <col min="9990" max="9990" width="17.453125" style="61" bestFit="1" customWidth="1"/>
    <col min="9991" max="9991" width="13" style="61" bestFit="1" customWidth="1"/>
    <col min="9992" max="9992" width="25.1796875" style="61" customWidth="1"/>
    <col min="9993" max="9993" width="8.81640625" style="61"/>
    <col min="9994" max="9996" width="12.453125" style="61" bestFit="1" customWidth="1"/>
    <col min="9997" max="10239" width="8.81640625" style="61"/>
    <col min="10240" max="10240" width="9.1796875" style="61" customWidth="1"/>
    <col min="10241" max="10241" width="12.453125" style="61" bestFit="1" customWidth="1"/>
    <col min="10242" max="10242" width="8.1796875" style="61" bestFit="1" customWidth="1"/>
    <col min="10243" max="10243" width="10" style="61" customWidth="1"/>
    <col min="10244" max="10244" width="9.453125" style="61" customWidth="1"/>
    <col min="10245" max="10245" width="10.81640625" style="61" bestFit="1" customWidth="1"/>
    <col min="10246" max="10246" width="17.453125" style="61" bestFit="1" customWidth="1"/>
    <col min="10247" max="10247" width="13" style="61" bestFit="1" customWidth="1"/>
    <col min="10248" max="10248" width="25.1796875" style="61" customWidth="1"/>
    <col min="10249" max="10249" width="8.81640625" style="61"/>
    <col min="10250" max="10252" width="12.453125" style="61" bestFit="1" customWidth="1"/>
    <col min="10253" max="10495" width="8.81640625" style="61"/>
    <col min="10496" max="10496" width="9.1796875" style="61" customWidth="1"/>
    <col min="10497" max="10497" width="12.453125" style="61" bestFit="1" customWidth="1"/>
    <col min="10498" max="10498" width="8.1796875" style="61" bestFit="1" customWidth="1"/>
    <col min="10499" max="10499" width="10" style="61" customWidth="1"/>
    <col min="10500" max="10500" width="9.453125" style="61" customWidth="1"/>
    <col min="10501" max="10501" width="10.81640625" style="61" bestFit="1" customWidth="1"/>
    <col min="10502" max="10502" width="17.453125" style="61" bestFit="1" customWidth="1"/>
    <col min="10503" max="10503" width="13" style="61" bestFit="1" customWidth="1"/>
    <col min="10504" max="10504" width="25.1796875" style="61" customWidth="1"/>
    <col min="10505" max="10505" width="8.81640625" style="61"/>
    <col min="10506" max="10508" width="12.453125" style="61" bestFit="1" customWidth="1"/>
    <col min="10509" max="10751" width="8.81640625" style="61"/>
    <col min="10752" max="10752" width="9.1796875" style="61" customWidth="1"/>
    <col min="10753" max="10753" width="12.453125" style="61" bestFit="1" customWidth="1"/>
    <col min="10754" max="10754" width="8.1796875" style="61" bestFit="1" customWidth="1"/>
    <col min="10755" max="10755" width="10" style="61" customWidth="1"/>
    <col min="10756" max="10756" width="9.453125" style="61" customWidth="1"/>
    <col min="10757" max="10757" width="10.81640625" style="61" bestFit="1" customWidth="1"/>
    <col min="10758" max="10758" width="17.453125" style="61" bestFit="1" customWidth="1"/>
    <col min="10759" max="10759" width="13" style="61" bestFit="1" customWidth="1"/>
    <col min="10760" max="10760" width="25.1796875" style="61" customWidth="1"/>
    <col min="10761" max="10761" width="8.81640625" style="61"/>
    <col min="10762" max="10764" width="12.453125" style="61" bestFit="1" customWidth="1"/>
    <col min="10765" max="11007" width="8.81640625" style="61"/>
    <col min="11008" max="11008" width="9.1796875" style="61" customWidth="1"/>
    <col min="11009" max="11009" width="12.453125" style="61" bestFit="1" customWidth="1"/>
    <col min="11010" max="11010" width="8.1796875" style="61" bestFit="1" customWidth="1"/>
    <col min="11011" max="11011" width="10" style="61" customWidth="1"/>
    <col min="11012" max="11012" width="9.453125" style="61" customWidth="1"/>
    <col min="11013" max="11013" width="10.81640625" style="61" bestFit="1" customWidth="1"/>
    <col min="11014" max="11014" width="17.453125" style="61" bestFit="1" customWidth="1"/>
    <col min="11015" max="11015" width="13" style="61" bestFit="1" customWidth="1"/>
    <col min="11016" max="11016" width="25.1796875" style="61" customWidth="1"/>
    <col min="11017" max="11017" width="8.81640625" style="61"/>
    <col min="11018" max="11020" width="12.453125" style="61" bestFit="1" customWidth="1"/>
    <col min="11021" max="11263" width="8.81640625" style="61"/>
    <col min="11264" max="11264" width="9.1796875" style="61" customWidth="1"/>
    <col min="11265" max="11265" width="12.453125" style="61" bestFit="1" customWidth="1"/>
    <col min="11266" max="11266" width="8.1796875" style="61" bestFit="1" customWidth="1"/>
    <col min="11267" max="11267" width="10" style="61" customWidth="1"/>
    <col min="11268" max="11268" width="9.453125" style="61" customWidth="1"/>
    <col min="11269" max="11269" width="10.81640625" style="61" bestFit="1" customWidth="1"/>
    <col min="11270" max="11270" width="17.453125" style="61" bestFit="1" customWidth="1"/>
    <col min="11271" max="11271" width="13" style="61" bestFit="1" customWidth="1"/>
    <col min="11272" max="11272" width="25.1796875" style="61" customWidth="1"/>
    <col min="11273" max="11273" width="8.81640625" style="61"/>
    <col min="11274" max="11276" width="12.453125" style="61" bestFit="1" customWidth="1"/>
    <col min="11277" max="11519" width="8.81640625" style="61"/>
    <col min="11520" max="11520" width="9.1796875" style="61" customWidth="1"/>
    <col min="11521" max="11521" width="12.453125" style="61" bestFit="1" customWidth="1"/>
    <col min="11522" max="11522" width="8.1796875" style="61" bestFit="1" customWidth="1"/>
    <col min="11523" max="11523" width="10" style="61" customWidth="1"/>
    <col min="11524" max="11524" width="9.453125" style="61" customWidth="1"/>
    <col min="11525" max="11525" width="10.81640625" style="61" bestFit="1" customWidth="1"/>
    <col min="11526" max="11526" width="17.453125" style="61" bestFit="1" customWidth="1"/>
    <col min="11527" max="11527" width="13" style="61" bestFit="1" customWidth="1"/>
    <col min="11528" max="11528" width="25.1796875" style="61" customWidth="1"/>
    <col min="11529" max="11529" width="8.81640625" style="61"/>
    <col min="11530" max="11532" width="12.453125" style="61" bestFit="1" customWidth="1"/>
    <col min="11533" max="11775" width="8.81640625" style="61"/>
    <col min="11776" max="11776" width="9.1796875" style="61" customWidth="1"/>
    <col min="11777" max="11777" width="12.453125" style="61" bestFit="1" customWidth="1"/>
    <col min="11778" max="11778" width="8.1796875" style="61" bestFit="1" customWidth="1"/>
    <col min="11779" max="11779" width="10" style="61" customWidth="1"/>
    <col min="11780" max="11780" width="9.453125" style="61" customWidth="1"/>
    <col min="11781" max="11781" width="10.81640625" style="61" bestFit="1" customWidth="1"/>
    <col min="11782" max="11782" width="17.453125" style="61" bestFit="1" customWidth="1"/>
    <col min="11783" max="11783" width="13" style="61" bestFit="1" customWidth="1"/>
    <col min="11784" max="11784" width="25.1796875" style="61" customWidth="1"/>
    <col min="11785" max="11785" width="8.81640625" style="61"/>
    <col min="11786" max="11788" width="12.453125" style="61" bestFit="1" customWidth="1"/>
    <col min="11789" max="12031" width="8.81640625" style="61"/>
    <col min="12032" max="12032" width="9.1796875" style="61" customWidth="1"/>
    <col min="12033" max="12033" width="12.453125" style="61" bestFit="1" customWidth="1"/>
    <col min="12034" max="12034" width="8.1796875" style="61" bestFit="1" customWidth="1"/>
    <col min="12035" max="12035" width="10" style="61" customWidth="1"/>
    <col min="12036" max="12036" width="9.453125" style="61" customWidth="1"/>
    <col min="12037" max="12037" width="10.81640625" style="61" bestFit="1" customWidth="1"/>
    <col min="12038" max="12038" width="17.453125" style="61" bestFit="1" customWidth="1"/>
    <col min="12039" max="12039" width="13" style="61" bestFit="1" customWidth="1"/>
    <col min="12040" max="12040" width="25.1796875" style="61" customWidth="1"/>
    <col min="12041" max="12041" width="8.81640625" style="61"/>
    <col min="12042" max="12044" width="12.453125" style="61" bestFit="1" customWidth="1"/>
    <col min="12045" max="12287" width="8.81640625" style="61"/>
    <col min="12288" max="12288" width="9.1796875" style="61" customWidth="1"/>
    <col min="12289" max="12289" width="12.453125" style="61" bestFit="1" customWidth="1"/>
    <col min="12290" max="12290" width="8.1796875" style="61" bestFit="1" customWidth="1"/>
    <col min="12291" max="12291" width="10" style="61" customWidth="1"/>
    <col min="12292" max="12292" width="9.453125" style="61" customWidth="1"/>
    <col min="12293" max="12293" width="10.81640625" style="61" bestFit="1" customWidth="1"/>
    <col min="12294" max="12294" width="17.453125" style="61" bestFit="1" customWidth="1"/>
    <col min="12295" max="12295" width="13" style="61" bestFit="1" customWidth="1"/>
    <col min="12296" max="12296" width="25.1796875" style="61" customWidth="1"/>
    <col min="12297" max="12297" width="8.81640625" style="61"/>
    <col min="12298" max="12300" width="12.453125" style="61" bestFit="1" customWidth="1"/>
    <col min="12301" max="12543" width="8.81640625" style="61"/>
    <col min="12544" max="12544" width="9.1796875" style="61" customWidth="1"/>
    <col min="12545" max="12545" width="12.453125" style="61" bestFit="1" customWidth="1"/>
    <col min="12546" max="12546" width="8.1796875" style="61" bestFit="1" customWidth="1"/>
    <col min="12547" max="12547" width="10" style="61" customWidth="1"/>
    <col min="12548" max="12548" width="9.453125" style="61" customWidth="1"/>
    <col min="12549" max="12549" width="10.81640625" style="61" bestFit="1" customWidth="1"/>
    <col min="12550" max="12550" width="17.453125" style="61" bestFit="1" customWidth="1"/>
    <col min="12551" max="12551" width="13" style="61" bestFit="1" customWidth="1"/>
    <col min="12552" max="12552" width="25.1796875" style="61" customWidth="1"/>
    <col min="12553" max="12553" width="8.81640625" style="61"/>
    <col min="12554" max="12556" width="12.453125" style="61" bestFit="1" customWidth="1"/>
    <col min="12557" max="12799" width="8.81640625" style="61"/>
    <col min="12800" max="12800" width="9.1796875" style="61" customWidth="1"/>
    <col min="12801" max="12801" width="12.453125" style="61" bestFit="1" customWidth="1"/>
    <col min="12802" max="12802" width="8.1796875" style="61" bestFit="1" customWidth="1"/>
    <col min="12803" max="12803" width="10" style="61" customWidth="1"/>
    <col min="12804" max="12804" width="9.453125" style="61" customWidth="1"/>
    <col min="12805" max="12805" width="10.81640625" style="61" bestFit="1" customWidth="1"/>
    <col min="12806" max="12806" width="17.453125" style="61" bestFit="1" customWidth="1"/>
    <col min="12807" max="12807" width="13" style="61" bestFit="1" customWidth="1"/>
    <col min="12808" max="12808" width="25.1796875" style="61" customWidth="1"/>
    <col min="12809" max="12809" width="8.81640625" style="61"/>
    <col min="12810" max="12812" width="12.453125" style="61" bestFit="1" customWidth="1"/>
    <col min="12813" max="13055" width="8.81640625" style="61"/>
    <col min="13056" max="13056" width="9.1796875" style="61" customWidth="1"/>
    <col min="13057" max="13057" width="12.453125" style="61" bestFit="1" customWidth="1"/>
    <col min="13058" max="13058" width="8.1796875" style="61" bestFit="1" customWidth="1"/>
    <col min="13059" max="13059" width="10" style="61" customWidth="1"/>
    <col min="13060" max="13060" width="9.453125" style="61" customWidth="1"/>
    <col min="13061" max="13061" width="10.81640625" style="61" bestFit="1" customWidth="1"/>
    <col min="13062" max="13062" width="17.453125" style="61" bestFit="1" customWidth="1"/>
    <col min="13063" max="13063" width="13" style="61" bestFit="1" customWidth="1"/>
    <col min="13064" max="13064" width="25.1796875" style="61" customWidth="1"/>
    <col min="13065" max="13065" width="8.81640625" style="61"/>
    <col min="13066" max="13068" width="12.453125" style="61" bestFit="1" customWidth="1"/>
    <col min="13069" max="13311" width="8.81640625" style="61"/>
    <col min="13312" max="13312" width="9.1796875" style="61" customWidth="1"/>
    <col min="13313" max="13313" width="12.453125" style="61" bestFit="1" customWidth="1"/>
    <col min="13314" max="13314" width="8.1796875" style="61" bestFit="1" customWidth="1"/>
    <col min="13315" max="13315" width="10" style="61" customWidth="1"/>
    <col min="13316" max="13316" width="9.453125" style="61" customWidth="1"/>
    <col min="13317" max="13317" width="10.81640625" style="61" bestFit="1" customWidth="1"/>
    <col min="13318" max="13318" width="17.453125" style="61" bestFit="1" customWidth="1"/>
    <col min="13319" max="13319" width="13" style="61" bestFit="1" customWidth="1"/>
    <col min="13320" max="13320" width="25.1796875" style="61" customWidth="1"/>
    <col min="13321" max="13321" width="8.81640625" style="61"/>
    <col min="13322" max="13324" width="12.453125" style="61" bestFit="1" customWidth="1"/>
    <col min="13325" max="13567" width="8.81640625" style="61"/>
    <col min="13568" max="13568" width="9.1796875" style="61" customWidth="1"/>
    <col min="13569" max="13569" width="12.453125" style="61" bestFit="1" customWidth="1"/>
    <col min="13570" max="13570" width="8.1796875" style="61" bestFit="1" customWidth="1"/>
    <col min="13571" max="13571" width="10" style="61" customWidth="1"/>
    <col min="13572" max="13572" width="9.453125" style="61" customWidth="1"/>
    <col min="13573" max="13573" width="10.81640625" style="61" bestFit="1" customWidth="1"/>
    <col min="13574" max="13574" width="17.453125" style="61" bestFit="1" customWidth="1"/>
    <col min="13575" max="13575" width="13" style="61" bestFit="1" customWidth="1"/>
    <col min="13576" max="13576" width="25.1796875" style="61" customWidth="1"/>
    <col min="13577" max="13577" width="8.81640625" style="61"/>
    <col min="13578" max="13580" width="12.453125" style="61" bestFit="1" customWidth="1"/>
    <col min="13581" max="13823" width="8.81640625" style="61"/>
    <col min="13824" max="13824" width="9.1796875" style="61" customWidth="1"/>
    <col min="13825" max="13825" width="12.453125" style="61" bestFit="1" customWidth="1"/>
    <col min="13826" max="13826" width="8.1796875" style="61" bestFit="1" customWidth="1"/>
    <col min="13827" max="13827" width="10" style="61" customWidth="1"/>
    <col min="13828" max="13828" width="9.453125" style="61" customWidth="1"/>
    <col min="13829" max="13829" width="10.81640625" style="61" bestFit="1" customWidth="1"/>
    <col min="13830" max="13830" width="17.453125" style="61" bestFit="1" customWidth="1"/>
    <col min="13831" max="13831" width="13" style="61" bestFit="1" customWidth="1"/>
    <col min="13832" max="13832" width="25.1796875" style="61" customWidth="1"/>
    <col min="13833" max="13833" width="8.81640625" style="61"/>
    <col min="13834" max="13836" width="12.453125" style="61" bestFit="1" customWidth="1"/>
    <col min="13837" max="14079" width="8.81640625" style="61"/>
    <col min="14080" max="14080" width="9.1796875" style="61" customWidth="1"/>
    <col min="14081" max="14081" width="12.453125" style="61" bestFit="1" customWidth="1"/>
    <col min="14082" max="14082" width="8.1796875" style="61" bestFit="1" customWidth="1"/>
    <col min="14083" max="14083" width="10" style="61" customWidth="1"/>
    <col min="14084" max="14084" width="9.453125" style="61" customWidth="1"/>
    <col min="14085" max="14085" width="10.81640625" style="61" bestFit="1" customWidth="1"/>
    <col min="14086" max="14086" width="17.453125" style="61" bestFit="1" customWidth="1"/>
    <col min="14087" max="14087" width="13" style="61" bestFit="1" customWidth="1"/>
    <col min="14088" max="14088" width="25.1796875" style="61" customWidth="1"/>
    <col min="14089" max="14089" width="8.81640625" style="61"/>
    <col min="14090" max="14092" width="12.453125" style="61" bestFit="1" customWidth="1"/>
    <col min="14093" max="14335" width="8.81640625" style="61"/>
    <col min="14336" max="14336" width="9.1796875" style="61" customWidth="1"/>
    <col min="14337" max="14337" width="12.453125" style="61" bestFit="1" customWidth="1"/>
    <col min="14338" max="14338" width="8.1796875" style="61" bestFit="1" customWidth="1"/>
    <col min="14339" max="14339" width="10" style="61" customWidth="1"/>
    <col min="14340" max="14340" width="9.453125" style="61" customWidth="1"/>
    <col min="14341" max="14341" width="10.81640625" style="61" bestFit="1" customWidth="1"/>
    <col min="14342" max="14342" width="17.453125" style="61" bestFit="1" customWidth="1"/>
    <col min="14343" max="14343" width="13" style="61" bestFit="1" customWidth="1"/>
    <col min="14344" max="14344" width="25.1796875" style="61" customWidth="1"/>
    <col min="14345" max="14345" width="8.81640625" style="61"/>
    <col min="14346" max="14348" width="12.453125" style="61" bestFit="1" customWidth="1"/>
    <col min="14349" max="14591" width="8.81640625" style="61"/>
    <col min="14592" max="14592" width="9.1796875" style="61" customWidth="1"/>
    <col min="14593" max="14593" width="12.453125" style="61" bestFit="1" customWidth="1"/>
    <col min="14594" max="14594" width="8.1796875" style="61" bestFit="1" customWidth="1"/>
    <col min="14595" max="14595" width="10" style="61" customWidth="1"/>
    <col min="14596" max="14596" width="9.453125" style="61" customWidth="1"/>
    <col min="14597" max="14597" width="10.81640625" style="61" bestFit="1" customWidth="1"/>
    <col min="14598" max="14598" width="17.453125" style="61" bestFit="1" customWidth="1"/>
    <col min="14599" max="14599" width="13" style="61" bestFit="1" customWidth="1"/>
    <col min="14600" max="14600" width="25.1796875" style="61" customWidth="1"/>
    <col min="14601" max="14601" width="8.81640625" style="61"/>
    <col min="14602" max="14604" width="12.453125" style="61" bestFit="1" customWidth="1"/>
    <col min="14605" max="14847" width="8.81640625" style="61"/>
    <col min="14848" max="14848" width="9.1796875" style="61" customWidth="1"/>
    <col min="14849" max="14849" width="12.453125" style="61" bestFit="1" customWidth="1"/>
    <col min="14850" max="14850" width="8.1796875" style="61" bestFit="1" customWidth="1"/>
    <col min="14851" max="14851" width="10" style="61" customWidth="1"/>
    <col min="14852" max="14852" width="9.453125" style="61" customWidth="1"/>
    <col min="14853" max="14853" width="10.81640625" style="61" bestFit="1" customWidth="1"/>
    <col min="14854" max="14854" width="17.453125" style="61" bestFit="1" customWidth="1"/>
    <col min="14855" max="14855" width="13" style="61" bestFit="1" customWidth="1"/>
    <col min="14856" max="14856" width="25.1796875" style="61" customWidth="1"/>
    <col min="14857" max="14857" width="8.81640625" style="61"/>
    <col min="14858" max="14860" width="12.453125" style="61" bestFit="1" customWidth="1"/>
    <col min="14861" max="15103" width="8.81640625" style="61"/>
    <col min="15104" max="15104" width="9.1796875" style="61" customWidth="1"/>
    <col min="15105" max="15105" width="12.453125" style="61" bestFit="1" customWidth="1"/>
    <col min="15106" max="15106" width="8.1796875" style="61" bestFit="1" customWidth="1"/>
    <col min="15107" max="15107" width="10" style="61" customWidth="1"/>
    <col min="15108" max="15108" width="9.453125" style="61" customWidth="1"/>
    <col min="15109" max="15109" width="10.81640625" style="61" bestFit="1" customWidth="1"/>
    <col min="15110" max="15110" width="17.453125" style="61" bestFit="1" customWidth="1"/>
    <col min="15111" max="15111" width="13" style="61" bestFit="1" customWidth="1"/>
    <col min="15112" max="15112" width="25.1796875" style="61" customWidth="1"/>
    <col min="15113" max="15113" width="8.81640625" style="61"/>
    <col min="15114" max="15116" width="12.453125" style="61" bestFit="1" customWidth="1"/>
    <col min="15117" max="15359" width="8.81640625" style="61"/>
    <col min="15360" max="15360" width="9.1796875" style="61" customWidth="1"/>
    <col min="15361" max="15361" width="12.453125" style="61" bestFit="1" customWidth="1"/>
    <col min="15362" max="15362" width="8.1796875" style="61" bestFit="1" customWidth="1"/>
    <col min="15363" max="15363" width="10" style="61" customWidth="1"/>
    <col min="15364" max="15364" width="9.453125" style="61" customWidth="1"/>
    <col min="15365" max="15365" width="10.81640625" style="61" bestFit="1" customWidth="1"/>
    <col min="15366" max="15366" width="17.453125" style="61" bestFit="1" customWidth="1"/>
    <col min="15367" max="15367" width="13" style="61" bestFit="1" customWidth="1"/>
    <col min="15368" max="15368" width="25.1796875" style="61" customWidth="1"/>
    <col min="15369" max="15369" width="8.81640625" style="61"/>
    <col min="15370" max="15372" width="12.453125" style="61" bestFit="1" customWidth="1"/>
    <col min="15373" max="15615" width="8.81640625" style="61"/>
    <col min="15616" max="15616" width="9.1796875" style="61" customWidth="1"/>
    <col min="15617" max="15617" width="12.453125" style="61" bestFit="1" customWidth="1"/>
    <col min="15618" max="15618" width="8.1796875" style="61" bestFit="1" customWidth="1"/>
    <col min="15619" max="15619" width="10" style="61" customWidth="1"/>
    <col min="15620" max="15620" width="9.453125" style="61" customWidth="1"/>
    <col min="15621" max="15621" width="10.81640625" style="61" bestFit="1" customWidth="1"/>
    <col min="15622" max="15622" width="17.453125" style="61" bestFit="1" customWidth="1"/>
    <col min="15623" max="15623" width="13" style="61" bestFit="1" customWidth="1"/>
    <col min="15624" max="15624" width="25.1796875" style="61" customWidth="1"/>
    <col min="15625" max="15625" width="8.81640625" style="61"/>
    <col min="15626" max="15628" width="12.453125" style="61" bestFit="1" customWidth="1"/>
    <col min="15629" max="15871" width="8.81640625" style="61"/>
    <col min="15872" max="15872" width="9.1796875" style="61" customWidth="1"/>
    <col min="15873" max="15873" width="12.453125" style="61" bestFit="1" customWidth="1"/>
    <col min="15874" max="15874" width="8.1796875" style="61" bestFit="1" customWidth="1"/>
    <col min="15875" max="15875" width="10" style="61" customWidth="1"/>
    <col min="15876" max="15876" width="9.453125" style="61" customWidth="1"/>
    <col min="15877" max="15877" width="10.81640625" style="61" bestFit="1" customWidth="1"/>
    <col min="15878" max="15878" width="17.453125" style="61" bestFit="1" customWidth="1"/>
    <col min="15879" max="15879" width="13" style="61" bestFit="1" customWidth="1"/>
    <col min="15880" max="15880" width="25.1796875" style="61" customWidth="1"/>
    <col min="15881" max="15881" width="8.81640625" style="61"/>
    <col min="15882" max="15884" width="12.453125" style="61" bestFit="1" customWidth="1"/>
    <col min="15885" max="16127" width="8.81640625" style="61"/>
    <col min="16128" max="16128" width="9.1796875" style="61" customWidth="1"/>
    <col min="16129" max="16129" width="12.453125" style="61" bestFit="1" customWidth="1"/>
    <col min="16130" max="16130" width="8.1796875" style="61" bestFit="1" customWidth="1"/>
    <col min="16131" max="16131" width="10" style="61" customWidth="1"/>
    <col min="16132" max="16132" width="9.453125" style="61" customWidth="1"/>
    <col min="16133" max="16133" width="10.81640625" style="61" bestFit="1" customWidth="1"/>
    <col min="16134" max="16134" width="17.453125" style="61" bestFit="1" customWidth="1"/>
    <col min="16135" max="16135" width="13" style="61" bestFit="1" customWidth="1"/>
    <col min="16136" max="16136" width="25.1796875" style="61" customWidth="1"/>
    <col min="16137" max="16137" width="8.81640625" style="61"/>
    <col min="16138" max="16140" width="12.453125" style="61" bestFit="1" customWidth="1"/>
    <col min="16141" max="16383" width="8.81640625" style="61"/>
    <col min="16384" max="16384" width="8.81640625" style="61" customWidth="1"/>
  </cols>
  <sheetData>
    <row r="1" spans="1:9" s="2" customFormat="1" ht="45" customHeight="1" x14ac:dyDescent="0.35">
      <c r="A1" s="118" t="s">
        <v>543</v>
      </c>
    </row>
    <row r="2" spans="1:9" s="3" customFormat="1" ht="20.25" customHeight="1" x14ac:dyDescent="0.35">
      <c r="A2" s="3" t="s">
        <v>15</v>
      </c>
    </row>
    <row r="3" spans="1:9" s="3" customFormat="1" ht="20.25" customHeight="1" x14ac:dyDescent="0.35">
      <c r="A3" s="3" t="s">
        <v>431</v>
      </c>
    </row>
    <row r="4" spans="1:9" s="3" customFormat="1" ht="20.25" customHeight="1" x14ac:dyDescent="0.35">
      <c r="A4" s="3" t="s">
        <v>110</v>
      </c>
    </row>
    <row r="5" spans="1:9" s="3" customFormat="1" ht="20.25" customHeight="1" x14ac:dyDescent="0.35">
      <c r="A5" s="3" t="s">
        <v>546</v>
      </c>
    </row>
    <row r="6" spans="1:9" s="114" customFormat="1" ht="46.5" x14ac:dyDescent="0.35">
      <c r="A6" s="130" t="s">
        <v>41</v>
      </c>
      <c r="B6" s="127" t="s">
        <v>32</v>
      </c>
      <c r="C6" s="127" t="s">
        <v>432</v>
      </c>
      <c r="D6" s="127" t="s">
        <v>433</v>
      </c>
      <c r="E6" s="127" t="s">
        <v>434</v>
      </c>
      <c r="F6" s="127" t="s">
        <v>435</v>
      </c>
      <c r="G6" s="128" t="s">
        <v>606</v>
      </c>
      <c r="H6" s="129" t="s">
        <v>436</v>
      </c>
    </row>
    <row r="7" spans="1:9" ht="16.5" customHeight="1" x14ac:dyDescent="0.35">
      <c r="A7" s="119" t="s">
        <v>112</v>
      </c>
      <c r="B7" s="159">
        <f t="shared" ref="B7:B70" si="0">SUM(C7:H7)</f>
        <v>24.500000000000004</v>
      </c>
      <c r="C7" s="159">
        <v>1.72</v>
      </c>
      <c r="D7" s="159">
        <v>12.44</v>
      </c>
      <c r="E7" s="159">
        <v>8.69</v>
      </c>
      <c r="F7" s="159">
        <v>0.14000000000000001</v>
      </c>
      <c r="G7" s="159">
        <v>1.51</v>
      </c>
      <c r="H7" s="160" t="s">
        <v>547</v>
      </c>
      <c r="I7" s="87"/>
    </row>
    <row r="8" spans="1:9" ht="15.5" x14ac:dyDescent="0.35">
      <c r="A8" s="119" t="s">
        <v>124</v>
      </c>
      <c r="B8" s="159">
        <f t="shared" si="0"/>
        <v>23.169999999999998</v>
      </c>
      <c r="C8" s="159">
        <v>2.67</v>
      </c>
      <c r="D8" s="159">
        <v>11.59</v>
      </c>
      <c r="E8" s="159">
        <v>7.18</v>
      </c>
      <c r="F8" s="159">
        <v>0.14000000000000001</v>
      </c>
      <c r="G8" s="159">
        <v>1.59</v>
      </c>
      <c r="H8" s="160" t="s">
        <v>547</v>
      </c>
      <c r="I8" s="87"/>
    </row>
    <row r="9" spans="1:9" ht="15.5" x14ac:dyDescent="0.35">
      <c r="A9" s="119" t="s">
        <v>125</v>
      </c>
      <c r="B9" s="159">
        <f t="shared" si="0"/>
        <v>25.970000000000002</v>
      </c>
      <c r="C9" s="159">
        <v>3.45</v>
      </c>
      <c r="D9" s="159">
        <v>12.73</v>
      </c>
      <c r="E9" s="159">
        <v>7.74</v>
      </c>
      <c r="F9" s="159">
        <v>0.14000000000000001</v>
      </c>
      <c r="G9" s="159">
        <v>1.91</v>
      </c>
      <c r="H9" s="160" t="s">
        <v>547</v>
      </c>
      <c r="I9" s="87"/>
    </row>
    <row r="10" spans="1:9" ht="15.5" x14ac:dyDescent="0.35">
      <c r="A10" s="119" t="s">
        <v>126</v>
      </c>
      <c r="B10" s="159">
        <f t="shared" si="0"/>
        <v>22.380000000000003</v>
      </c>
      <c r="C10" s="159">
        <v>2.38</v>
      </c>
      <c r="D10" s="159">
        <v>12.3</v>
      </c>
      <c r="E10" s="159">
        <v>5.78</v>
      </c>
      <c r="F10" s="159">
        <v>0.14000000000000001</v>
      </c>
      <c r="G10" s="159">
        <v>1.78</v>
      </c>
      <c r="H10" s="160" t="s">
        <v>547</v>
      </c>
      <c r="I10" s="87"/>
    </row>
    <row r="11" spans="1:9" ht="15.5" x14ac:dyDescent="0.35">
      <c r="A11" s="119" t="s">
        <v>127</v>
      </c>
      <c r="B11" s="159">
        <f t="shared" si="0"/>
        <v>20.450000000000003</v>
      </c>
      <c r="C11" s="159">
        <v>2.58</v>
      </c>
      <c r="D11" s="159">
        <v>11.32</v>
      </c>
      <c r="E11" s="159">
        <v>4.8600000000000003</v>
      </c>
      <c r="F11" s="159">
        <v>0.14000000000000001</v>
      </c>
      <c r="G11" s="159">
        <v>1.55</v>
      </c>
      <c r="H11" s="160" t="s">
        <v>547</v>
      </c>
      <c r="I11" s="87"/>
    </row>
    <row r="12" spans="1:9" ht="15.5" x14ac:dyDescent="0.35">
      <c r="A12" s="119" t="s">
        <v>128</v>
      </c>
      <c r="B12" s="159">
        <f t="shared" si="0"/>
        <v>18.11</v>
      </c>
      <c r="C12" s="159">
        <v>3.21</v>
      </c>
      <c r="D12" s="159">
        <v>8.9</v>
      </c>
      <c r="E12" s="159">
        <v>3.87</v>
      </c>
      <c r="F12" s="159">
        <v>0.14000000000000001</v>
      </c>
      <c r="G12" s="159">
        <v>1.99</v>
      </c>
      <c r="H12" s="160" t="s">
        <v>547</v>
      </c>
      <c r="I12" s="87"/>
    </row>
    <row r="13" spans="1:9" ht="15.5" x14ac:dyDescent="0.35">
      <c r="A13" s="119" t="s">
        <v>129</v>
      </c>
      <c r="B13" s="159">
        <f t="shared" si="0"/>
        <v>19.63</v>
      </c>
      <c r="C13" s="159">
        <v>2.5499999999999998</v>
      </c>
      <c r="D13" s="159">
        <v>11.83</v>
      </c>
      <c r="E13" s="159">
        <v>3.42</v>
      </c>
      <c r="F13" s="159">
        <v>0.14000000000000001</v>
      </c>
      <c r="G13" s="159">
        <v>1.69</v>
      </c>
      <c r="H13" s="160" t="s">
        <v>547</v>
      </c>
      <c r="I13" s="87"/>
    </row>
    <row r="14" spans="1:9" ht="15.5" x14ac:dyDescent="0.35">
      <c r="A14" s="119" t="s">
        <v>130</v>
      </c>
      <c r="B14" s="159">
        <f t="shared" si="0"/>
        <v>18.860000000000003</v>
      </c>
      <c r="C14" s="159">
        <v>2.21</v>
      </c>
      <c r="D14" s="159">
        <v>11.72</v>
      </c>
      <c r="E14" s="159">
        <v>3.19</v>
      </c>
      <c r="F14" s="159">
        <v>0.14000000000000001</v>
      </c>
      <c r="G14" s="159">
        <v>1.6</v>
      </c>
      <c r="H14" s="160" t="s">
        <v>547</v>
      </c>
      <c r="I14" s="87"/>
    </row>
    <row r="15" spans="1:9" ht="15.5" x14ac:dyDescent="0.35">
      <c r="A15" s="119" t="s">
        <v>131</v>
      </c>
      <c r="B15" s="159">
        <f t="shared" si="0"/>
        <v>21.72</v>
      </c>
      <c r="C15" s="159">
        <v>3.35</v>
      </c>
      <c r="D15" s="159">
        <v>12.05</v>
      </c>
      <c r="E15" s="159">
        <v>4.18</v>
      </c>
      <c r="F15" s="159">
        <v>0.14000000000000001</v>
      </c>
      <c r="G15" s="159">
        <v>2</v>
      </c>
      <c r="H15" s="160" t="s">
        <v>547</v>
      </c>
      <c r="I15" s="87"/>
    </row>
    <row r="16" spans="1:9" ht="15.5" x14ac:dyDescent="0.35">
      <c r="A16" s="119" t="s">
        <v>132</v>
      </c>
      <c r="B16" s="159">
        <f t="shared" si="0"/>
        <v>22.68</v>
      </c>
      <c r="C16" s="159">
        <v>2.57</v>
      </c>
      <c r="D16" s="159">
        <v>13.01</v>
      </c>
      <c r="E16" s="159">
        <v>5.28</v>
      </c>
      <c r="F16" s="159">
        <v>0.14000000000000001</v>
      </c>
      <c r="G16" s="159">
        <v>1.68</v>
      </c>
      <c r="H16" s="160" t="s">
        <v>547</v>
      </c>
      <c r="I16" s="87"/>
    </row>
    <row r="17" spans="1:9" ht="15.5" x14ac:dyDescent="0.35">
      <c r="A17" s="119" t="s">
        <v>133</v>
      </c>
      <c r="B17" s="159">
        <f t="shared" si="0"/>
        <v>24.049999999999997</v>
      </c>
      <c r="C17" s="159">
        <v>2.68</v>
      </c>
      <c r="D17" s="159">
        <v>12.37</v>
      </c>
      <c r="E17" s="159">
        <v>7.14</v>
      </c>
      <c r="F17" s="159">
        <v>0.14000000000000001</v>
      </c>
      <c r="G17" s="159">
        <v>1.72</v>
      </c>
      <c r="H17" s="160" t="s">
        <v>547</v>
      </c>
      <c r="I17" s="87"/>
    </row>
    <row r="18" spans="1:9" ht="15.5" x14ac:dyDescent="0.35">
      <c r="A18" s="119" t="s">
        <v>134</v>
      </c>
      <c r="B18" s="159">
        <f t="shared" si="0"/>
        <v>27.700000000000003</v>
      </c>
      <c r="C18" s="159">
        <v>3.38</v>
      </c>
      <c r="D18" s="159">
        <v>12.48</v>
      </c>
      <c r="E18" s="159">
        <v>9.4600000000000009</v>
      </c>
      <c r="F18" s="159">
        <v>0.14000000000000001</v>
      </c>
      <c r="G18" s="159">
        <v>2.2400000000000002</v>
      </c>
      <c r="H18" s="160" t="s">
        <v>547</v>
      </c>
      <c r="I18" s="87"/>
    </row>
    <row r="19" spans="1:9" ht="15.5" x14ac:dyDescent="0.35">
      <c r="A19" s="120" t="s">
        <v>113</v>
      </c>
      <c r="B19" s="159">
        <f t="shared" si="0"/>
        <v>25.56</v>
      </c>
      <c r="C19" s="159">
        <v>2.27</v>
      </c>
      <c r="D19" s="159">
        <v>12.16</v>
      </c>
      <c r="E19" s="159">
        <v>9.17</v>
      </c>
      <c r="F19" s="159">
        <v>0.15</v>
      </c>
      <c r="G19" s="159">
        <v>1.81</v>
      </c>
      <c r="H19" s="160" t="s">
        <v>547</v>
      </c>
      <c r="I19" s="87"/>
    </row>
    <row r="20" spans="1:9" ht="15.5" x14ac:dyDescent="0.35">
      <c r="A20" s="120" t="s">
        <v>135</v>
      </c>
      <c r="B20" s="159">
        <f t="shared" si="0"/>
        <v>25.23</v>
      </c>
      <c r="C20" s="159">
        <v>2.71</v>
      </c>
      <c r="D20" s="159">
        <v>11.48</v>
      </c>
      <c r="E20" s="159">
        <v>9.19</v>
      </c>
      <c r="F20" s="159">
        <v>0.15</v>
      </c>
      <c r="G20" s="159">
        <v>1.7</v>
      </c>
      <c r="H20" s="160" t="s">
        <v>547</v>
      </c>
      <c r="I20" s="87"/>
    </row>
    <row r="21" spans="1:9" ht="15.5" x14ac:dyDescent="0.35">
      <c r="A21" s="120" t="s">
        <v>136</v>
      </c>
      <c r="B21" s="159">
        <f t="shared" si="0"/>
        <v>26.659999999999997</v>
      </c>
      <c r="C21" s="159">
        <v>3.41</v>
      </c>
      <c r="D21" s="159">
        <v>12.01</v>
      </c>
      <c r="E21" s="159">
        <v>9.02</v>
      </c>
      <c r="F21" s="159">
        <v>0.15</v>
      </c>
      <c r="G21" s="159">
        <v>2.0699999999999998</v>
      </c>
      <c r="H21" s="160" t="s">
        <v>547</v>
      </c>
      <c r="I21" s="87"/>
    </row>
    <row r="22" spans="1:9" ht="15.5" x14ac:dyDescent="0.35">
      <c r="A22" s="120" t="s">
        <v>137</v>
      </c>
      <c r="B22" s="159">
        <f t="shared" si="0"/>
        <v>22.34</v>
      </c>
      <c r="C22" s="159">
        <v>2.4500000000000002</v>
      </c>
      <c r="D22" s="159">
        <v>11.37</v>
      </c>
      <c r="E22" s="159">
        <v>6.64</v>
      </c>
      <c r="F22" s="159">
        <v>0.15</v>
      </c>
      <c r="G22" s="159">
        <v>1.73</v>
      </c>
      <c r="H22" s="160" t="s">
        <v>547</v>
      </c>
      <c r="I22" s="87"/>
    </row>
    <row r="23" spans="1:9" ht="15.5" x14ac:dyDescent="0.35">
      <c r="A23" s="120" t="s">
        <v>138</v>
      </c>
      <c r="B23" s="159">
        <f t="shared" si="0"/>
        <v>22.53</v>
      </c>
      <c r="C23" s="159">
        <v>2.48</v>
      </c>
      <c r="D23" s="159">
        <v>11.77</v>
      </c>
      <c r="E23" s="159">
        <v>6.35</v>
      </c>
      <c r="F23" s="159">
        <v>0.15</v>
      </c>
      <c r="G23" s="159">
        <v>1.78</v>
      </c>
      <c r="H23" s="160" t="s">
        <v>547</v>
      </c>
      <c r="I23" s="87"/>
    </row>
    <row r="24" spans="1:9" ht="15.5" x14ac:dyDescent="0.35">
      <c r="A24" s="120" t="s">
        <v>139</v>
      </c>
      <c r="B24" s="159">
        <f t="shared" si="0"/>
        <v>20.529999999999998</v>
      </c>
      <c r="C24" s="159">
        <v>2.91</v>
      </c>
      <c r="D24" s="159">
        <v>11.09</v>
      </c>
      <c r="E24" s="159">
        <v>4.3600000000000003</v>
      </c>
      <c r="F24" s="159">
        <v>0.15</v>
      </c>
      <c r="G24" s="159">
        <v>2.02</v>
      </c>
      <c r="H24" s="160" t="s">
        <v>547</v>
      </c>
      <c r="I24" s="87"/>
    </row>
    <row r="25" spans="1:9" ht="15.5" x14ac:dyDescent="0.35">
      <c r="A25" s="120" t="s">
        <v>140</v>
      </c>
      <c r="B25" s="159">
        <f t="shared" si="0"/>
        <v>19.97</v>
      </c>
      <c r="C25" s="159">
        <v>2.35</v>
      </c>
      <c r="D25" s="159">
        <v>11.72</v>
      </c>
      <c r="E25" s="159">
        <v>4.3600000000000003</v>
      </c>
      <c r="F25" s="159">
        <v>0.15</v>
      </c>
      <c r="G25" s="159">
        <v>1.39</v>
      </c>
      <c r="H25" s="160" t="s">
        <v>547</v>
      </c>
      <c r="I25" s="87"/>
    </row>
    <row r="26" spans="1:9" ht="15.5" x14ac:dyDescent="0.35">
      <c r="A26" s="120" t="s">
        <v>141</v>
      </c>
      <c r="B26" s="159">
        <f t="shared" si="0"/>
        <v>18.829999999999998</v>
      </c>
      <c r="C26" s="159">
        <v>1.97</v>
      </c>
      <c r="D26" s="159">
        <v>11.06</v>
      </c>
      <c r="E26" s="159">
        <v>4.2300000000000004</v>
      </c>
      <c r="F26" s="159">
        <v>0.15</v>
      </c>
      <c r="G26" s="159">
        <v>1.42</v>
      </c>
      <c r="H26" s="160" t="s">
        <v>547</v>
      </c>
      <c r="I26" s="87"/>
    </row>
    <row r="27" spans="1:9" ht="15.5" x14ac:dyDescent="0.35">
      <c r="A27" s="120" t="s">
        <v>142</v>
      </c>
      <c r="B27" s="159">
        <f t="shared" si="0"/>
        <v>21.75</v>
      </c>
      <c r="C27" s="159">
        <v>2.81</v>
      </c>
      <c r="D27" s="159">
        <v>11.51</v>
      </c>
      <c r="E27" s="159">
        <v>5.18</v>
      </c>
      <c r="F27" s="159">
        <v>0.15</v>
      </c>
      <c r="G27" s="159">
        <v>2.1</v>
      </c>
      <c r="H27" s="160" t="s">
        <v>547</v>
      </c>
      <c r="I27" s="87"/>
    </row>
    <row r="28" spans="1:9" ht="15.5" x14ac:dyDescent="0.35">
      <c r="A28" s="120" t="s">
        <v>143</v>
      </c>
      <c r="B28" s="159">
        <f t="shared" si="0"/>
        <v>23.569999999999997</v>
      </c>
      <c r="C28" s="159">
        <v>2.5</v>
      </c>
      <c r="D28" s="159">
        <v>12.47</v>
      </c>
      <c r="E28" s="159">
        <v>6.68</v>
      </c>
      <c r="F28" s="159">
        <v>0.15</v>
      </c>
      <c r="G28" s="159">
        <v>1.77</v>
      </c>
      <c r="H28" s="160" t="s">
        <v>547</v>
      </c>
      <c r="I28" s="87"/>
    </row>
    <row r="29" spans="1:9" ht="15.5" x14ac:dyDescent="0.35">
      <c r="A29" s="120" t="s">
        <v>144</v>
      </c>
      <c r="B29" s="159">
        <f t="shared" si="0"/>
        <v>25.759999999999998</v>
      </c>
      <c r="C29" s="159">
        <v>2.59</v>
      </c>
      <c r="D29" s="159">
        <v>12.33</v>
      </c>
      <c r="E29" s="159">
        <v>8.76</v>
      </c>
      <c r="F29" s="159">
        <v>0.15</v>
      </c>
      <c r="G29" s="159">
        <v>1.93</v>
      </c>
      <c r="H29" s="160" t="s">
        <v>547</v>
      </c>
      <c r="I29" s="87"/>
    </row>
    <row r="30" spans="1:9" ht="15.5" x14ac:dyDescent="0.35">
      <c r="A30" s="120" t="s">
        <v>145</v>
      </c>
      <c r="B30" s="159">
        <f t="shared" si="0"/>
        <v>28.65</v>
      </c>
      <c r="C30" s="159">
        <v>2.7</v>
      </c>
      <c r="D30" s="159">
        <v>13.1</v>
      </c>
      <c r="E30" s="159">
        <v>10.24</v>
      </c>
      <c r="F30" s="159">
        <v>0.15</v>
      </c>
      <c r="G30" s="159">
        <v>2.46</v>
      </c>
      <c r="H30" s="160" t="s">
        <v>547</v>
      </c>
      <c r="I30" s="87"/>
    </row>
    <row r="31" spans="1:9" ht="15.5" x14ac:dyDescent="0.35">
      <c r="A31" s="120" t="s">
        <v>114</v>
      </c>
      <c r="B31" s="159">
        <f t="shared" si="0"/>
        <v>27.28</v>
      </c>
      <c r="C31" s="159">
        <v>2.2200000000000002</v>
      </c>
      <c r="D31" s="159">
        <v>12.71</v>
      </c>
      <c r="E31" s="159">
        <v>10.35</v>
      </c>
      <c r="F31" s="159">
        <v>0.16</v>
      </c>
      <c r="G31" s="159">
        <v>1.84</v>
      </c>
      <c r="H31" s="160" t="s">
        <v>547</v>
      </c>
      <c r="I31" s="87"/>
    </row>
    <row r="32" spans="1:9" ht="15.5" x14ac:dyDescent="0.35">
      <c r="A32" s="120" t="s">
        <v>146</v>
      </c>
      <c r="B32" s="159">
        <f t="shared" si="0"/>
        <v>24.85</v>
      </c>
      <c r="C32" s="159">
        <v>2.83</v>
      </c>
      <c r="D32" s="159">
        <v>11.32</v>
      </c>
      <c r="E32" s="159">
        <v>8.6199999999999992</v>
      </c>
      <c r="F32" s="159">
        <v>0.16</v>
      </c>
      <c r="G32" s="159">
        <v>1.92</v>
      </c>
      <c r="H32" s="160" t="s">
        <v>547</v>
      </c>
      <c r="I32" s="87"/>
    </row>
    <row r="33" spans="1:9" ht="15.5" x14ac:dyDescent="0.35">
      <c r="A33" s="120" t="s">
        <v>147</v>
      </c>
      <c r="B33" s="159">
        <f t="shared" si="0"/>
        <v>25.860000000000003</v>
      </c>
      <c r="C33" s="159">
        <v>3.35</v>
      </c>
      <c r="D33" s="159">
        <v>12.16</v>
      </c>
      <c r="E33" s="159">
        <v>8.0500000000000007</v>
      </c>
      <c r="F33" s="159">
        <v>0.16</v>
      </c>
      <c r="G33" s="159">
        <v>2.14</v>
      </c>
      <c r="H33" s="160" t="s">
        <v>547</v>
      </c>
      <c r="I33" s="87"/>
    </row>
    <row r="34" spans="1:9" ht="15.5" x14ac:dyDescent="0.35">
      <c r="A34" s="120" t="s">
        <v>148</v>
      </c>
      <c r="B34" s="159">
        <f t="shared" si="0"/>
        <v>23.09</v>
      </c>
      <c r="C34" s="159">
        <v>2.56</v>
      </c>
      <c r="D34" s="159">
        <v>11.61</v>
      </c>
      <c r="E34" s="159">
        <v>6.99</v>
      </c>
      <c r="F34" s="159">
        <v>0.16</v>
      </c>
      <c r="G34" s="159">
        <v>1.77</v>
      </c>
      <c r="H34" s="160" t="s">
        <v>547</v>
      </c>
      <c r="I34" s="87"/>
    </row>
    <row r="35" spans="1:9" ht="15.5" x14ac:dyDescent="0.35">
      <c r="A35" s="120" t="s">
        <v>149</v>
      </c>
      <c r="B35" s="159">
        <f t="shared" si="0"/>
        <v>21.070000000000004</v>
      </c>
      <c r="C35" s="159">
        <v>2.48</v>
      </c>
      <c r="D35" s="159">
        <v>10.57</v>
      </c>
      <c r="E35" s="159">
        <v>6.01</v>
      </c>
      <c r="F35" s="159">
        <v>0.16</v>
      </c>
      <c r="G35" s="159">
        <v>1.85</v>
      </c>
      <c r="H35" s="160" t="s">
        <v>547</v>
      </c>
      <c r="I35" s="87"/>
    </row>
    <row r="36" spans="1:9" ht="15.5" x14ac:dyDescent="0.35">
      <c r="A36" s="120" t="s">
        <v>150</v>
      </c>
      <c r="B36" s="159">
        <f t="shared" si="0"/>
        <v>20.330000000000002</v>
      </c>
      <c r="C36" s="159">
        <v>2.81</v>
      </c>
      <c r="D36" s="159">
        <v>9.93</v>
      </c>
      <c r="E36" s="159">
        <v>5.32</v>
      </c>
      <c r="F36" s="159">
        <v>0.16</v>
      </c>
      <c r="G36" s="159">
        <v>2.11</v>
      </c>
      <c r="H36" s="160" t="s">
        <v>547</v>
      </c>
      <c r="I36" s="87"/>
    </row>
    <row r="37" spans="1:9" ht="15.5" x14ac:dyDescent="0.35">
      <c r="A37" s="120" t="s">
        <v>151</v>
      </c>
      <c r="B37" s="159">
        <f t="shared" si="0"/>
        <v>21.14</v>
      </c>
      <c r="C37" s="159">
        <v>2.41</v>
      </c>
      <c r="D37" s="159">
        <v>11.69</v>
      </c>
      <c r="E37" s="159">
        <v>5.19</v>
      </c>
      <c r="F37" s="159">
        <v>0.16</v>
      </c>
      <c r="G37" s="159">
        <v>1.69</v>
      </c>
      <c r="H37" s="160" t="s">
        <v>547</v>
      </c>
      <c r="I37" s="87"/>
    </row>
    <row r="38" spans="1:9" ht="15.5" x14ac:dyDescent="0.35">
      <c r="A38" s="120" t="s">
        <v>152</v>
      </c>
      <c r="B38" s="159">
        <f t="shared" si="0"/>
        <v>19.8</v>
      </c>
      <c r="C38" s="159">
        <v>1.73</v>
      </c>
      <c r="D38" s="159">
        <v>11.48</v>
      </c>
      <c r="E38" s="159">
        <v>4.83</v>
      </c>
      <c r="F38" s="159">
        <v>0.16</v>
      </c>
      <c r="G38" s="159">
        <v>1.6</v>
      </c>
      <c r="H38" s="160" t="s">
        <v>547</v>
      </c>
      <c r="I38" s="87"/>
    </row>
    <row r="39" spans="1:9" ht="15.5" x14ac:dyDescent="0.35">
      <c r="A39" s="120" t="s">
        <v>153</v>
      </c>
      <c r="B39" s="159">
        <f t="shared" si="0"/>
        <v>21.230000000000004</v>
      </c>
      <c r="C39" s="159">
        <v>2.71</v>
      </c>
      <c r="D39" s="159">
        <v>11.39</v>
      </c>
      <c r="E39" s="159">
        <v>5.19</v>
      </c>
      <c r="F39" s="159">
        <v>0.16</v>
      </c>
      <c r="G39" s="159">
        <v>1.78</v>
      </c>
      <c r="H39" s="160" t="s">
        <v>547</v>
      </c>
      <c r="I39" s="87"/>
    </row>
    <row r="40" spans="1:9" ht="15.5" x14ac:dyDescent="0.35">
      <c r="A40" s="120" t="s">
        <v>154</v>
      </c>
      <c r="B40" s="159">
        <f t="shared" si="0"/>
        <v>23.78</v>
      </c>
      <c r="C40" s="159">
        <v>2.2799999999999998</v>
      </c>
      <c r="D40" s="159">
        <v>12.59</v>
      </c>
      <c r="E40" s="159">
        <v>7.27</v>
      </c>
      <c r="F40" s="159">
        <v>0.16</v>
      </c>
      <c r="G40" s="159">
        <v>1.48</v>
      </c>
      <c r="H40" s="160" t="s">
        <v>547</v>
      </c>
      <c r="I40" s="87"/>
    </row>
    <row r="41" spans="1:9" ht="15.5" x14ac:dyDescent="0.35">
      <c r="A41" s="120" t="s">
        <v>155</v>
      </c>
      <c r="B41" s="159">
        <f t="shared" si="0"/>
        <v>24.87</v>
      </c>
      <c r="C41" s="159">
        <v>2.36</v>
      </c>
      <c r="D41" s="159">
        <v>11.95</v>
      </c>
      <c r="E41" s="159">
        <v>8.64</v>
      </c>
      <c r="F41" s="159">
        <v>0.16</v>
      </c>
      <c r="G41" s="159">
        <v>1.76</v>
      </c>
      <c r="H41" s="160" t="s">
        <v>547</v>
      </c>
      <c r="I41" s="87"/>
    </row>
    <row r="42" spans="1:9" ht="15.5" x14ac:dyDescent="0.35">
      <c r="A42" s="120" t="s">
        <v>156</v>
      </c>
      <c r="B42" s="159">
        <f t="shared" si="0"/>
        <v>27.23</v>
      </c>
      <c r="C42" s="159">
        <v>2.56</v>
      </c>
      <c r="D42" s="159">
        <v>13.04</v>
      </c>
      <c r="E42" s="159">
        <v>9.42</v>
      </c>
      <c r="F42" s="159">
        <v>0.16</v>
      </c>
      <c r="G42" s="159">
        <v>2.0499999999999998</v>
      </c>
      <c r="H42" s="160" t="s">
        <v>547</v>
      </c>
      <c r="I42" s="87"/>
    </row>
    <row r="43" spans="1:9" ht="15.5" x14ac:dyDescent="0.35">
      <c r="A43" s="120" t="s">
        <v>115</v>
      </c>
      <c r="B43" s="159">
        <f t="shared" si="0"/>
        <v>26.259999999999998</v>
      </c>
      <c r="C43" s="159">
        <v>1.78</v>
      </c>
      <c r="D43" s="159">
        <v>12.56</v>
      </c>
      <c r="E43" s="159">
        <v>9.6999999999999993</v>
      </c>
      <c r="F43" s="159">
        <v>0.17</v>
      </c>
      <c r="G43" s="159">
        <v>1.99</v>
      </c>
      <c r="H43" s="159">
        <v>0.06</v>
      </c>
      <c r="I43" s="87"/>
    </row>
    <row r="44" spans="1:9" ht="15.5" x14ac:dyDescent="0.35">
      <c r="A44" s="120" t="s">
        <v>157</v>
      </c>
      <c r="B44" s="161">
        <f t="shared" si="0"/>
        <v>23.790000000000003</v>
      </c>
      <c r="C44" s="161">
        <v>2.25</v>
      </c>
      <c r="D44" s="161">
        <v>11.27</v>
      </c>
      <c r="E44" s="159">
        <v>8.1999999999999993</v>
      </c>
      <c r="F44" s="159">
        <v>0.17</v>
      </c>
      <c r="G44" s="159">
        <v>1.85</v>
      </c>
      <c r="H44" s="159">
        <v>0.05</v>
      </c>
      <c r="I44" s="87"/>
    </row>
    <row r="45" spans="1:9" ht="15.5" x14ac:dyDescent="0.35">
      <c r="A45" s="120" t="s">
        <v>158</v>
      </c>
      <c r="B45" s="161">
        <f t="shared" si="0"/>
        <v>26.510000000000005</v>
      </c>
      <c r="C45" s="161">
        <v>2.84</v>
      </c>
      <c r="D45" s="161">
        <v>12.51</v>
      </c>
      <c r="E45" s="159">
        <v>8.64</v>
      </c>
      <c r="F45" s="159">
        <v>0.17</v>
      </c>
      <c r="G45" s="159">
        <v>2.2799999999999998</v>
      </c>
      <c r="H45" s="159">
        <v>7.0000000000000007E-2</v>
      </c>
      <c r="I45" s="87"/>
    </row>
    <row r="46" spans="1:9" ht="15.5" x14ac:dyDescent="0.35">
      <c r="A46" s="120" t="s">
        <v>159</v>
      </c>
      <c r="B46" s="161">
        <f t="shared" si="0"/>
        <v>23.95</v>
      </c>
      <c r="C46" s="161">
        <v>2.04</v>
      </c>
      <c r="D46" s="161">
        <v>12.11</v>
      </c>
      <c r="E46" s="159">
        <v>7.83</v>
      </c>
      <c r="F46" s="159">
        <v>0.17</v>
      </c>
      <c r="G46" s="159">
        <v>1.76</v>
      </c>
      <c r="H46" s="159">
        <v>0.04</v>
      </c>
      <c r="I46" s="87"/>
    </row>
    <row r="47" spans="1:9" ht="15.5" x14ac:dyDescent="0.35">
      <c r="A47" s="120" t="s">
        <v>160</v>
      </c>
      <c r="B47" s="159">
        <f t="shared" si="0"/>
        <v>21.500000000000004</v>
      </c>
      <c r="C47" s="159">
        <v>2.0499999999999998</v>
      </c>
      <c r="D47" s="159">
        <v>11.65</v>
      </c>
      <c r="E47" s="159">
        <v>5.89</v>
      </c>
      <c r="F47" s="159">
        <v>0.17</v>
      </c>
      <c r="G47" s="159">
        <v>1.71</v>
      </c>
      <c r="H47" s="159">
        <v>0.03</v>
      </c>
      <c r="I47" s="87"/>
    </row>
    <row r="48" spans="1:9" ht="15.5" x14ac:dyDescent="0.35">
      <c r="A48" s="120" t="s">
        <v>161</v>
      </c>
      <c r="B48" s="159">
        <f t="shared" si="0"/>
        <v>21.570000000000004</v>
      </c>
      <c r="C48" s="159">
        <v>2.33</v>
      </c>
      <c r="D48" s="159">
        <v>11.16</v>
      </c>
      <c r="E48" s="159">
        <v>5.79</v>
      </c>
      <c r="F48" s="159">
        <v>0.17</v>
      </c>
      <c r="G48" s="159">
        <v>2.1</v>
      </c>
      <c r="H48" s="159">
        <v>0.02</v>
      </c>
      <c r="I48" s="87"/>
    </row>
    <row r="49" spans="1:9" ht="15.5" x14ac:dyDescent="0.35">
      <c r="A49" s="120" t="s">
        <v>162</v>
      </c>
      <c r="B49" s="159">
        <f t="shared" si="0"/>
        <v>20.700000000000003</v>
      </c>
      <c r="C49" s="159">
        <v>2.0699999999999998</v>
      </c>
      <c r="D49" s="159">
        <v>11.73</v>
      </c>
      <c r="E49" s="159">
        <v>5.21</v>
      </c>
      <c r="F49" s="159">
        <v>0.17</v>
      </c>
      <c r="G49" s="159">
        <v>1.5</v>
      </c>
      <c r="H49" s="159">
        <v>0.02</v>
      </c>
      <c r="I49" s="87"/>
    </row>
    <row r="50" spans="1:9" ht="15.5" x14ac:dyDescent="0.35">
      <c r="A50" s="120" t="s">
        <v>163</v>
      </c>
      <c r="B50" s="159">
        <f t="shared" si="0"/>
        <v>20.560000000000006</v>
      </c>
      <c r="C50" s="159">
        <v>1.45</v>
      </c>
      <c r="D50" s="159">
        <v>11.96</v>
      </c>
      <c r="E50" s="159">
        <v>5.26</v>
      </c>
      <c r="F50" s="159">
        <v>0.17</v>
      </c>
      <c r="G50" s="159">
        <v>1.69</v>
      </c>
      <c r="H50" s="159">
        <v>0.03</v>
      </c>
      <c r="I50" s="87"/>
    </row>
    <row r="51" spans="1:9" ht="15.5" x14ac:dyDescent="0.35">
      <c r="A51" s="120" t="s">
        <v>164</v>
      </c>
      <c r="B51" s="159">
        <f t="shared" si="0"/>
        <v>22.48</v>
      </c>
      <c r="C51" s="159">
        <v>2.31</v>
      </c>
      <c r="D51" s="159">
        <v>12.01</v>
      </c>
      <c r="E51" s="159">
        <v>5.73</v>
      </c>
      <c r="F51" s="159">
        <v>0.17</v>
      </c>
      <c r="G51" s="159">
        <v>2.2200000000000002</v>
      </c>
      <c r="H51" s="159">
        <v>0.04</v>
      </c>
      <c r="I51" s="87"/>
    </row>
    <row r="52" spans="1:9" ht="15.5" x14ac:dyDescent="0.35">
      <c r="A52" s="120" t="s">
        <v>165</v>
      </c>
      <c r="B52" s="159">
        <f t="shared" si="0"/>
        <v>24.550000000000004</v>
      </c>
      <c r="C52" s="159">
        <v>2.06</v>
      </c>
      <c r="D52" s="159">
        <v>12.53</v>
      </c>
      <c r="E52" s="159">
        <v>7.94</v>
      </c>
      <c r="F52" s="159">
        <v>0.17</v>
      </c>
      <c r="G52" s="159">
        <v>1.82</v>
      </c>
      <c r="H52" s="159">
        <v>0.03</v>
      </c>
      <c r="I52" s="87"/>
    </row>
    <row r="53" spans="1:9" ht="15.5" x14ac:dyDescent="0.35">
      <c r="A53" s="120" t="s">
        <v>166</v>
      </c>
      <c r="B53" s="159">
        <f t="shared" si="0"/>
        <v>26.43</v>
      </c>
      <c r="C53" s="159">
        <v>2.17</v>
      </c>
      <c r="D53" s="159">
        <v>12.26</v>
      </c>
      <c r="E53" s="159">
        <v>9.6999999999999993</v>
      </c>
      <c r="F53" s="159">
        <v>0.17</v>
      </c>
      <c r="G53" s="159">
        <v>2.0699999999999998</v>
      </c>
      <c r="H53" s="159">
        <v>0.06</v>
      </c>
      <c r="I53" s="87"/>
    </row>
    <row r="54" spans="1:9" ht="15.5" x14ac:dyDescent="0.35">
      <c r="A54" s="120" t="s">
        <v>167</v>
      </c>
      <c r="B54" s="159">
        <f t="shared" si="0"/>
        <v>28.93</v>
      </c>
      <c r="C54" s="159">
        <v>2.41</v>
      </c>
      <c r="D54" s="159">
        <v>13.52</v>
      </c>
      <c r="E54" s="159">
        <v>10.32</v>
      </c>
      <c r="F54" s="159">
        <v>0.17</v>
      </c>
      <c r="G54" s="159">
        <v>2.4500000000000002</v>
      </c>
      <c r="H54" s="159">
        <v>0.06</v>
      </c>
      <c r="I54" s="87"/>
    </row>
    <row r="55" spans="1:9" ht="15.5" x14ac:dyDescent="0.35">
      <c r="A55" s="120" t="s">
        <v>116</v>
      </c>
      <c r="B55" s="159">
        <f t="shared" si="0"/>
        <v>27.13</v>
      </c>
      <c r="C55" s="159">
        <v>1.51</v>
      </c>
      <c r="D55" s="159">
        <v>12.82</v>
      </c>
      <c r="E55" s="159">
        <v>10.49</v>
      </c>
      <c r="F55" s="159">
        <v>0.19</v>
      </c>
      <c r="G55" s="159">
        <v>2.06</v>
      </c>
      <c r="H55" s="159">
        <v>0.06</v>
      </c>
      <c r="I55" s="87"/>
    </row>
    <row r="56" spans="1:9" ht="15.5" x14ac:dyDescent="0.35">
      <c r="A56" s="120" t="s">
        <v>168</v>
      </c>
      <c r="B56" s="159">
        <f t="shared" si="0"/>
        <v>25.5</v>
      </c>
      <c r="C56" s="159">
        <v>2.0499999999999998</v>
      </c>
      <c r="D56" s="159">
        <v>11.75</v>
      </c>
      <c r="E56" s="159">
        <v>9.5299999999999994</v>
      </c>
      <c r="F56" s="159">
        <v>0.19</v>
      </c>
      <c r="G56" s="159">
        <v>1.93</v>
      </c>
      <c r="H56" s="159">
        <v>0.05</v>
      </c>
      <c r="I56" s="87"/>
    </row>
    <row r="57" spans="1:9" ht="15.5" x14ac:dyDescent="0.35">
      <c r="A57" s="120" t="s">
        <v>169</v>
      </c>
      <c r="B57" s="159">
        <f t="shared" si="0"/>
        <v>27.540000000000003</v>
      </c>
      <c r="C57" s="159">
        <v>2.5499999999999998</v>
      </c>
      <c r="D57" s="159">
        <v>13.08</v>
      </c>
      <c r="E57" s="159">
        <v>9.4700000000000006</v>
      </c>
      <c r="F57" s="159">
        <v>0.19</v>
      </c>
      <c r="G57" s="159">
        <v>2.19</v>
      </c>
      <c r="H57" s="159">
        <v>0.06</v>
      </c>
      <c r="I57" s="87"/>
    </row>
    <row r="58" spans="1:9" ht="15.5" x14ac:dyDescent="0.35">
      <c r="A58" s="120" t="s">
        <v>170</v>
      </c>
      <c r="B58" s="159">
        <f t="shared" si="0"/>
        <v>24.660000000000004</v>
      </c>
      <c r="C58" s="159">
        <v>1.77</v>
      </c>
      <c r="D58" s="159">
        <v>12.71</v>
      </c>
      <c r="E58" s="159">
        <v>8.2100000000000009</v>
      </c>
      <c r="F58" s="159">
        <v>0.19</v>
      </c>
      <c r="G58" s="159">
        <v>1.73</v>
      </c>
      <c r="H58" s="159">
        <v>0.05</v>
      </c>
      <c r="I58" s="87"/>
    </row>
    <row r="59" spans="1:9" ht="15.5" x14ac:dyDescent="0.35">
      <c r="A59" s="120" t="s">
        <v>171</v>
      </c>
      <c r="B59" s="159">
        <f t="shared" si="0"/>
        <v>22.840000000000003</v>
      </c>
      <c r="C59" s="159">
        <v>1.89</v>
      </c>
      <c r="D59" s="159">
        <v>12.12</v>
      </c>
      <c r="E59" s="159">
        <v>6.78</v>
      </c>
      <c r="F59" s="159">
        <v>0.19</v>
      </c>
      <c r="G59" s="159">
        <v>1.83</v>
      </c>
      <c r="H59" s="159">
        <v>0.03</v>
      </c>
      <c r="I59" s="87"/>
    </row>
    <row r="60" spans="1:9" ht="15.5" x14ac:dyDescent="0.35">
      <c r="A60" s="120" t="s">
        <v>172</v>
      </c>
      <c r="B60" s="159">
        <f t="shared" si="0"/>
        <v>22.240000000000002</v>
      </c>
      <c r="C60" s="159">
        <v>2.27</v>
      </c>
      <c r="D60" s="159">
        <v>11.38</v>
      </c>
      <c r="E60" s="159">
        <v>6.13</v>
      </c>
      <c r="F60" s="159">
        <v>0.19</v>
      </c>
      <c r="G60" s="159">
        <v>2.2400000000000002</v>
      </c>
      <c r="H60" s="159">
        <v>0.03</v>
      </c>
      <c r="I60" s="87"/>
    </row>
    <row r="61" spans="1:9" ht="15.5" x14ac:dyDescent="0.35">
      <c r="A61" s="120" t="s">
        <v>173</v>
      </c>
      <c r="B61" s="159">
        <f t="shared" si="0"/>
        <v>22.560000000000006</v>
      </c>
      <c r="C61" s="159">
        <v>1.87</v>
      </c>
      <c r="D61" s="159">
        <v>12.64</v>
      </c>
      <c r="E61" s="159">
        <v>6.23</v>
      </c>
      <c r="F61" s="159">
        <v>0.19</v>
      </c>
      <c r="G61" s="159">
        <v>1.6</v>
      </c>
      <c r="H61" s="159">
        <v>0.03</v>
      </c>
      <c r="I61" s="87"/>
    </row>
    <row r="62" spans="1:9" ht="15.5" x14ac:dyDescent="0.35">
      <c r="A62" s="120" t="s">
        <v>174</v>
      </c>
      <c r="B62" s="159">
        <f t="shared" si="0"/>
        <v>22.03</v>
      </c>
      <c r="C62" s="159">
        <v>1.47</v>
      </c>
      <c r="D62" s="159">
        <v>12.7</v>
      </c>
      <c r="E62" s="159">
        <v>5.96</v>
      </c>
      <c r="F62" s="159">
        <v>0.19</v>
      </c>
      <c r="G62" s="159">
        <v>1.69</v>
      </c>
      <c r="H62" s="159">
        <v>0.02</v>
      </c>
      <c r="I62" s="87"/>
    </row>
    <row r="63" spans="1:9" ht="15.5" x14ac:dyDescent="0.35">
      <c r="A63" s="120" t="s">
        <v>175</v>
      </c>
      <c r="B63" s="159">
        <f t="shared" si="0"/>
        <v>22.870000000000005</v>
      </c>
      <c r="C63" s="159">
        <v>2.2400000000000002</v>
      </c>
      <c r="D63" s="159">
        <v>12.25</v>
      </c>
      <c r="E63" s="159">
        <v>6.38</v>
      </c>
      <c r="F63" s="159">
        <v>0.19</v>
      </c>
      <c r="G63" s="159">
        <v>1.78</v>
      </c>
      <c r="H63" s="159">
        <v>0.03</v>
      </c>
      <c r="I63" s="87"/>
    </row>
    <row r="64" spans="1:9" ht="15.5" x14ac:dyDescent="0.35">
      <c r="A64" s="120" t="s">
        <v>176</v>
      </c>
      <c r="B64" s="159">
        <f t="shared" si="0"/>
        <v>25.39</v>
      </c>
      <c r="C64" s="159">
        <v>1.89</v>
      </c>
      <c r="D64" s="159">
        <v>13.02</v>
      </c>
      <c r="E64" s="159">
        <v>8.5</v>
      </c>
      <c r="F64" s="159">
        <v>0.19</v>
      </c>
      <c r="G64" s="159">
        <v>1.75</v>
      </c>
      <c r="H64" s="159">
        <v>0.04</v>
      </c>
      <c r="I64" s="87"/>
    </row>
    <row r="65" spans="1:9" ht="15.5" x14ac:dyDescent="0.35">
      <c r="A65" s="120" t="s">
        <v>177</v>
      </c>
      <c r="B65" s="159">
        <f t="shared" si="0"/>
        <v>26.68</v>
      </c>
      <c r="C65" s="159">
        <v>1.78</v>
      </c>
      <c r="D65" s="159">
        <v>12.94</v>
      </c>
      <c r="E65" s="159">
        <v>9.9700000000000006</v>
      </c>
      <c r="F65" s="159">
        <v>0.19</v>
      </c>
      <c r="G65" s="159">
        <v>1.75</v>
      </c>
      <c r="H65" s="159">
        <v>0.05</v>
      </c>
      <c r="I65" s="87"/>
    </row>
    <row r="66" spans="1:9" ht="15.5" x14ac:dyDescent="0.35">
      <c r="A66" s="120" t="s">
        <v>178</v>
      </c>
      <c r="B66" s="159">
        <f t="shared" si="0"/>
        <v>28.27</v>
      </c>
      <c r="C66" s="159">
        <v>1.94</v>
      </c>
      <c r="D66" s="159">
        <v>12.75</v>
      </c>
      <c r="E66" s="159">
        <v>11.46</v>
      </c>
      <c r="F66" s="159">
        <v>0.19</v>
      </c>
      <c r="G66" s="159">
        <v>1.86</v>
      </c>
      <c r="H66" s="159">
        <v>7.0000000000000007E-2</v>
      </c>
      <c r="I66" s="87"/>
    </row>
    <row r="67" spans="1:9" ht="15.5" x14ac:dyDescent="0.35">
      <c r="A67" s="120" t="s">
        <v>117</v>
      </c>
      <c r="B67" s="159">
        <f t="shared" si="0"/>
        <v>27.29</v>
      </c>
      <c r="C67" s="159">
        <v>1.1100000000000001</v>
      </c>
      <c r="D67" s="159">
        <v>12.99</v>
      </c>
      <c r="E67" s="159">
        <v>11.16</v>
      </c>
      <c r="F67" s="159">
        <v>0.19</v>
      </c>
      <c r="G67" s="159">
        <v>1.77</v>
      </c>
      <c r="H67" s="159">
        <v>7.0000000000000007E-2</v>
      </c>
      <c r="I67" s="87"/>
    </row>
    <row r="68" spans="1:9" ht="15.5" x14ac:dyDescent="0.35">
      <c r="A68" s="120" t="s">
        <v>179</v>
      </c>
      <c r="B68" s="159">
        <f t="shared" si="0"/>
        <v>25.78</v>
      </c>
      <c r="C68" s="159">
        <v>1.66</v>
      </c>
      <c r="D68" s="159">
        <v>11.82</v>
      </c>
      <c r="E68" s="159">
        <v>10.41</v>
      </c>
      <c r="F68" s="159">
        <v>0.19</v>
      </c>
      <c r="G68" s="159">
        <v>1.63</v>
      </c>
      <c r="H68" s="159">
        <v>7.0000000000000007E-2</v>
      </c>
      <c r="I68" s="87"/>
    </row>
    <row r="69" spans="1:9" ht="15.5" x14ac:dyDescent="0.35">
      <c r="A69" s="120" t="s">
        <v>180</v>
      </c>
      <c r="B69" s="159">
        <f t="shared" si="0"/>
        <v>27.89</v>
      </c>
      <c r="C69" s="159">
        <v>2.2400000000000002</v>
      </c>
      <c r="D69" s="159">
        <v>12.67</v>
      </c>
      <c r="E69" s="159">
        <v>10.83</v>
      </c>
      <c r="F69" s="159">
        <v>0.19</v>
      </c>
      <c r="G69" s="159">
        <v>1.9</v>
      </c>
      <c r="H69" s="159">
        <v>0.06</v>
      </c>
      <c r="I69" s="87"/>
    </row>
    <row r="70" spans="1:9" ht="15.5" x14ac:dyDescent="0.35">
      <c r="A70" s="120" t="s">
        <v>181</v>
      </c>
      <c r="B70" s="159">
        <f t="shared" si="0"/>
        <v>25.07</v>
      </c>
      <c r="C70" s="159">
        <v>1.47</v>
      </c>
      <c r="D70" s="159">
        <v>11.7</v>
      </c>
      <c r="E70" s="159">
        <v>10.09</v>
      </c>
      <c r="F70" s="159">
        <v>0.19</v>
      </c>
      <c r="G70" s="159">
        <v>1.58</v>
      </c>
      <c r="H70" s="159">
        <v>0.04</v>
      </c>
      <c r="I70" s="87"/>
    </row>
    <row r="71" spans="1:9" ht="15.5" x14ac:dyDescent="0.35">
      <c r="A71" s="120" t="s">
        <v>182</v>
      </c>
      <c r="B71" s="159">
        <f t="shared" ref="B71:B134" si="1">SUM(C71:H71)</f>
        <v>22.21</v>
      </c>
      <c r="C71" s="159">
        <v>1.49</v>
      </c>
      <c r="D71" s="159">
        <v>10.81</v>
      </c>
      <c r="E71" s="159">
        <v>8.0399999999999991</v>
      </c>
      <c r="F71" s="159">
        <v>0.19</v>
      </c>
      <c r="G71" s="159">
        <v>1.66</v>
      </c>
      <c r="H71" s="159">
        <v>0.02</v>
      </c>
      <c r="I71" s="87"/>
    </row>
    <row r="72" spans="1:9" ht="15.5" x14ac:dyDescent="0.35">
      <c r="A72" s="120" t="s">
        <v>183</v>
      </c>
      <c r="B72" s="159">
        <f t="shared" si="1"/>
        <v>22.41</v>
      </c>
      <c r="C72" s="159">
        <v>2.06</v>
      </c>
      <c r="D72" s="159">
        <v>11.24</v>
      </c>
      <c r="E72" s="159">
        <v>7.27</v>
      </c>
      <c r="F72" s="159">
        <v>0.19</v>
      </c>
      <c r="G72" s="159">
        <v>1.63</v>
      </c>
      <c r="H72" s="159">
        <v>0.02</v>
      </c>
      <c r="I72" s="87"/>
    </row>
    <row r="73" spans="1:9" ht="15.5" x14ac:dyDescent="0.35">
      <c r="A73" s="120" t="s">
        <v>184</v>
      </c>
      <c r="B73" s="159">
        <f t="shared" si="1"/>
        <v>21.590000000000003</v>
      </c>
      <c r="C73" s="159">
        <v>1.4</v>
      </c>
      <c r="D73" s="159">
        <v>11.66</v>
      </c>
      <c r="E73" s="159">
        <v>6.88</v>
      </c>
      <c r="F73" s="159">
        <v>0.19</v>
      </c>
      <c r="G73" s="159">
        <v>1.44</v>
      </c>
      <c r="H73" s="159">
        <v>0.02</v>
      </c>
      <c r="I73" s="87"/>
    </row>
    <row r="74" spans="1:9" ht="15.5" x14ac:dyDescent="0.35">
      <c r="A74" s="120" t="s">
        <v>185</v>
      </c>
      <c r="B74" s="159">
        <f t="shared" si="1"/>
        <v>20.740000000000002</v>
      </c>
      <c r="C74" s="159">
        <v>1.1000000000000001</v>
      </c>
      <c r="D74" s="159">
        <v>11.14</v>
      </c>
      <c r="E74" s="159">
        <v>6.75</v>
      </c>
      <c r="F74" s="159">
        <v>0.19</v>
      </c>
      <c r="G74" s="159">
        <v>1.54</v>
      </c>
      <c r="H74" s="159">
        <v>0.02</v>
      </c>
      <c r="I74" s="87"/>
    </row>
    <row r="75" spans="1:9" ht="15.5" x14ac:dyDescent="0.35">
      <c r="A75" s="120" t="s">
        <v>186</v>
      </c>
      <c r="B75" s="159">
        <f t="shared" si="1"/>
        <v>21.439999999999998</v>
      </c>
      <c r="C75" s="159">
        <v>1.86</v>
      </c>
      <c r="D75" s="159">
        <v>10.53</v>
      </c>
      <c r="E75" s="159">
        <v>7.27</v>
      </c>
      <c r="F75" s="159">
        <v>0.19</v>
      </c>
      <c r="G75" s="159">
        <v>1.56</v>
      </c>
      <c r="H75" s="159">
        <v>0.03</v>
      </c>
      <c r="I75" s="87"/>
    </row>
    <row r="76" spans="1:9" ht="15.5" x14ac:dyDescent="0.35">
      <c r="A76" s="120" t="s">
        <v>187</v>
      </c>
      <c r="B76" s="159">
        <f t="shared" si="1"/>
        <v>23.1</v>
      </c>
      <c r="C76" s="159">
        <v>1.66</v>
      </c>
      <c r="D76" s="159">
        <v>10.78</v>
      </c>
      <c r="E76" s="159">
        <v>8.9499999999999993</v>
      </c>
      <c r="F76" s="159">
        <v>0.19</v>
      </c>
      <c r="G76" s="159">
        <v>1.47</v>
      </c>
      <c r="H76" s="159">
        <v>0.05</v>
      </c>
      <c r="I76" s="87"/>
    </row>
    <row r="77" spans="1:9" ht="15.5" x14ac:dyDescent="0.35">
      <c r="A77" s="120" t="s">
        <v>188</v>
      </c>
      <c r="B77" s="159">
        <f t="shared" si="1"/>
        <v>24.76</v>
      </c>
      <c r="C77" s="159">
        <v>1.6</v>
      </c>
      <c r="D77" s="159">
        <v>11.05</v>
      </c>
      <c r="E77" s="159">
        <v>10.25</v>
      </c>
      <c r="F77" s="159">
        <v>0.19</v>
      </c>
      <c r="G77" s="159">
        <v>1.62</v>
      </c>
      <c r="H77" s="159">
        <v>0.05</v>
      </c>
      <c r="I77" s="87"/>
    </row>
    <row r="78" spans="1:9" ht="15.5" x14ac:dyDescent="0.35">
      <c r="A78" s="120" t="s">
        <v>189</v>
      </c>
      <c r="B78" s="159">
        <f t="shared" si="1"/>
        <v>26.38</v>
      </c>
      <c r="C78" s="159">
        <v>1.89</v>
      </c>
      <c r="D78" s="159">
        <v>11.9</v>
      </c>
      <c r="E78" s="159">
        <v>10.51</v>
      </c>
      <c r="F78" s="159">
        <v>0.19</v>
      </c>
      <c r="G78" s="159">
        <v>1.83</v>
      </c>
      <c r="H78" s="159">
        <v>0.06</v>
      </c>
      <c r="I78" s="87"/>
    </row>
    <row r="79" spans="1:9" ht="15.5" x14ac:dyDescent="0.35">
      <c r="A79" s="120" t="s">
        <v>118</v>
      </c>
      <c r="B79" s="159">
        <f t="shared" si="1"/>
        <v>25.47</v>
      </c>
      <c r="C79" s="159">
        <v>1.28</v>
      </c>
      <c r="D79" s="159">
        <v>11.08</v>
      </c>
      <c r="E79" s="159">
        <v>11.08</v>
      </c>
      <c r="F79" s="159">
        <v>0.21</v>
      </c>
      <c r="G79" s="159">
        <v>1.78</v>
      </c>
      <c r="H79" s="159">
        <v>0.04</v>
      </c>
      <c r="I79" s="87"/>
    </row>
    <row r="80" spans="1:9" ht="15.5" x14ac:dyDescent="0.35">
      <c r="A80" s="120" t="s">
        <v>190</v>
      </c>
      <c r="B80" s="159">
        <f t="shared" si="1"/>
        <v>22.92</v>
      </c>
      <c r="C80" s="159">
        <v>1.51</v>
      </c>
      <c r="D80" s="159">
        <v>9.93</v>
      </c>
      <c r="E80" s="159">
        <v>9.56</v>
      </c>
      <c r="F80" s="159">
        <v>0.21</v>
      </c>
      <c r="G80" s="159">
        <v>1.67</v>
      </c>
      <c r="H80" s="159">
        <v>0.04</v>
      </c>
      <c r="I80" s="87"/>
    </row>
    <row r="81" spans="1:9" ht="15.5" x14ac:dyDescent="0.35">
      <c r="A81" s="120" t="s">
        <v>191</v>
      </c>
      <c r="B81" s="159">
        <f t="shared" si="1"/>
        <v>25.59</v>
      </c>
      <c r="C81" s="159">
        <v>1.99</v>
      </c>
      <c r="D81" s="159">
        <v>10.98</v>
      </c>
      <c r="E81" s="159">
        <v>10.57</v>
      </c>
      <c r="F81" s="159">
        <v>0.21</v>
      </c>
      <c r="G81" s="159">
        <v>1.81</v>
      </c>
      <c r="H81" s="159">
        <v>0.03</v>
      </c>
      <c r="I81" s="87"/>
    </row>
    <row r="82" spans="1:9" ht="15.5" x14ac:dyDescent="0.35">
      <c r="A82" s="120" t="s">
        <v>192</v>
      </c>
      <c r="B82" s="159">
        <f t="shared" si="1"/>
        <v>23.84</v>
      </c>
      <c r="C82" s="159">
        <v>1.41</v>
      </c>
      <c r="D82" s="159">
        <v>10.69</v>
      </c>
      <c r="E82" s="159">
        <v>9.85</v>
      </c>
      <c r="F82" s="159">
        <v>0.21</v>
      </c>
      <c r="G82" s="159">
        <v>1.65</v>
      </c>
      <c r="H82" s="159">
        <v>0.03</v>
      </c>
      <c r="I82" s="87"/>
    </row>
    <row r="83" spans="1:9" ht="15.5" x14ac:dyDescent="0.35">
      <c r="A83" s="120" t="s">
        <v>193</v>
      </c>
      <c r="B83" s="159">
        <f t="shared" si="1"/>
        <v>22.080000000000002</v>
      </c>
      <c r="C83" s="159">
        <v>1.7</v>
      </c>
      <c r="D83" s="159">
        <v>10.75</v>
      </c>
      <c r="E83" s="159">
        <v>7.94</v>
      </c>
      <c r="F83" s="159">
        <v>0.21</v>
      </c>
      <c r="G83" s="159">
        <v>1.46</v>
      </c>
      <c r="H83" s="159">
        <v>0.02</v>
      </c>
      <c r="I83" s="87"/>
    </row>
    <row r="84" spans="1:9" ht="15.5" x14ac:dyDescent="0.35">
      <c r="A84" s="120" t="s">
        <v>194</v>
      </c>
      <c r="B84" s="159">
        <f t="shared" si="1"/>
        <v>20.6</v>
      </c>
      <c r="C84" s="159">
        <v>2.0499999999999998</v>
      </c>
      <c r="D84" s="159">
        <v>9.61</v>
      </c>
      <c r="E84" s="159">
        <v>7.16</v>
      </c>
      <c r="F84" s="159">
        <v>0.21</v>
      </c>
      <c r="G84" s="159">
        <v>1.55</v>
      </c>
      <c r="H84" s="159">
        <v>0.02</v>
      </c>
      <c r="I84" s="87"/>
    </row>
    <row r="85" spans="1:9" ht="15.5" x14ac:dyDescent="0.35">
      <c r="A85" s="120" t="s">
        <v>195</v>
      </c>
      <c r="B85" s="159">
        <f t="shared" si="1"/>
        <v>21.11</v>
      </c>
      <c r="C85" s="159">
        <v>1.48</v>
      </c>
      <c r="D85" s="159">
        <v>10.63</v>
      </c>
      <c r="E85" s="159">
        <v>7.18</v>
      </c>
      <c r="F85" s="159">
        <v>0.21</v>
      </c>
      <c r="G85" s="159">
        <v>1.59</v>
      </c>
      <c r="H85" s="159">
        <v>0.02</v>
      </c>
      <c r="I85" s="87"/>
    </row>
    <row r="86" spans="1:9" ht="15.5" x14ac:dyDescent="0.35">
      <c r="A86" s="120" t="s">
        <v>196</v>
      </c>
      <c r="B86" s="159">
        <f t="shared" si="1"/>
        <v>20.32</v>
      </c>
      <c r="C86" s="159">
        <v>1.27</v>
      </c>
      <c r="D86" s="159">
        <v>10.4</v>
      </c>
      <c r="E86" s="159">
        <v>6.67</v>
      </c>
      <c r="F86" s="159">
        <v>0.21</v>
      </c>
      <c r="G86" s="159">
        <v>1.74</v>
      </c>
      <c r="H86" s="159">
        <v>0.03</v>
      </c>
      <c r="I86" s="87"/>
    </row>
    <row r="87" spans="1:9" ht="15.5" x14ac:dyDescent="0.35">
      <c r="A87" s="120" t="s">
        <v>197</v>
      </c>
      <c r="B87" s="159">
        <f t="shared" si="1"/>
        <v>21.66</v>
      </c>
      <c r="C87" s="159">
        <v>2.06</v>
      </c>
      <c r="D87" s="159">
        <v>10.01</v>
      </c>
      <c r="E87" s="159">
        <v>7.51</v>
      </c>
      <c r="F87" s="159">
        <v>0.21</v>
      </c>
      <c r="G87" s="159">
        <v>1.84</v>
      </c>
      <c r="H87" s="159">
        <v>0.03</v>
      </c>
      <c r="I87" s="87"/>
    </row>
    <row r="88" spans="1:9" ht="15.5" x14ac:dyDescent="0.35">
      <c r="A88" s="120" t="s">
        <v>198</v>
      </c>
      <c r="B88" s="159">
        <f t="shared" si="1"/>
        <v>23.16</v>
      </c>
      <c r="C88" s="159">
        <v>1.79</v>
      </c>
      <c r="D88" s="159">
        <v>11.15</v>
      </c>
      <c r="E88" s="159">
        <v>8.1199999999999992</v>
      </c>
      <c r="F88" s="159">
        <v>0.21</v>
      </c>
      <c r="G88" s="159">
        <v>1.83</v>
      </c>
      <c r="H88" s="159">
        <v>0.06</v>
      </c>
      <c r="I88" s="87"/>
    </row>
    <row r="89" spans="1:9" ht="15.5" x14ac:dyDescent="0.35">
      <c r="A89" s="120" t="s">
        <v>199</v>
      </c>
      <c r="B89" s="159">
        <f t="shared" si="1"/>
        <v>24.169999999999998</v>
      </c>
      <c r="C89" s="159">
        <v>1.73</v>
      </c>
      <c r="D89" s="159">
        <v>10.83</v>
      </c>
      <c r="E89" s="159">
        <v>9.52</v>
      </c>
      <c r="F89" s="159">
        <v>0.21</v>
      </c>
      <c r="G89" s="159">
        <v>1.82</v>
      </c>
      <c r="H89" s="159">
        <v>0.06</v>
      </c>
      <c r="I89" s="87"/>
    </row>
    <row r="90" spans="1:9" ht="15.5" x14ac:dyDescent="0.35">
      <c r="A90" s="120" t="s">
        <v>200</v>
      </c>
      <c r="B90" s="159">
        <f t="shared" si="1"/>
        <v>26.509999999999998</v>
      </c>
      <c r="C90" s="159">
        <v>1.69</v>
      </c>
      <c r="D90" s="159">
        <v>11.78</v>
      </c>
      <c r="E90" s="159">
        <v>10.72</v>
      </c>
      <c r="F90" s="159">
        <v>0.21</v>
      </c>
      <c r="G90" s="159">
        <v>2.06</v>
      </c>
      <c r="H90" s="159">
        <v>0.05</v>
      </c>
      <c r="I90" s="87"/>
    </row>
    <row r="91" spans="1:9" ht="15.5" x14ac:dyDescent="0.35">
      <c r="A91" s="120" t="s">
        <v>119</v>
      </c>
      <c r="B91" s="159">
        <f t="shared" si="1"/>
        <v>25.26</v>
      </c>
      <c r="C91" s="159">
        <v>1.45</v>
      </c>
      <c r="D91" s="159">
        <v>11.56</v>
      </c>
      <c r="E91" s="159">
        <v>10.199999999999999</v>
      </c>
      <c r="F91" s="159">
        <v>0.23</v>
      </c>
      <c r="G91" s="159">
        <v>1.76</v>
      </c>
      <c r="H91" s="159">
        <v>0.06</v>
      </c>
      <c r="I91" s="87"/>
    </row>
    <row r="92" spans="1:9" ht="15.5" x14ac:dyDescent="0.35">
      <c r="A92" s="120" t="s">
        <v>201</v>
      </c>
      <c r="B92" s="159">
        <f t="shared" si="1"/>
        <v>22.650000000000002</v>
      </c>
      <c r="C92" s="159">
        <v>1.68</v>
      </c>
      <c r="D92" s="159">
        <v>10.07</v>
      </c>
      <c r="E92" s="159">
        <v>8.81</v>
      </c>
      <c r="F92" s="159">
        <v>0.23</v>
      </c>
      <c r="G92" s="159">
        <v>1.79</v>
      </c>
      <c r="H92" s="159">
        <v>7.0000000000000007E-2</v>
      </c>
      <c r="I92" s="87"/>
    </row>
    <row r="93" spans="1:9" ht="15.5" x14ac:dyDescent="0.35">
      <c r="A93" s="120" t="s">
        <v>202</v>
      </c>
      <c r="B93" s="159">
        <f t="shared" si="1"/>
        <v>25.099999999999998</v>
      </c>
      <c r="C93" s="159">
        <v>2.19</v>
      </c>
      <c r="D93" s="159">
        <v>10.86</v>
      </c>
      <c r="E93" s="159">
        <v>9.69</v>
      </c>
      <c r="F93" s="159">
        <v>0.23</v>
      </c>
      <c r="G93" s="159">
        <v>2.0699999999999998</v>
      </c>
      <c r="H93" s="159">
        <v>0.06</v>
      </c>
      <c r="I93" s="87"/>
    </row>
    <row r="94" spans="1:9" ht="15.5" x14ac:dyDescent="0.35">
      <c r="A94" s="120" t="s">
        <v>203</v>
      </c>
      <c r="B94" s="159">
        <f t="shared" si="1"/>
        <v>23.400000000000002</v>
      </c>
      <c r="C94" s="159">
        <v>1.46</v>
      </c>
      <c r="D94" s="159">
        <v>10.77</v>
      </c>
      <c r="E94" s="159">
        <v>9.19</v>
      </c>
      <c r="F94" s="159">
        <v>0.23</v>
      </c>
      <c r="G94" s="159">
        <v>1.71</v>
      </c>
      <c r="H94" s="159">
        <v>0.04</v>
      </c>
      <c r="I94" s="87"/>
    </row>
    <row r="95" spans="1:9" ht="15.5" x14ac:dyDescent="0.35">
      <c r="A95" s="120" t="s">
        <v>204</v>
      </c>
      <c r="B95" s="159">
        <f t="shared" si="1"/>
        <v>22.9</v>
      </c>
      <c r="C95" s="159">
        <v>1.48</v>
      </c>
      <c r="D95" s="159">
        <v>10.98</v>
      </c>
      <c r="E95" s="159">
        <v>8.75</v>
      </c>
      <c r="F95" s="159">
        <v>0.23</v>
      </c>
      <c r="G95" s="159">
        <v>1.42</v>
      </c>
      <c r="H95" s="159">
        <v>0.04</v>
      </c>
      <c r="I95" s="87"/>
    </row>
    <row r="96" spans="1:9" ht="15.5" x14ac:dyDescent="0.35">
      <c r="A96" s="120" t="s">
        <v>205</v>
      </c>
      <c r="B96" s="159">
        <f t="shared" si="1"/>
        <v>21.84</v>
      </c>
      <c r="C96" s="159">
        <v>1.68</v>
      </c>
      <c r="D96" s="159">
        <v>10.6</v>
      </c>
      <c r="E96" s="159">
        <v>7.49</v>
      </c>
      <c r="F96" s="159">
        <v>0.23</v>
      </c>
      <c r="G96" s="159">
        <v>1.8</v>
      </c>
      <c r="H96" s="159">
        <v>0.04</v>
      </c>
      <c r="I96" s="87"/>
    </row>
    <row r="97" spans="1:9" ht="15.5" x14ac:dyDescent="0.35">
      <c r="A97" s="120" t="s">
        <v>206</v>
      </c>
      <c r="B97" s="159">
        <f t="shared" si="1"/>
        <v>19</v>
      </c>
      <c r="C97" s="159">
        <v>1.31</v>
      </c>
      <c r="D97" s="159">
        <v>9.7100000000000009</v>
      </c>
      <c r="E97" s="159">
        <v>6.23</v>
      </c>
      <c r="F97" s="159">
        <v>0.23</v>
      </c>
      <c r="G97" s="159">
        <v>1.49</v>
      </c>
      <c r="H97" s="159">
        <v>0.03</v>
      </c>
      <c r="I97" s="87"/>
    </row>
    <row r="98" spans="1:9" ht="15.5" x14ac:dyDescent="0.35">
      <c r="A98" s="120" t="s">
        <v>207</v>
      </c>
      <c r="B98" s="159">
        <f t="shared" si="1"/>
        <v>18.780000000000005</v>
      </c>
      <c r="C98" s="159">
        <v>1.1399999999999999</v>
      </c>
      <c r="D98" s="159">
        <v>9.2100000000000009</v>
      </c>
      <c r="E98" s="159">
        <v>6.62</v>
      </c>
      <c r="F98" s="159">
        <v>0.23</v>
      </c>
      <c r="G98" s="159">
        <v>1.55</v>
      </c>
      <c r="H98" s="159">
        <v>0.03</v>
      </c>
      <c r="I98" s="87"/>
    </row>
    <row r="99" spans="1:9" ht="15.5" x14ac:dyDescent="0.35">
      <c r="A99" s="120" t="s">
        <v>208</v>
      </c>
      <c r="B99" s="159">
        <f t="shared" si="1"/>
        <v>21.25</v>
      </c>
      <c r="C99" s="159">
        <v>1.77</v>
      </c>
      <c r="D99" s="159">
        <v>10.1</v>
      </c>
      <c r="E99" s="159">
        <v>7.44</v>
      </c>
      <c r="F99" s="159">
        <v>0.23</v>
      </c>
      <c r="G99" s="159">
        <v>1.68</v>
      </c>
      <c r="H99" s="159">
        <v>0.03</v>
      </c>
      <c r="I99" s="87"/>
    </row>
    <row r="100" spans="1:9" ht="15.5" x14ac:dyDescent="0.35">
      <c r="A100" s="120" t="s">
        <v>209</v>
      </c>
      <c r="B100" s="159">
        <f t="shared" si="1"/>
        <v>23.560000000000002</v>
      </c>
      <c r="C100" s="159">
        <v>1.56</v>
      </c>
      <c r="D100" s="159">
        <v>11.01</v>
      </c>
      <c r="E100" s="159">
        <v>9.41</v>
      </c>
      <c r="F100" s="159">
        <v>0.23</v>
      </c>
      <c r="G100" s="159">
        <v>1.32</v>
      </c>
      <c r="H100" s="159">
        <v>0.03</v>
      </c>
      <c r="I100" s="87"/>
    </row>
    <row r="101" spans="1:9" ht="15.5" x14ac:dyDescent="0.35">
      <c r="A101" s="120" t="s">
        <v>210</v>
      </c>
      <c r="B101" s="159">
        <f t="shared" si="1"/>
        <v>23.320000000000004</v>
      </c>
      <c r="C101" s="159">
        <v>1.53</v>
      </c>
      <c r="D101" s="159">
        <v>10.61</v>
      </c>
      <c r="E101" s="159">
        <v>9.4600000000000009</v>
      </c>
      <c r="F101" s="159">
        <v>0.23</v>
      </c>
      <c r="G101" s="159">
        <v>1.44</v>
      </c>
      <c r="H101" s="159">
        <v>0.05</v>
      </c>
      <c r="I101" s="87"/>
    </row>
    <row r="102" spans="1:9" ht="15.5" x14ac:dyDescent="0.35">
      <c r="A102" s="120" t="s">
        <v>211</v>
      </c>
      <c r="B102" s="159">
        <f t="shared" si="1"/>
        <v>25.830000000000002</v>
      </c>
      <c r="C102" s="159">
        <v>1.56</v>
      </c>
      <c r="D102" s="159">
        <v>11.56</v>
      </c>
      <c r="E102" s="159">
        <v>10.37</v>
      </c>
      <c r="F102" s="159">
        <v>0.23</v>
      </c>
      <c r="G102" s="159">
        <v>2.0699999999999998</v>
      </c>
      <c r="H102" s="159">
        <v>0.04</v>
      </c>
      <c r="I102" s="87"/>
    </row>
    <row r="103" spans="1:9" ht="15.5" x14ac:dyDescent="0.35">
      <c r="A103" s="120" t="s">
        <v>120</v>
      </c>
      <c r="B103" s="159">
        <f t="shared" si="1"/>
        <v>24.47</v>
      </c>
      <c r="C103" s="159">
        <v>1.26</v>
      </c>
      <c r="D103" s="159">
        <v>10.76</v>
      </c>
      <c r="E103" s="159">
        <v>10.37</v>
      </c>
      <c r="F103" s="159">
        <v>0.25</v>
      </c>
      <c r="G103" s="159">
        <v>1.79</v>
      </c>
      <c r="H103" s="159">
        <v>0.04</v>
      </c>
      <c r="I103" s="87"/>
    </row>
    <row r="104" spans="1:9" ht="15.5" x14ac:dyDescent="0.35">
      <c r="A104" s="120" t="s">
        <v>212</v>
      </c>
      <c r="B104" s="159">
        <f t="shared" si="1"/>
        <v>23.16</v>
      </c>
      <c r="C104" s="159">
        <v>1.6</v>
      </c>
      <c r="D104" s="159">
        <v>9.94</v>
      </c>
      <c r="E104" s="159">
        <v>9.56</v>
      </c>
      <c r="F104" s="159">
        <v>0.25</v>
      </c>
      <c r="G104" s="159">
        <v>1.77</v>
      </c>
      <c r="H104" s="159">
        <v>0.04</v>
      </c>
      <c r="I104" s="87"/>
    </row>
    <row r="105" spans="1:9" ht="15.5" x14ac:dyDescent="0.35">
      <c r="A105" s="120" t="s">
        <v>213</v>
      </c>
      <c r="B105" s="159">
        <f t="shared" si="1"/>
        <v>25.29</v>
      </c>
      <c r="C105" s="159">
        <v>2.0299999999999998</v>
      </c>
      <c r="D105" s="159">
        <v>10.73</v>
      </c>
      <c r="E105" s="159">
        <v>10.26</v>
      </c>
      <c r="F105" s="159">
        <v>0.25</v>
      </c>
      <c r="G105" s="159">
        <v>1.98</v>
      </c>
      <c r="H105" s="159">
        <v>0.04</v>
      </c>
      <c r="I105" s="87"/>
    </row>
    <row r="106" spans="1:9" ht="15.5" x14ac:dyDescent="0.35">
      <c r="A106" s="120" t="s">
        <v>214</v>
      </c>
      <c r="B106" s="159">
        <f t="shared" si="1"/>
        <v>22.04</v>
      </c>
      <c r="C106" s="159">
        <v>1.34</v>
      </c>
      <c r="D106" s="159">
        <v>9.83</v>
      </c>
      <c r="E106" s="159">
        <v>8.99</v>
      </c>
      <c r="F106" s="159">
        <v>0.25</v>
      </c>
      <c r="G106" s="159">
        <v>1.61</v>
      </c>
      <c r="H106" s="159">
        <v>0.02</v>
      </c>
      <c r="I106" s="87"/>
    </row>
    <row r="107" spans="1:9" ht="15.5" x14ac:dyDescent="0.35">
      <c r="A107" s="120" t="s">
        <v>215</v>
      </c>
      <c r="B107" s="159">
        <f t="shared" si="1"/>
        <v>21.089999999999996</v>
      </c>
      <c r="C107" s="159">
        <v>1.4</v>
      </c>
      <c r="D107" s="159">
        <v>9.59</v>
      </c>
      <c r="E107" s="159">
        <v>8.23</v>
      </c>
      <c r="F107" s="159">
        <v>0.25</v>
      </c>
      <c r="G107" s="159">
        <v>1.58</v>
      </c>
      <c r="H107" s="159">
        <v>0.04</v>
      </c>
      <c r="I107" s="87"/>
    </row>
    <row r="108" spans="1:9" ht="15.5" x14ac:dyDescent="0.35">
      <c r="A108" s="120" t="s">
        <v>216</v>
      </c>
      <c r="B108" s="159">
        <f t="shared" si="1"/>
        <v>20.11</v>
      </c>
      <c r="C108" s="159">
        <v>1.72</v>
      </c>
      <c r="D108" s="159">
        <v>9.1</v>
      </c>
      <c r="E108" s="159">
        <v>7.14</v>
      </c>
      <c r="F108" s="159">
        <v>0.25</v>
      </c>
      <c r="G108" s="159">
        <v>1.88</v>
      </c>
      <c r="H108" s="159">
        <v>0.02</v>
      </c>
      <c r="I108" s="87"/>
    </row>
    <row r="109" spans="1:9" ht="15.5" x14ac:dyDescent="0.35">
      <c r="A109" s="120" t="s">
        <v>217</v>
      </c>
      <c r="B109" s="159">
        <f t="shared" si="1"/>
        <v>19.79</v>
      </c>
      <c r="C109" s="159">
        <v>1.23</v>
      </c>
      <c r="D109" s="159">
        <v>9.75</v>
      </c>
      <c r="E109" s="159">
        <v>7.2</v>
      </c>
      <c r="F109" s="159">
        <v>0.25</v>
      </c>
      <c r="G109" s="159">
        <v>1.34</v>
      </c>
      <c r="H109" s="159">
        <v>0.02</v>
      </c>
      <c r="I109" s="87"/>
    </row>
    <row r="110" spans="1:9" ht="15.5" x14ac:dyDescent="0.35">
      <c r="A110" s="120" t="s">
        <v>218</v>
      </c>
      <c r="B110" s="159">
        <f t="shared" si="1"/>
        <v>18.43</v>
      </c>
      <c r="C110" s="159">
        <v>0.98</v>
      </c>
      <c r="D110" s="159">
        <v>8.8000000000000007</v>
      </c>
      <c r="E110" s="159">
        <v>6.97</v>
      </c>
      <c r="F110" s="159">
        <v>0.25</v>
      </c>
      <c r="G110" s="159">
        <v>1.41</v>
      </c>
      <c r="H110" s="159">
        <v>0.02</v>
      </c>
      <c r="I110" s="87"/>
    </row>
    <row r="111" spans="1:9" ht="15.5" x14ac:dyDescent="0.35">
      <c r="A111" s="120" t="s">
        <v>219</v>
      </c>
      <c r="B111" s="159">
        <f t="shared" si="1"/>
        <v>19.349999999999998</v>
      </c>
      <c r="C111" s="159">
        <v>1.48</v>
      </c>
      <c r="D111" s="159">
        <v>8.7899999999999991</v>
      </c>
      <c r="E111" s="159">
        <v>6.84</v>
      </c>
      <c r="F111" s="159">
        <v>0.25</v>
      </c>
      <c r="G111" s="159">
        <v>1.97</v>
      </c>
      <c r="H111" s="159">
        <v>0.02</v>
      </c>
      <c r="I111" s="87"/>
    </row>
    <row r="112" spans="1:9" ht="15.5" x14ac:dyDescent="0.35">
      <c r="A112" s="120" t="s">
        <v>220</v>
      </c>
      <c r="B112" s="159">
        <f t="shared" si="1"/>
        <v>21.759999999999998</v>
      </c>
      <c r="C112" s="159">
        <v>1.47</v>
      </c>
      <c r="D112" s="159">
        <v>9.82</v>
      </c>
      <c r="E112" s="159">
        <v>8.7899999999999991</v>
      </c>
      <c r="F112" s="159">
        <v>0.25</v>
      </c>
      <c r="G112" s="159">
        <v>1.4</v>
      </c>
      <c r="H112" s="159">
        <v>0.03</v>
      </c>
      <c r="I112" s="87"/>
    </row>
    <row r="113" spans="1:9" ht="15.5" x14ac:dyDescent="0.35">
      <c r="A113" s="120" t="s">
        <v>221</v>
      </c>
      <c r="B113" s="159">
        <f t="shared" si="1"/>
        <v>21.66</v>
      </c>
      <c r="C113" s="159">
        <v>1.6</v>
      </c>
      <c r="D113" s="159">
        <v>9.24</v>
      </c>
      <c r="E113" s="159">
        <v>9.08</v>
      </c>
      <c r="F113" s="159">
        <v>0.25</v>
      </c>
      <c r="G113" s="159">
        <v>1.45</v>
      </c>
      <c r="H113" s="159">
        <v>0.04</v>
      </c>
      <c r="I113" s="87"/>
    </row>
    <row r="114" spans="1:9" ht="15.5" x14ac:dyDescent="0.35">
      <c r="A114" s="120" t="s">
        <v>222</v>
      </c>
      <c r="B114" s="159">
        <f t="shared" si="1"/>
        <v>23.130000000000003</v>
      </c>
      <c r="C114" s="159">
        <v>1.53</v>
      </c>
      <c r="D114" s="159">
        <v>9.8800000000000008</v>
      </c>
      <c r="E114" s="159">
        <v>9.5500000000000007</v>
      </c>
      <c r="F114" s="159">
        <v>0.25</v>
      </c>
      <c r="G114" s="159">
        <v>1.87</v>
      </c>
      <c r="H114" s="159">
        <v>0.05</v>
      </c>
      <c r="I114" s="87"/>
    </row>
    <row r="115" spans="1:9" ht="15.5" x14ac:dyDescent="0.35">
      <c r="A115" s="120" t="s">
        <v>121</v>
      </c>
      <c r="B115" s="159">
        <f t="shared" si="1"/>
        <v>22.200000000000003</v>
      </c>
      <c r="C115" s="159">
        <v>1.06</v>
      </c>
      <c r="D115" s="159">
        <v>9.64</v>
      </c>
      <c r="E115" s="159">
        <v>9.5399999999999991</v>
      </c>
      <c r="F115" s="159">
        <v>0.26</v>
      </c>
      <c r="G115" s="159">
        <v>1.63</v>
      </c>
      <c r="H115" s="159">
        <v>7.0000000000000007E-2</v>
      </c>
      <c r="I115" s="87"/>
    </row>
    <row r="116" spans="1:9" ht="15.5" x14ac:dyDescent="0.35">
      <c r="A116" s="120" t="s">
        <v>223</v>
      </c>
      <c r="B116" s="159">
        <f t="shared" si="1"/>
        <v>20.240000000000002</v>
      </c>
      <c r="C116" s="159">
        <v>1.31</v>
      </c>
      <c r="D116" s="159">
        <v>8.51</v>
      </c>
      <c r="E116" s="159">
        <v>8.48</v>
      </c>
      <c r="F116" s="159">
        <v>0.26</v>
      </c>
      <c r="G116" s="159">
        <v>1.62</v>
      </c>
      <c r="H116" s="159">
        <v>0.06</v>
      </c>
      <c r="I116" s="87"/>
    </row>
    <row r="117" spans="1:9" ht="15.5" x14ac:dyDescent="0.35">
      <c r="A117" s="120" t="s">
        <v>224</v>
      </c>
      <c r="B117" s="159">
        <f t="shared" si="1"/>
        <v>23.020000000000003</v>
      </c>
      <c r="C117" s="159">
        <v>1.59</v>
      </c>
      <c r="D117" s="159">
        <v>9.7200000000000006</v>
      </c>
      <c r="E117" s="159">
        <v>9.31</v>
      </c>
      <c r="F117" s="159">
        <v>0.26</v>
      </c>
      <c r="G117" s="159">
        <v>2.09</v>
      </c>
      <c r="H117" s="159">
        <v>0.05</v>
      </c>
      <c r="I117" s="87"/>
    </row>
    <row r="118" spans="1:9" ht="15.5" x14ac:dyDescent="0.35">
      <c r="A118" s="120" t="s">
        <v>225</v>
      </c>
      <c r="B118" s="159">
        <f t="shared" si="1"/>
        <v>20.840000000000003</v>
      </c>
      <c r="C118" s="159">
        <v>1.02</v>
      </c>
      <c r="D118" s="159">
        <v>9.1300000000000008</v>
      </c>
      <c r="E118" s="159">
        <v>8.9499999999999993</v>
      </c>
      <c r="F118" s="159">
        <v>0.26</v>
      </c>
      <c r="G118" s="159">
        <v>1.44</v>
      </c>
      <c r="H118" s="159">
        <v>0.04</v>
      </c>
      <c r="I118" s="87"/>
    </row>
    <row r="119" spans="1:9" ht="15.5" x14ac:dyDescent="0.35">
      <c r="A119" s="120" t="s">
        <v>226</v>
      </c>
      <c r="B119" s="159">
        <f t="shared" si="1"/>
        <v>19.37</v>
      </c>
      <c r="C119" s="159">
        <v>1.21</v>
      </c>
      <c r="D119" s="159">
        <v>8.6</v>
      </c>
      <c r="E119" s="159">
        <v>7.96</v>
      </c>
      <c r="F119" s="159">
        <v>0.26</v>
      </c>
      <c r="G119" s="159">
        <v>1.31</v>
      </c>
      <c r="H119" s="159">
        <v>0.03</v>
      </c>
      <c r="I119" s="87"/>
    </row>
    <row r="120" spans="1:9" ht="15.5" x14ac:dyDescent="0.35">
      <c r="A120" s="120" t="s">
        <v>227</v>
      </c>
      <c r="B120" s="159">
        <f t="shared" si="1"/>
        <v>19.62</v>
      </c>
      <c r="C120" s="159">
        <v>1.55</v>
      </c>
      <c r="D120" s="159">
        <v>8.9499999999999993</v>
      </c>
      <c r="E120" s="159">
        <v>7.36</v>
      </c>
      <c r="F120" s="159">
        <v>0.26</v>
      </c>
      <c r="G120" s="159">
        <v>1.47</v>
      </c>
      <c r="H120" s="159">
        <v>0.03</v>
      </c>
      <c r="I120" s="87"/>
    </row>
    <row r="121" spans="1:9" ht="15.5" x14ac:dyDescent="0.35">
      <c r="A121" s="120" t="s">
        <v>228</v>
      </c>
      <c r="B121" s="159">
        <f t="shared" si="1"/>
        <v>19.440000000000005</v>
      </c>
      <c r="C121" s="159">
        <v>1.32</v>
      </c>
      <c r="D121" s="159">
        <v>8.99</v>
      </c>
      <c r="E121" s="159">
        <v>7.38</v>
      </c>
      <c r="F121" s="159">
        <v>0.26</v>
      </c>
      <c r="G121" s="159">
        <v>1.46</v>
      </c>
      <c r="H121" s="159">
        <v>0.03</v>
      </c>
      <c r="I121" s="87"/>
    </row>
    <row r="122" spans="1:9" ht="15.5" x14ac:dyDescent="0.35">
      <c r="A122" s="120" t="s">
        <v>229</v>
      </c>
      <c r="B122" s="159">
        <f t="shared" si="1"/>
        <v>16.8</v>
      </c>
      <c r="C122" s="159">
        <v>1.01</v>
      </c>
      <c r="D122" s="159">
        <v>7.89</v>
      </c>
      <c r="E122" s="159">
        <v>6.22</v>
      </c>
      <c r="F122" s="159">
        <v>0.26</v>
      </c>
      <c r="G122" s="159">
        <v>1.38</v>
      </c>
      <c r="H122" s="159">
        <v>0.04</v>
      </c>
      <c r="I122" s="87"/>
    </row>
    <row r="123" spans="1:9" ht="15.5" x14ac:dyDescent="0.35">
      <c r="A123" s="120" t="s">
        <v>230</v>
      </c>
      <c r="B123" s="159">
        <f t="shared" si="1"/>
        <v>16.2</v>
      </c>
      <c r="C123" s="159">
        <v>1.4</v>
      </c>
      <c r="D123" s="159">
        <v>7.33</v>
      </c>
      <c r="E123" s="159">
        <v>5.76</v>
      </c>
      <c r="F123" s="159">
        <v>0.26</v>
      </c>
      <c r="G123" s="159">
        <v>1.4</v>
      </c>
      <c r="H123" s="159">
        <v>0.05</v>
      </c>
      <c r="I123" s="87"/>
    </row>
    <row r="124" spans="1:9" ht="15.5" x14ac:dyDescent="0.35">
      <c r="A124" s="120" t="s">
        <v>231</v>
      </c>
      <c r="B124" s="159">
        <f t="shared" si="1"/>
        <v>19.02</v>
      </c>
      <c r="C124" s="159">
        <v>1.29</v>
      </c>
      <c r="D124" s="159">
        <v>8.18</v>
      </c>
      <c r="E124" s="159">
        <v>7.86</v>
      </c>
      <c r="F124" s="159">
        <v>0.26</v>
      </c>
      <c r="G124" s="159">
        <v>1.36</v>
      </c>
      <c r="H124" s="159">
        <v>7.0000000000000007E-2</v>
      </c>
      <c r="I124" s="87"/>
    </row>
    <row r="125" spans="1:9" ht="15.5" x14ac:dyDescent="0.35">
      <c r="A125" s="120" t="s">
        <v>232</v>
      </c>
      <c r="B125" s="159">
        <f t="shared" si="1"/>
        <v>20.100000000000001</v>
      </c>
      <c r="C125" s="159">
        <v>1.29</v>
      </c>
      <c r="D125" s="159">
        <v>8.61</v>
      </c>
      <c r="E125" s="159">
        <v>8.49</v>
      </c>
      <c r="F125" s="159">
        <v>0.26</v>
      </c>
      <c r="G125" s="159">
        <v>1.39</v>
      </c>
      <c r="H125" s="159">
        <v>0.06</v>
      </c>
      <c r="I125" s="87"/>
    </row>
    <row r="126" spans="1:9" ht="15.5" x14ac:dyDescent="0.35">
      <c r="A126" s="120" t="s">
        <v>233</v>
      </c>
      <c r="B126" s="159">
        <f t="shared" si="1"/>
        <v>21.55</v>
      </c>
      <c r="C126" s="159">
        <v>1.53</v>
      </c>
      <c r="D126" s="159">
        <v>8.98</v>
      </c>
      <c r="E126" s="159">
        <v>9.1</v>
      </c>
      <c r="F126" s="159">
        <v>0.26</v>
      </c>
      <c r="G126" s="159">
        <v>1.61</v>
      </c>
      <c r="H126" s="159">
        <v>7.0000000000000007E-2</v>
      </c>
      <c r="I126" s="87"/>
    </row>
    <row r="127" spans="1:9" ht="15.5" x14ac:dyDescent="0.35">
      <c r="A127" s="120" t="s">
        <v>122</v>
      </c>
      <c r="B127" s="159">
        <f t="shared" si="1"/>
        <v>20.49</v>
      </c>
      <c r="C127" s="159">
        <v>0.74</v>
      </c>
      <c r="D127" s="159">
        <v>8.56</v>
      </c>
      <c r="E127" s="159">
        <v>8.91</v>
      </c>
      <c r="F127" s="159">
        <v>0.33</v>
      </c>
      <c r="G127" s="159">
        <v>1.87</v>
      </c>
      <c r="H127" s="159">
        <v>0.08</v>
      </c>
      <c r="I127" s="87"/>
    </row>
    <row r="128" spans="1:9" ht="15.5" x14ac:dyDescent="0.35">
      <c r="A128" s="120" t="s">
        <v>234</v>
      </c>
      <c r="B128" s="159">
        <f t="shared" si="1"/>
        <v>18.759999999999998</v>
      </c>
      <c r="C128" s="159">
        <v>1.1399999999999999</v>
      </c>
      <c r="D128" s="159">
        <v>7.72</v>
      </c>
      <c r="E128" s="159">
        <v>7.95</v>
      </c>
      <c r="F128" s="159">
        <v>0.33</v>
      </c>
      <c r="G128" s="159">
        <v>1.55</v>
      </c>
      <c r="H128" s="159">
        <v>7.0000000000000007E-2</v>
      </c>
      <c r="I128" s="87"/>
    </row>
    <row r="129" spans="1:9" ht="15.5" x14ac:dyDescent="0.35">
      <c r="A129" s="120" t="s">
        <v>235</v>
      </c>
      <c r="B129" s="159">
        <f t="shared" si="1"/>
        <v>20.879999999999995</v>
      </c>
      <c r="C129" s="159">
        <v>1.31</v>
      </c>
      <c r="D129" s="159">
        <v>8.64</v>
      </c>
      <c r="E129" s="159">
        <v>8.91</v>
      </c>
      <c r="F129" s="159">
        <v>0.33</v>
      </c>
      <c r="G129" s="159">
        <v>1.63</v>
      </c>
      <c r="H129" s="159">
        <v>0.06</v>
      </c>
      <c r="I129" s="87"/>
    </row>
    <row r="130" spans="1:9" ht="15.5" x14ac:dyDescent="0.35">
      <c r="A130" s="120" t="s">
        <v>236</v>
      </c>
      <c r="B130" s="159">
        <f t="shared" si="1"/>
        <v>19.420000000000002</v>
      </c>
      <c r="C130" s="159">
        <v>0.9</v>
      </c>
      <c r="D130" s="159">
        <v>8.1999999999999993</v>
      </c>
      <c r="E130" s="159">
        <v>8.58</v>
      </c>
      <c r="F130" s="159">
        <v>0.28000000000000003</v>
      </c>
      <c r="G130" s="159">
        <v>1.41</v>
      </c>
      <c r="H130" s="159">
        <v>0.05</v>
      </c>
      <c r="I130" s="87"/>
    </row>
    <row r="131" spans="1:9" ht="15.5" x14ac:dyDescent="0.35">
      <c r="A131" s="120" t="s">
        <v>237</v>
      </c>
      <c r="B131" s="159">
        <f t="shared" si="1"/>
        <v>18.78</v>
      </c>
      <c r="C131" s="159">
        <v>0.96</v>
      </c>
      <c r="D131" s="159">
        <v>8.36</v>
      </c>
      <c r="E131" s="159">
        <v>7.64</v>
      </c>
      <c r="F131" s="159">
        <v>0.28000000000000003</v>
      </c>
      <c r="G131" s="159">
        <v>1.5</v>
      </c>
      <c r="H131" s="159">
        <v>0.04</v>
      </c>
      <c r="I131" s="87"/>
    </row>
    <row r="132" spans="1:9" ht="15.5" x14ac:dyDescent="0.35">
      <c r="A132" s="120" t="s">
        <v>238</v>
      </c>
      <c r="B132" s="159">
        <f t="shared" si="1"/>
        <v>17.359999999999996</v>
      </c>
      <c r="C132" s="159">
        <v>1.1499999999999999</v>
      </c>
      <c r="D132" s="159">
        <v>7.54</v>
      </c>
      <c r="E132" s="159">
        <v>6.8</v>
      </c>
      <c r="F132" s="159">
        <v>0.28000000000000003</v>
      </c>
      <c r="G132" s="159">
        <v>1.55</v>
      </c>
      <c r="H132" s="159">
        <v>0.04</v>
      </c>
      <c r="I132" s="87"/>
    </row>
    <row r="133" spans="1:9" ht="15.5" x14ac:dyDescent="0.35">
      <c r="A133" s="120" t="s">
        <v>239</v>
      </c>
      <c r="B133" s="159">
        <f t="shared" si="1"/>
        <v>16.349999999999998</v>
      </c>
      <c r="C133" s="159">
        <v>0.77</v>
      </c>
      <c r="D133" s="159">
        <v>7.74</v>
      </c>
      <c r="E133" s="159">
        <v>5.96</v>
      </c>
      <c r="F133" s="159">
        <v>0.27</v>
      </c>
      <c r="G133" s="159">
        <v>1.57</v>
      </c>
      <c r="H133" s="159">
        <v>0.04</v>
      </c>
      <c r="I133" s="87"/>
    </row>
    <row r="134" spans="1:9" ht="15.5" x14ac:dyDescent="0.35">
      <c r="A134" s="120" t="s">
        <v>240</v>
      </c>
      <c r="B134" s="159">
        <f t="shared" si="1"/>
        <v>13.759999999999998</v>
      </c>
      <c r="C134" s="159">
        <v>0.83</v>
      </c>
      <c r="D134" s="159">
        <v>6.42</v>
      </c>
      <c r="E134" s="159">
        <v>4.51</v>
      </c>
      <c r="F134" s="159">
        <v>0.27</v>
      </c>
      <c r="G134" s="159">
        <v>1.69</v>
      </c>
      <c r="H134" s="159">
        <v>0.04</v>
      </c>
      <c r="I134" s="87"/>
    </row>
    <row r="135" spans="1:9" ht="15.5" x14ac:dyDescent="0.35">
      <c r="A135" s="120" t="s">
        <v>241</v>
      </c>
      <c r="B135" s="159">
        <f t="shared" ref="B135:B198" si="2">SUM(C135:H135)</f>
        <v>16.029999999999998</v>
      </c>
      <c r="C135" s="159">
        <v>1.36</v>
      </c>
      <c r="D135" s="159">
        <v>7.01</v>
      </c>
      <c r="E135" s="159">
        <v>6.01</v>
      </c>
      <c r="F135" s="159">
        <v>0.27</v>
      </c>
      <c r="G135" s="159">
        <v>1.33</v>
      </c>
      <c r="H135" s="159">
        <v>0.05</v>
      </c>
      <c r="I135" s="87"/>
    </row>
    <row r="136" spans="1:9" ht="15.5" x14ac:dyDescent="0.35">
      <c r="A136" s="120" t="s">
        <v>242</v>
      </c>
      <c r="B136" s="159">
        <f t="shared" si="2"/>
        <v>17.39</v>
      </c>
      <c r="C136" s="159">
        <v>1.1299999999999999</v>
      </c>
      <c r="D136" s="159">
        <v>7.82</v>
      </c>
      <c r="E136" s="159">
        <v>6.78</v>
      </c>
      <c r="F136" s="159">
        <v>0.34</v>
      </c>
      <c r="G136" s="159">
        <v>1.25</v>
      </c>
      <c r="H136" s="159">
        <v>7.0000000000000007E-2</v>
      </c>
      <c r="I136" s="87"/>
    </row>
    <row r="137" spans="1:9" ht="15.5" x14ac:dyDescent="0.35">
      <c r="A137" s="120" t="s">
        <v>243</v>
      </c>
      <c r="B137" s="159">
        <f t="shared" si="2"/>
        <v>17.66</v>
      </c>
      <c r="C137" s="159">
        <v>1.08</v>
      </c>
      <c r="D137" s="159">
        <v>7.16</v>
      </c>
      <c r="E137" s="159">
        <v>7.57</v>
      </c>
      <c r="F137" s="159">
        <v>0.34</v>
      </c>
      <c r="G137" s="159">
        <v>1.43</v>
      </c>
      <c r="H137" s="159">
        <v>0.08</v>
      </c>
      <c r="I137" s="87"/>
    </row>
    <row r="138" spans="1:9" ht="15.5" x14ac:dyDescent="0.35">
      <c r="A138" s="120" t="s">
        <v>244</v>
      </c>
      <c r="B138" s="159">
        <f t="shared" si="2"/>
        <v>19.649999999999999</v>
      </c>
      <c r="C138" s="159">
        <v>1.34</v>
      </c>
      <c r="D138" s="159">
        <v>7.72</v>
      </c>
      <c r="E138" s="159">
        <v>8.6</v>
      </c>
      <c r="F138" s="159">
        <v>0.34</v>
      </c>
      <c r="G138" s="159">
        <v>1.59</v>
      </c>
      <c r="H138" s="159">
        <v>0.06</v>
      </c>
      <c r="I138" s="87"/>
    </row>
    <row r="139" spans="1:9" ht="15.5" x14ac:dyDescent="0.35">
      <c r="A139" s="120" t="s">
        <v>123</v>
      </c>
      <c r="B139" s="159">
        <f t="shared" si="2"/>
        <v>19.8</v>
      </c>
      <c r="C139" s="159">
        <v>0.98</v>
      </c>
      <c r="D139" s="159">
        <v>8.11</v>
      </c>
      <c r="E139" s="159">
        <v>8.5299999999999994</v>
      </c>
      <c r="F139" s="159">
        <v>0.35</v>
      </c>
      <c r="G139" s="159">
        <v>1.76</v>
      </c>
      <c r="H139" s="159">
        <v>7.0000000000000007E-2</v>
      </c>
      <c r="I139" s="87"/>
    </row>
    <row r="140" spans="1:9" ht="15.5" x14ac:dyDescent="0.35">
      <c r="A140" s="120" t="s">
        <v>245</v>
      </c>
      <c r="B140" s="159">
        <f t="shared" si="2"/>
        <v>17.920000000000002</v>
      </c>
      <c r="C140" s="159">
        <v>1.1499999999999999</v>
      </c>
      <c r="D140" s="159">
        <v>7.12</v>
      </c>
      <c r="E140" s="159">
        <v>7.69</v>
      </c>
      <c r="F140" s="159">
        <v>0.35</v>
      </c>
      <c r="G140" s="159">
        <v>1.55</v>
      </c>
      <c r="H140" s="159">
        <v>0.06</v>
      </c>
      <c r="I140" s="87"/>
    </row>
    <row r="141" spans="1:9" ht="15.5" x14ac:dyDescent="0.35">
      <c r="A141" s="120" t="s">
        <v>246</v>
      </c>
      <c r="B141" s="159">
        <f t="shared" si="2"/>
        <v>19.48</v>
      </c>
      <c r="C141" s="159">
        <v>1.3</v>
      </c>
      <c r="D141" s="159">
        <v>7.66</v>
      </c>
      <c r="E141" s="159">
        <v>8.33</v>
      </c>
      <c r="F141" s="159">
        <v>0.35</v>
      </c>
      <c r="G141" s="159">
        <v>1.78</v>
      </c>
      <c r="H141" s="159">
        <v>0.06</v>
      </c>
      <c r="I141" s="87"/>
    </row>
    <row r="142" spans="1:9" ht="15.5" x14ac:dyDescent="0.35">
      <c r="A142" s="120" t="s">
        <v>247</v>
      </c>
      <c r="B142" s="159">
        <f t="shared" si="2"/>
        <v>17.609999999999996</v>
      </c>
      <c r="C142" s="159">
        <v>0.91</v>
      </c>
      <c r="D142" s="159">
        <v>7.38</v>
      </c>
      <c r="E142" s="159">
        <v>7.38</v>
      </c>
      <c r="F142" s="159">
        <v>0.31</v>
      </c>
      <c r="G142" s="159">
        <v>1.57</v>
      </c>
      <c r="H142" s="159">
        <v>0.06</v>
      </c>
      <c r="I142" s="87"/>
    </row>
    <row r="143" spans="1:9" ht="15.5" x14ac:dyDescent="0.35">
      <c r="A143" s="120" t="s">
        <v>248</v>
      </c>
      <c r="B143" s="159">
        <f t="shared" si="2"/>
        <v>16.64</v>
      </c>
      <c r="C143" s="159">
        <v>1.01</v>
      </c>
      <c r="D143" s="159">
        <v>7.16</v>
      </c>
      <c r="E143" s="159">
        <v>6.57</v>
      </c>
      <c r="F143" s="159">
        <v>0.31</v>
      </c>
      <c r="G143" s="159">
        <v>1.54</v>
      </c>
      <c r="H143" s="159">
        <v>0.05</v>
      </c>
      <c r="I143" s="87"/>
    </row>
    <row r="144" spans="1:9" ht="15.5" x14ac:dyDescent="0.35">
      <c r="A144" s="120" t="s">
        <v>249</v>
      </c>
      <c r="B144" s="159">
        <f t="shared" si="2"/>
        <v>14.98</v>
      </c>
      <c r="C144" s="159">
        <v>1.1299999999999999</v>
      </c>
      <c r="D144" s="159">
        <v>6.46</v>
      </c>
      <c r="E144" s="159">
        <v>5.65</v>
      </c>
      <c r="F144" s="159">
        <v>0.31</v>
      </c>
      <c r="G144" s="159">
        <v>1.39</v>
      </c>
      <c r="H144" s="159">
        <v>0.04</v>
      </c>
      <c r="I144" s="87"/>
    </row>
    <row r="145" spans="1:9" ht="15.5" x14ac:dyDescent="0.35">
      <c r="A145" s="120" t="s">
        <v>250</v>
      </c>
      <c r="B145" s="159">
        <f t="shared" si="2"/>
        <v>14.459999999999999</v>
      </c>
      <c r="C145" s="159">
        <v>0.71</v>
      </c>
      <c r="D145" s="159">
        <v>6.89</v>
      </c>
      <c r="E145" s="159">
        <v>5.07</v>
      </c>
      <c r="F145" s="159">
        <v>0.3</v>
      </c>
      <c r="G145" s="159">
        <v>1.45</v>
      </c>
      <c r="H145" s="159">
        <v>0.04</v>
      </c>
      <c r="I145" s="87"/>
    </row>
    <row r="146" spans="1:9" ht="15.5" x14ac:dyDescent="0.35">
      <c r="A146" s="120" t="s">
        <v>251</v>
      </c>
      <c r="B146" s="159">
        <f t="shared" si="2"/>
        <v>13.32</v>
      </c>
      <c r="C146" s="159">
        <v>0.56999999999999995</v>
      </c>
      <c r="D146" s="159">
        <v>5.74</v>
      </c>
      <c r="E146" s="159">
        <v>5.13</v>
      </c>
      <c r="F146" s="159">
        <v>0.3</v>
      </c>
      <c r="G146" s="159">
        <v>1.54</v>
      </c>
      <c r="H146" s="159">
        <v>0.04</v>
      </c>
      <c r="I146" s="87"/>
    </row>
    <row r="147" spans="1:9" ht="15.5" x14ac:dyDescent="0.35">
      <c r="A147" s="120" t="s">
        <v>252</v>
      </c>
      <c r="B147" s="159">
        <f t="shared" si="2"/>
        <v>14.75</v>
      </c>
      <c r="C147" s="159">
        <v>0.96</v>
      </c>
      <c r="D147" s="159">
        <v>6.29</v>
      </c>
      <c r="E147" s="159">
        <v>5.86</v>
      </c>
      <c r="F147" s="159">
        <v>0.3</v>
      </c>
      <c r="G147" s="159">
        <v>1.28</v>
      </c>
      <c r="H147" s="159">
        <v>0.06</v>
      </c>
      <c r="I147" s="87"/>
    </row>
    <row r="148" spans="1:9" ht="15.5" x14ac:dyDescent="0.35">
      <c r="A148" s="120" t="s">
        <v>253</v>
      </c>
      <c r="B148" s="159">
        <f t="shared" si="2"/>
        <v>15.879999999999999</v>
      </c>
      <c r="C148" s="159">
        <v>0.92</v>
      </c>
      <c r="D148" s="159">
        <v>7.1</v>
      </c>
      <c r="E148" s="159">
        <v>6.43</v>
      </c>
      <c r="F148" s="159">
        <v>0.35</v>
      </c>
      <c r="G148" s="159">
        <v>1</v>
      </c>
      <c r="H148" s="159">
        <v>0.08</v>
      </c>
      <c r="I148" s="87"/>
    </row>
    <row r="149" spans="1:9" ht="15.5" x14ac:dyDescent="0.35">
      <c r="A149" s="120" t="s">
        <v>254</v>
      </c>
      <c r="B149" s="159">
        <f t="shared" si="2"/>
        <v>16.099999999999998</v>
      </c>
      <c r="C149" s="159">
        <v>0.92</v>
      </c>
      <c r="D149" s="159">
        <v>6.99</v>
      </c>
      <c r="E149" s="159">
        <v>6.68</v>
      </c>
      <c r="F149" s="159">
        <v>0.35</v>
      </c>
      <c r="G149" s="159">
        <v>1.07</v>
      </c>
      <c r="H149" s="159">
        <v>0.09</v>
      </c>
      <c r="I149" s="87"/>
    </row>
    <row r="150" spans="1:9" ht="15.5" x14ac:dyDescent="0.35">
      <c r="A150" s="120" t="s">
        <v>255</v>
      </c>
      <c r="B150" s="159">
        <f t="shared" si="2"/>
        <v>16.260000000000002</v>
      </c>
      <c r="C150" s="159">
        <v>0.87</v>
      </c>
      <c r="D150" s="159">
        <v>7.05</v>
      </c>
      <c r="E150" s="159">
        <v>6.68</v>
      </c>
      <c r="F150" s="159">
        <v>0.35</v>
      </c>
      <c r="G150" s="159">
        <v>1.21</v>
      </c>
      <c r="H150" s="159">
        <v>0.1</v>
      </c>
      <c r="I150" s="87"/>
    </row>
    <row r="151" spans="1:9" ht="15.5" x14ac:dyDescent="0.35">
      <c r="A151" s="120" t="s">
        <v>256</v>
      </c>
      <c r="B151" s="159">
        <f t="shared" si="2"/>
        <v>16.649999999999999</v>
      </c>
      <c r="C151" s="159">
        <v>0.71</v>
      </c>
      <c r="D151" s="159">
        <v>7.28</v>
      </c>
      <c r="E151" s="159">
        <v>6.94</v>
      </c>
      <c r="F151" s="159">
        <v>0.38</v>
      </c>
      <c r="G151" s="159">
        <v>1.23</v>
      </c>
      <c r="H151" s="159">
        <v>0.11</v>
      </c>
      <c r="I151" s="87"/>
    </row>
    <row r="152" spans="1:9" ht="15.5" x14ac:dyDescent="0.35">
      <c r="A152" s="120" t="s">
        <v>257</v>
      </c>
      <c r="B152" s="159">
        <f t="shared" si="2"/>
        <v>15.8</v>
      </c>
      <c r="C152" s="159">
        <v>0.84</v>
      </c>
      <c r="D152" s="159">
        <v>7.12</v>
      </c>
      <c r="E152" s="159">
        <v>6.27</v>
      </c>
      <c r="F152" s="159">
        <v>0.38</v>
      </c>
      <c r="G152" s="159">
        <v>1.1000000000000001</v>
      </c>
      <c r="H152" s="159">
        <v>0.09</v>
      </c>
      <c r="I152" s="87"/>
    </row>
    <row r="153" spans="1:9" ht="15.5" x14ac:dyDescent="0.35">
      <c r="A153" s="120" t="s">
        <v>258</v>
      </c>
      <c r="B153" s="159">
        <f t="shared" si="2"/>
        <v>17.3</v>
      </c>
      <c r="C153" s="159">
        <v>0.98</v>
      </c>
      <c r="D153" s="159">
        <v>7.49</v>
      </c>
      <c r="E153" s="159">
        <v>7.22</v>
      </c>
      <c r="F153" s="159">
        <v>0.38</v>
      </c>
      <c r="G153" s="159">
        <v>1.1299999999999999</v>
      </c>
      <c r="H153" s="159">
        <v>0.1</v>
      </c>
      <c r="I153" s="87"/>
    </row>
    <row r="154" spans="1:9" ht="15.5" x14ac:dyDescent="0.35">
      <c r="A154" s="120" t="s">
        <v>259</v>
      </c>
      <c r="B154" s="159">
        <f t="shared" si="2"/>
        <v>15.860000000000001</v>
      </c>
      <c r="C154" s="159">
        <v>0.74</v>
      </c>
      <c r="D154" s="159">
        <v>7.28</v>
      </c>
      <c r="E154" s="159">
        <v>6.39</v>
      </c>
      <c r="F154" s="159">
        <v>0.33</v>
      </c>
      <c r="G154" s="159">
        <v>1.07</v>
      </c>
      <c r="H154" s="159">
        <v>0.05</v>
      </c>
      <c r="I154" s="87"/>
    </row>
    <row r="155" spans="1:9" ht="15.5" x14ac:dyDescent="0.35">
      <c r="A155" s="120" t="s">
        <v>260</v>
      </c>
      <c r="B155" s="159">
        <f t="shared" si="2"/>
        <v>16.350000000000001</v>
      </c>
      <c r="C155" s="159">
        <v>0.88</v>
      </c>
      <c r="D155" s="159">
        <v>7.52</v>
      </c>
      <c r="E155" s="159">
        <v>6.48</v>
      </c>
      <c r="F155" s="159">
        <v>0.33</v>
      </c>
      <c r="G155" s="159">
        <v>1.0900000000000001</v>
      </c>
      <c r="H155" s="159">
        <v>0.05</v>
      </c>
      <c r="I155" s="87"/>
    </row>
    <row r="156" spans="1:9" ht="15.5" x14ac:dyDescent="0.35">
      <c r="A156" s="120" t="s">
        <v>261</v>
      </c>
      <c r="B156" s="159">
        <f t="shared" si="2"/>
        <v>14.45</v>
      </c>
      <c r="C156" s="159">
        <v>1.1399999999999999</v>
      </c>
      <c r="D156" s="159">
        <v>6.84</v>
      </c>
      <c r="E156" s="159">
        <v>4.88</v>
      </c>
      <c r="F156" s="159">
        <v>0.33</v>
      </c>
      <c r="G156" s="159">
        <v>1.21</v>
      </c>
      <c r="H156" s="159">
        <v>0.05</v>
      </c>
      <c r="I156" s="87"/>
    </row>
    <row r="157" spans="1:9" ht="15.5" x14ac:dyDescent="0.35">
      <c r="A157" s="120" t="s">
        <v>262</v>
      </c>
      <c r="B157" s="159">
        <f t="shared" si="2"/>
        <v>14.83</v>
      </c>
      <c r="C157" s="159">
        <v>0.86</v>
      </c>
      <c r="D157" s="159">
        <v>7</v>
      </c>
      <c r="E157" s="159">
        <v>5.22</v>
      </c>
      <c r="F157" s="159">
        <v>0.33</v>
      </c>
      <c r="G157" s="159">
        <v>1.36</v>
      </c>
      <c r="H157" s="159">
        <v>0.06</v>
      </c>
      <c r="I157" s="87"/>
    </row>
    <row r="158" spans="1:9" ht="15.5" x14ac:dyDescent="0.35">
      <c r="A158" s="120" t="s">
        <v>263</v>
      </c>
      <c r="B158" s="159">
        <f t="shared" si="2"/>
        <v>12.71</v>
      </c>
      <c r="C158" s="159">
        <v>0.93</v>
      </c>
      <c r="D158" s="159">
        <v>5.75</v>
      </c>
      <c r="E158" s="159">
        <v>4.42</v>
      </c>
      <c r="F158" s="159">
        <v>0.33</v>
      </c>
      <c r="G158" s="159">
        <v>1.22</v>
      </c>
      <c r="H158" s="159">
        <v>0.06</v>
      </c>
      <c r="I158" s="87"/>
    </row>
    <row r="159" spans="1:9" ht="15.5" x14ac:dyDescent="0.35">
      <c r="A159" s="120" t="s">
        <v>264</v>
      </c>
      <c r="B159" s="159">
        <f t="shared" si="2"/>
        <v>13.68</v>
      </c>
      <c r="C159" s="159">
        <v>1.1000000000000001</v>
      </c>
      <c r="D159" s="159">
        <v>6.3</v>
      </c>
      <c r="E159" s="159">
        <v>4.62</v>
      </c>
      <c r="F159" s="159">
        <v>0.33</v>
      </c>
      <c r="G159" s="159">
        <v>1.27</v>
      </c>
      <c r="H159" s="159">
        <v>0.06</v>
      </c>
      <c r="I159" s="87"/>
    </row>
    <row r="160" spans="1:9" ht="15.5" x14ac:dyDescent="0.35">
      <c r="A160" s="120" t="s">
        <v>265</v>
      </c>
      <c r="B160" s="159">
        <f t="shared" si="2"/>
        <v>15.71</v>
      </c>
      <c r="C160" s="159">
        <v>0.78</v>
      </c>
      <c r="D160" s="159">
        <v>7.36</v>
      </c>
      <c r="E160" s="159">
        <v>6</v>
      </c>
      <c r="F160" s="159">
        <v>0.4</v>
      </c>
      <c r="G160" s="159">
        <v>1.1000000000000001</v>
      </c>
      <c r="H160" s="159">
        <v>7.0000000000000007E-2</v>
      </c>
      <c r="I160" s="87"/>
    </row>
    <row r="161" spans="1:11" ht="15.5" x14ac:dyDescent="0.35">
      <c r="A161" s="120" t="s">
        <v>266</v>
      </c>
      <c r="B161" s="159">
        <f t="shared" si="2"/>
        <v>15.84</v>
      </c>
      <c r="C161" s="159">
        <v>0.89</v>
      </c>
      <c r="D161" s="159">
        <v>6.74</v>
      </c>
      <c r="E161" s="159">
        <v>6.62</v>
      </c>
      <c r="F161" s="159">
        <v>0.4</v>
      </c>
      <c r="G161" s="159">
        <v>1.1100000000000001</v>
      </c>
      <c r="H161" s="159">
        <v>0.08</v>
      </c>
      <c r="I161" s="87"/>
    </row>
    <row r="162" spans="1:11" ht="15.5" x14ac:dyDescent="0.35">
      <c r="A162" s="120" t="s">
        <v>267</v>
      </c>
      <c r="B162" s="159">
        <f t="shared" si="2"/>
        <v>16.809999999999999</v>
      </c>
      <c r="C162" s="159">
        <v>0.86</v>
      </c>
      <c r="D162" s="159">
        <v>7.23</v>
      </c>
      <c r="E162" s="159">
        <v>7.09</v>
      </c>
      <c r="F162" s="159">
        <v>0.4</v>
      </c>
      <c r="G162" s="159">
        <v>1.1399999999999999</v>
      </c>
      <c r="H162" s="159">
        <v>0.09</v>
      </c>
      <c r="I162" s="87"/>
    </row>
    <row r="163" spans="1:11" ht="15.5" x14ac:dyDescent="0.35">
      <c r="A163" s="120" t="s">
        <v>111</v>
      </c>
      <c r="B163" s="159">
        <f t="shared" si="2"/>
        <v>16.339999999999996</v>
      </c>
      <c r="C163" s="159">
        <v>0.62</v>
      </c>
      <c r="D163" s="159">
        <v>7.14</v>
      </c>
      <c r="E163" s="159">
        <v>6.85</v>
      </c>
      <c r="F163" s="159">
        <v>0.45</v>
      </c>
      <c r="G163" s="159">
        <v>1.1499999999999999</v>
      </c>
      <c r="H163" s="159">
        <v>0.13</v>
      </c>
      <c r="I163" s="87"/>
      <c r="J163" s="115"/>
      <c r="K163" s="115"/>
    </row>
    <row r="164" spans="1:11" ht="15.5" x14ac:dyDescent="0.35">
      <c r="A164" s="120" t="s">
        <v>268</v>
      </c>
      <c r="B164" s="159">
        <f t="shared" si="2"/>
        <v>15.099999999999998</v>
      </c>
      <c r="C164" s="159">
        <v>0.76</v>
      </c>
      <c r="D164" s="159">
        <v>6.47</v>
      </c>
      <c r="E164" s="159">
        <v>6.19</v>
      </c>
      <c r="F164" s="159">
        <v>0.45</v>
      </c>
      <c r="G164" s="159">
        <v>1.1200000000000001</v>
      </c>
      <c r="H164" s="159">
        <v>0.11</v>
      </c>
      <c r="I164" s="87"/>
      <c r="J164" s="115"/>
      <c r="K164" s="115"/>
    </row>
    <row r="165" spans="1:11" ht="15.5" x14ac:dyDescent="0.35">
      <c r="A165" s="120" t="s">
        <v>269</v>
      </c>
      <c r="B165" s="159">
        <f t="shared" si="2"/>
        <v>16.28</v>
      </c>
      <c r="C165" s="159">
        <v>0.97</v>
      </c>
      <c r="D165" s="159">
        <v>7.01</v>
      </c>
      <c r="E165" s="159">
        <v>6.72</v>
      </c>
      <c r="F165" s="159">
        <v>0.45</v>
      </c>
      <c r="G165" s="159">
        <v>1.01</v>
      </c>
      <c r="H165" s="159">
        <v>0.12</v>
      </c>
      <c r="I165" s="87"/>
      <c r="J165" s="115"/>
      <c r="K165" s="115"/>
    </row>
    <row r="166" spans="1:11" ht="15.5" x14ac:dyDescent="0.35">
      <c r="A166" s="120" t="s">
        <v>270</v>
      </c>
      <c r="B166" s="159">
        <f t="shared" si="2"/>
        <v>15.14</v>
      </c>
      <c r="C166" s="159">
        <v>0.92</v>
      </c>
      <c r="D166" s="159">
        <v>6.92</v>
      </c>
      <c r="E166" s="159">
        <v>6.02</v>
      </c>
      <c r="F166" s="159">
        <v>0.4</v>
      </c>
      <c r="G166" s="159">
        <v>0.8</v>
      </c>
      <c r="H166" s="159">
        <v>0.08</v>
      </c>
      <c r="I166" s="87"/>
      <c r="J166" s="115"/>
      <c r="K166" s="115"/>
    </row>
    <row r="167" spans="1:11" ht="15.5" x14ac:dyDescent="0.35">
      <c r="A167" s="120" t="s">
        <v>271</v>
      </c>
      <c r="B167" s="159">
        <f t="shared" si="2"/>
        <v>15.470000000000002</v>
      </c>
      <c r="C167" s="159">
        <v>0.87</v>
      </c>
      <c r="D167" s="159">
        <v>7.13</v>
      </c>
      <c r="E167" s="159">
        <v>6.03</v>
      </c>
      <c r="F167" s="159">
        <v>0.4</v>
      </c>
      <c r="G167" s="159">
        <v>0.99</v>
      </c>
      <c r="H167" s="159">
        <v>0.05</v>
      </c>
      <c r="I167" s="87"/>
      <c r="J167" s="115"/>
      <c r="K167" s="115"/>
    </row>
    <row r="168" spans="1:11" ht="15.5" x14ac:dyDescent="0.35">
      <c r="A168" s="120" t="s">
        <v>272</v>
      </c>
      <c r="B168" s="159">
        <f t="shared" si="2"/>
        <v>14.390000000000002</v>
      </c>
      <c r="C168" s="159">
        <v>1.0900000000000001</v>
      </c>
      <c r="D168" s="159">
        <v>6.36</v>
      </c>
      <c r="E168" s="159">
        <v>5.51</v>
      </c>
      <c r="F168" s="159">
        <v>0.4</v>
      </c>
      <c r="G168" s="159">
        <v>0.98</v>
      </c>
      <c r="H168" s="159">
        <v>0.05</v>
      </c>
      <c r="I168" s="87"/>
      <c r="J168" s="115"/>
      <c r="K168" s="115"/>
    </row>
    <row r="169" spans="1:11" ht="15.5" x14ac:dyDescent="0.35">
      <c r="A169" s="120" t="s">
        <v>273</v>
      </c>
      <c r="B169" s="159">
        <f t="shared" si="2"/>
        <v>12.66</v>
      </c>
      <c r="C169" s="159">
        <v>0.91</v>
      </c>
      <c r="D169" s="159">
        <v>6.27</v>
      </c>
      <c r="E169" s="159">
        <v>4.13</v>
      </c>
      <c r="F169" s="159">
        <v>0.4</v>
      </c>
      <c r="G169" s="159">
        <v>0.9</v>
      </c>
      <c r="H169" s="159">
        <v>0.05</v>
      </c>
      <c r="I169" s="87"/>
      <c r="J169" s="115"/>
      <c r="K169" s="115"/>
    </row>
    <row r="170" spans="1:11" ht="15.5" x14ac:dyDescent="0.35">
      <c r="A170" s="120" t="s">
        <v>274</v>
      </c>
      <c r="B170" s="159">
        <f t="shared" si="2"/>
        <v>12.13</v>
      </c>
      <c r="C170" s="159">
        <v>0.89</v>
      </c>
      <c r="D170" s="159">
        <v>5.17</v>
      </c>
      <c r="E170" s="159">
        <v>4.6399999999999997</v>
      </c>
      <c r="F170" s="159">
        <v>0.4</v>
      </c>
      <c r="G170" s="159">
        <v>0.97</v>
      </c>
      <c r="H170" s="159">
        <v>0.06</v>
      </c>
      <c r="I170" s="87"/>
      <c r="J170" s="115"/>
      <c r="K170" s="115"/>
    </row>
    <row r="171" spans="1:11" ht="15.5" x14ac:dyDescent="0.35">
      <c r="A171" s="120" t="s">
        <v>275</v>
      </c>
      <c r="B171" s="159">
        <f t="shared" si="2"/>
        <v>14.06</v>
      </c>
      <c r="C171" s="159">
        <v>1.07</v>
      </c>
      <c r="D171" s="159">
        <v>6.42</v>
      </c>
      <c r="E171" s="159">
        <v>5.24</v>
      </c>
      <c r="F171" s="159">
        <v>0.4</v>
      </c>
      <c r="G171" s="159">
        <v>0.87</v>
      </c>
      <c r="H171" s="159">
        <v>0.06</v>
      </c>
      <c r="I171" s="87"/>
      <c r="J171" s="115"/>
      <c r="K171" s="115"/>
    </row>
    <row r="172" spans="1:11" ht="15.5" x14ac:dyDescent="0.35">
      <c r="A172" s="120" t="s">
        <v>276</v>
      </c>
      <c r="B172" s="159">
        <f t="shared" si="2"/>
        <v>14.749999999999998</v>
      </c>
      <c r="C172" s="159">
        <v>0.86</v>
      </c>
      <c r="D172" s="159">
        <v>6.54</v>
      </c>
      <c r="E172" s="159">
        <v>5.82</v>
      </c>
      <c r="F172" s="159">
        <v>0.45</v>
      </c>
      <c r="G172" s="159">
        <v>0.96</v>
      </c>
      <c r="H172" s="159">
        <v>0.12</v>
      </c>
      <c r="I172" s="87"/>
      <c r="J172" s="115"/>
      <c r="K172" s="115"/>
    </row>
    <row r="173" spans="1:11" ht="15.5" x14ac:dyDescent="0.35">
      <c r="A173" s="120" t="s">
        <v>277</v>
      </c>
      <c r="B173" s="159">
        <f t="shared" si="2"/>
        <v>15.11</v>
      </c>
      <c r="C173" s="159">
        <v>1.05</v>
      </c>
      <c r="D173" s="159">
        <v>6.48</v>
      </c>
      <c r="E173" s="159">
        <v>6.06</v>
      </c>
      <c r="F173" s="159">
        <v>0.45</v>
      </c>
      <c r="G173" s="159">
        <v>0.96</v>
      </c>
      <c r="H173" s="159">
        <v>0.11</v>
      </c>
      <c r="I173" s="87"/>
      <c r="J173" s="115"/>
      <c r="K173" s="115"/>
    </row>
    <row r="174" spans="1:11" ht="15.5" x14ac:dyDescent="0.35">
      <c r="A174" s="120" t="s">
        <v>278</v>
      </c>
      <c r="B174" s="159">
        <f t="shared" si="2"/>
        <v>16.189999999999998</v>
      </c>
      <c r="C174" s="159">
        <v>1.31</v>
      </c>
      <c r="D174" s="159">
        <v>6.8</v>
      </c>
      <c r="E174" s="159">
        <v>6.32</v>
      </c>
      <c r="F174" s="159">
        <v>0.45</v>
      </c>
      <c r="G174" s="159">
        <v>1.2</v>
      </c>
      <c r="H174" s="159">
        <v>0.11</v>
      </c>
      <c r="I174" s="87"/>
      <c r="J174" s="115"/>
      <c r="K174" s="115"/>
    </row>
    <row r="175" spans="1:11" ht="15.5" x14ac:dyDescent="0.35">
      <c r="A175" s="120" t="s">
        <v>279</v>
      </c>
      <c r="B175" s="159">
        <f t="shared" si="2"/>
        <v>15.600000000000001</v>
      </c>
      <c r="C175" s="159">
        <v>0.7</v>
      </c>
      <c r="D175" s="159">
        <v>6.8</v>
      </c>
      <c r="E175" s="159">
        <v>6.46</v>
      </c>
      <c r="F175" s="159">
        <v>0.53</v>
      </c>
      <c r="G175" s="159">
        <v>0.98</v>
      </c>
      <c r="H175" s="159">
        <v>0.13</v>
      </c>
      <c r="I175" s="87"/>
      <c r="J175" s="115"/>
      <c r="K175" s="115"/>
    </row>
    <row r="176" spans="1:11" ht="15.5" x14ac:dyDescent="0.35">
      <c r="A176" s="120" t="s">
        <v>280</v>
      </c>
      <c r="B176" s="159">
        <f t="shared" si="2"/>
        <v>14.329999999999998</v>
      </c>
      <c r="C176" s="159">
        <v>0.83</v>
      </c>
      <c r="D176" s="159">
        <v>6.28</v>
      </c>
      <c r="E176" s="159">
        <v>5.32</v>
      </c>
      <c r="F176" s="159">
        <v>0.53</v>
      </c>
      <c r="G176" s="159">
        <v>1.27</v>
      </c>
      <c r="H176" s="159">
        <v>0.1</v>
      </c>
      <c r="I176" s="87"/>
      <c r="J176" s="115"/>
      <c r="K176" s="115"/>
    </row>
    <row r="177" spans="1:11" ht="15.5" x14ac:dyDescent="0.35">
      <c r="A177" s="120" t="s">
        <v>281</v>
      </c>
      <c r="B177" s="159">
        <f t="shared" si="2"/>
        <v>15.430000000000001</v>
      </c>
      <c r="C177" s="159">
        <v>1.01</v>
      </c>
      <c r="D177" s="159">
        <v>6.95</v>
      </c>
      <c r="E177" s="159">
        <v>5.32</v>
      </c>
      <c r="F177" s="159">
        <v>0.53</v>
      </c>
      <c r="G177" s="159">
        <v>1.49</v>
      </c>
      <c r="H177" s="159">
        <v>0.13</v>
      </c>
      <c r="I177" s="87"/>
      <c r="J177" s="115"/>
      <c r="K177" s="115"/>
    </row>
    <row r="178" spans="1:11" ht="15.5" x14ac:dyDescent="0.35">
      <c r="A178" s="120" t="s">
        <v>282</v>
      </c>
      <c r="B178" s="159">
        <f t="shared" si="2"/>
        <v>14.96</v>
      </c>
      <c r="C178" s="159">
        <v>0.93</v>
      </c>
      <c r="D178" s="159">
        <v>6.78</v>
      </c>
      <c r="E178" s="159">
        <v>5.34</v>
      </c>
      <c r="F178" s="159">
        <v>0.4</v>
      </c>
      <c r="G178" s="159">
        <v>1.42</v>
      </c>
      <c r="H178" s="159">
        <v>0.09</v>
      </c>
      <c r="I178" s="87"/>
      <c r="J178" s="115"/>
      <c r="K178" s="115"/>
    </row>
    <row r="179" spans="1:11" ht="15.5" x14ac:dyDescent="0.35">
      <c r="A179" s="120" t="s">
        <v>283</v>
      </c>
      <c r="B179" s="159">
        <f t="shared" si="2"/>
        <v>14.76</v>
      </c>
      <c r="C179" s="159">
        <v>1.01</v>
      </c>
      <c r="D179" s="159">
        <v>6.65</v>
      </c>
      <c r="E179" s="159">
        <v>5.41</v>
      </c>
      <c r="F179" s="159">
        <v>0.4</v>
      </c>
      <c r="G179" s="159">
        <v>1.19</v>
      </c>
      <c r="H179" s="159">
        <v>0.1</v>
      </c>
      <c r="I179" s="87"/>
      <c r="J179" s="115"/>
      <c r="K179" s="115"/>
    </row>
    <row r="180" spans="1:11" ht="15.5" x14ac:dyDescent="0.35">
      <c r="A180" s="120" t="s">
        <v>284</v>
      </c>
      <c r="B180" s="159">
        <f t="shared" si="2"/>
        <v>13.97</v>
      </c>
      <c r="C180" s="159">
        <v>1.02</v>
      </c>
      <c r="D180" s="159">
        <v>6.28</v>
      </c>
      <c r="E180" s="159">
        <v>4.83</v>
      </c>
      <c r="F180" s="159">
        <v>0.4</v>
      </c>
      <c r="G180" s="159">
        <v>1.38</v>
      </c>
      <c r="H180" s="159">
        <v>0.06</v>
      </c>
      <c r="I180" s="87"/>
      <c r="J180" s="115"/>
      <c r="K180" s="115"/>
    </row>
    <row r="181" spans="1:11" ht="15.5" x14ac:dyDescent="0.35">
      <c r="A181" s="120" t="s">
        <v>285</v>
      </c>
      <c r="B181" s="159">
        <f t="shared" si="2"/>
        <v>13.5</v>
      </c>
      <c r="C181" s="159">
        <v>1</v>
      </c>
      <c r="D181" s="159">
        <v>6.39</v>
      </c>
      <c r="E181" s="159">
        <v>4.29</v>
      </c>
      <c r="F181" s="159">
        <v>0.36</v>
      </c>
      <c r="G181" s="159">
        <v>1.39</v>
      </c>
      <c r="H181" s="159">
        <v>7.0000000000000007E-2</v>
      </c>
      <c r="I181" s="87"/>
      <c r="J181" s="115"/>
      <c r="K181" s="115"/>
    </row>
    <row r="182" spans="1:11" ht="15.5" x14ac:dyDescent="0.35">
      <c r="A182" s="120" t="s">
        <v>286</v>
      </c>
      <c r="B182" s="159">
        <f t="shared" si="2"/>
        <v>10.669999999999998</v>
      </c>
      <c r="C182" s="159">
        <v>0.97</v>
      </c>
      <c r="D182" s="159">
        <v>4.67</v>
      </c>
      <c r="E182" s="159">
        <v>3.23</v>
      </c>
      <c r="F182" s="159">
        <v>0.36</v>
      </c>
      <c r="G182" s="159">
        <v>1.34</v>
      </c>
      <c r="H182" s="159">
        <v>0.1</v>
      </c>
      <c r="I182" s="87"/>
      <c r="J182" s="115"/>
      <c r="K182" s="115"/>
    </row>
    <row r="183" spans="1:11" ht="15.5" x14ac:dyDescent="0.35">
      <c r="A183" s="120" t="s">
        <v>287</v>
      </c>
      <c r="B183" s="159">
        <f t="shared" si="2"/>
        <v>11.549999999999997</v>
      </c>
      <c r="C183" s="159">
        <v>0.92</v>
      </c>
      <c r="D183" s="159">
        <v>5.31</v>
      </c>
      <c r="E183" s="159">
        <v>3.67</v>
      </c>
      <c r="F183" s="159">
        <v>0.36</v>
      </c>
      <c r="G183" s="159">
        <v>1.18</v>
      </c>
      <c r="H183" s="159">
        <v>0.11</v>
      </c>
      <c r="I183" s="87"/>
      <c r="J183" s="115"/>
      <c r="K183" s="115"/>
    </row>
    <row r="184" spans="1:11" ht="15.5" x14ac:dyDescent="0.35">
      <c r="A184" s="120" t="s">
        <v>288</v>
      </c>
      <c r="B184" s="159">
        <f t="shared" si="2"/>
        <v>13.44</v>
      </c>
      <c r="C184" s="159">
        <v>0.96</v>
      </c>
      <c r="D184" s="159">
        <v>6.03</v>
      </c>
      <c r="E184" s="159">
        <v>4.72</v>
      </c>
      <c r="F184" s="159">
        <v>0.52</v>
      </c>
      <c r="G184" s="159">
        <v>1.1000000000000001</v>
      </c>
      <c r="H184" s="159">
        <v>0.11</v>
      </c>
      <c r="I184" s="87"/>
      <c r="J184" s="115"/>
      <c r="K184" s="115"/>
    </row>
    <row r="185" spans="1:11" ht="15.5" x14ac:dyDescent="0.35">
      <c r="A185" s="120" t="s">
        <v>289</v>
      </c>
      <c r="B185" s="159">
        <f t="shared" si="2"/>
        <v>13.83</v>
      </c>
      <c r="C185" s="159">
        <v>0.88</v>
      </c>
      <c r="D185" s="159">
        <v>6.39</v>
      </c>
      <c r="E185" s="159">
        <v>4.67</v>
      </c>
      <c r="F185" s="159">
        <v>0.52</v>
      </c>
      <c r="G185" s="159">
        <v>1.23</v>
      </c>
      <c r="H185" s="159">
        <v>0.14000000000000001</v>
      </c>
      <c r="I185" s="87"/>
      <c r="J185" s="115"/>
      <c r="K185" s="115"/>
    </row>
    <row r="186" spans="1:11" ht="15.5" x14ac:dyDescent="0.35">
      <c r="A186" s="120" t="s">
        <v>290</v>
      </c>
      <c r="B186" s="159">
        <f t="shared" si="2"/>
        <v>14.129999999999999</v>
      </c>
      <c r="C186" s="159">
        <v>0.8</v>
      </c>
      <c r="D186" s="159">
        <v>6.23</v>
      </c>
      <c r="E186" s="159">
        <v>5.2</v>
      </c>
      <c r="F186" s="159">
        <v>0.52</v>
      </c>
      <c r="G186" s="159">
        <v>1.27</v>
      </c>
      <c r="H186" s="159">
        <v>0.11</v>
      </c>
      <c r="I186" s="87"/>
      <c r="J186" s="115"/>
      <c r="K186" s="115"/>
    </row>
    <row r="187" spans="1:11" ht="15.5" x14ac:dyDescent="0.35">
      <c r="A187" s="120" t="s">
        <v>291</v>
      </c>
      <c r="B187" s="159">
        <f t="shared" si="2"/>
        <v>14.29</v>
      </c>
      <c r="C187" s="159">
        <v>0.54</v>
      </c>
      <c r="D187" s="159">
        <v>6.53</v>
      </c>
      <c r="E187" s="159">
        <v>5.16</v>
      </c>
      <c r="F187" s="159">
        <v>0.54</v>
      </c>
      <c r="G187" s="159">
        <v>1.42</v>
      </c>
      <c r="H187" s="159">
        <v>0.1</v>
      </c>
      <c r="I187" s="117"/>
      <c r="J187" s="163"/>
      <c r="K187" s="115"/>
    </row>
    <row r="188" spans="1:11" ht="15.5" x14ac:dyDescent="0.35">
      <c r="A188" s="120" t="s">
        <v>292</v>
      </c>
      <c r="B188" s="159">
        <f t="shared" si="2"/>
        <v>12.900000000000002</v>
      </c>
      <c r="C188" s="159">
        <v>0.74</v>
      </c>
      <c r="D188" s="159">
        <v>5.5</v>
      </c>
      <c r="E188" s="159">
        <v>4.82</v>
      </c>
      <c r="F188" s="159">
        <v>0.54</v>
      </c>
      <c r="G188" s="159">
        <v>1.23</v>
      </c>
      <c r="H188" s="159">
        <v>7.0000000000000007E-2</v>
      </c>
      <c r="I188" s="117"/>
      <c r="J188" s="163"/>
      <c r="K188" s="115"/>
    </row>
    <row r="189" spans="1:11" ht="15.5" x14ac:dyDescent="0.35">
      <c r="A189" s="120" t="s">
        <v>293</v>
      </c>
      <c r="B189" s="159">
        <f t="shared" si="2"/>
        <v>15.27</v>
      </c>
      <c r="C189" s="159">
        <v>0.97</v>
      </c>
      <c r="D189" s="159">
        <v>6.82</v>
      </c>
      <c r="E189" s="159">
        <v>5.42</v>
      </c>
      <c r="F189" s="159">
        <v>0.54</v>
      </c>
      <c r="G189" s="159">
        <v>1.42</v>
      </c>
      <c r="H189" s="159">
        <v>0.1</v>
      </c>
      <c r="I189" s="117"/>
      <c r="J189" s="163"/>
      <c r="K189" s="115"/>
    </row>
    <row r="190" spans="1:11" ht="15.5" x14ac:dyDescent="0.35">
      <c r="A190" s="120" t="s">
        <v>294</v>
      </c>
      <c r="B190" s="159">
        <f t="shared" si="2"/>
        <v>13.98</v>
      </c>
      <c r="C190" s="159">
        <v>0.78</v>
      </c>
      <c r="D190" s="159">
        <v>6.36</v>
      </c>
      <c r="E190" s="159">
        <v>5.18</v>
      </c>
      <c r="F190" s="159">
        <v>0.43</v>
      </c>
      <c r="G190" s="159">
        <v>1.1499999999999999</v>
      </c>
      <c r="H190" s="159">
        <v>0.08</v>
      </c>
      <c r="I190" s="117"/>
      <c r="J190" s="163"/>
      <c r="K190" s="115"/>
    </row>
    <row r="191" spans="1:11" ht="15.5" x14ac:dyDescent="0.35">
      <c r="A191" s="120" t="s">
        <v>295</v>
      </c>
      <c r="B191" s="159">
        <f t="shared" si="2"/>
        <v>13.71</v>
      </c>
      <c r="C191" s="159">
        <v>0.91</v>
      </c>
      <c r="D191" s="159">
        <v>6.19</v>
      </c>
      <c r="E191" s="159">
        <v>5.13</v>
      </c>
      <c r="F191" s="159">
        <v>0.43</v>
      </c>
      <c r="G191" s="159">
        <v>0.99</v>
      </c>
      <c r="H191" s="159">
        <v>0.06</v>
      </c>
      <c r="I191" s="117"/>
      <c r="J191" s="163"/>
      <c r="K191" s="115"/>
    </row>
    <row r="192" spans="1:11" ht="15.5" x14ac:dyDescent="0.35">
      <c r="A192" s="120" t="s">
        <v>296</v>
      </c>
      <c r="B192" s="159">
        <f t="shared" si="2"/>
        <v>11.930000000000001</v>
      </c>
      <c r="C192" s="159">
        <v>1.23</v>
      </c>
      <c r="D192" s="159">
        <v>4.96</v>
      </c>
      <c r="E192" s="159">
        <v>4.29</v>
      </c>
      <c r="F192" s="159">
        <v>0.43</v>
      </c>
      <c r="G192" s="159">
        <v>0.97</v>
      </c>
      <c r="H192" s="159">
        <v>0.05</v>
      </c>
      <c r="I192" s="117"/>
      <c r="J192" s="163"/>
      <c r="K192" s="115"/>
    </row>
    <row r="193" spans="1:11" ht="15.5" x14ac:dyDescent="0.35">
      <c r="A193" s="120" t="s">
        <v>297</v>
      </c>
      <c r="B193" s="159">
        <f t="shared" si="2"/>
        <v>11.7</v>
      </c>
      <c r="C193" s="159">
        <v>0.98</v>
      </c>
      <c r="D193" s="159">
        <v>5.04</v>
      </c>
      <c r="E193" s="159">
        <v>4.2</v>
      </c>
      <c r="F193" s="159">
        <v>0.4</v>
      </c>
      <c r="G193" s="159">
        <v>0.98</v>
      </c>
      <c r="H193" s="159">
        <v>0.1</v>
      </c>
      <c r="I193" s="117"/>
      <c r="J193" s="163"/>
      <c r="K193" s="115"/>
    </row>
    <row r="194" spans="1:11" ht="15.5" x14ac:dyDescent="0.35">
      <c r="A194" s="120" t="s">
        <v>298</v>
      </c>
      <c r="B194" s="159">
        <f t="shared" si="2"/>
        <v>11.4</v>
      </c>
      <c r="C194" s="159">
        <v>0.99</v>
      </c>
      <c r="D194" s="159">
        <v>5.04</v>
      </c>
      <c r="E194" s="159">
        <v>3.88</v>
      </c>
      <c r="F194" s="159">
        <v>0.4</v>
      </c>
      <c r="G194" s="159">
        <v>1</v>
      </c>
      <c r="H194" s="159">
        <v>0.09</v>
      </c>
      <c r="I194" s="117"/>
      <c r="J194" s="163"/>
      <c r="K194" s="115"/>
    </row>
    <row r="195" spans="1:11" ht="15.5" x14ac:dyDescent="0.35">
      <c r="A195" s="120" t="s">
        <v>299</v>
      </c>
      <c r="B195" s="159">
        <f t="shared" si="2"/>
        <v>12.149999999999999</v>
      </c>
      <c r="C195" s="159">
        <v>1.23</v>
      </c>
      <c r="D195" s="159">
        <v>5.46</v>
      </c>
      <c r="E195" s="159">
        <v>4.01</v>
      </c>
      <c r="F195" s="159">
        <v>0.4</v>
      </c>
      <c r="G195" s="159">
        <v>0.93</v>
      </c>
      <c r="H195" s="159">
        <v>0.12</v>
      </c>
      <c r="I195" s="117"/>
      <c r="J195" s="163"/>
      <c r="K195" s="115"/>
    </row>
    <row r="196" spans="1:11" ht="15.5" x14ac:dyDescent="0.35">
      <c r="A196" s="120" t="s">
        <v>300</v>
      </c>
      <c r="B196" s="159">
        <f t="shared" si="2"/>
        <v>13.23</v>
      </c>
      <c r="C196" s="159">
        <v>1.08</v>
      </c>
      <c r="D196" s="159">
        <v>5.66</v>
      </c>
      <c r="E196" s="159">
        <v>4.46</v>
      </c>
      <c r="F196" s="159">
        <v>0.56999999999999995</v>
      </c>
      <c r="G196" s="159">
        <v>1.31</v>
      </c>
      <c r="H196" s="159">
        <v>0.15</v>
      </c>
      <c r="I196" s="117"/>
      <c r="J196" s="163"/>
      <c r="K196" s="115"/>
    </row>
    <row r="197" spans="1:11" ht="15.5" x14ac:dyDescent="0.35">
      <c r="A197" s="120" t="s">
        <v>301</v>
      </c>
      <c r="B197" s="159">
        <f t="shared" si="2"/>
        <v>12.94</v>
      </c>
      <c r="C197" s="159">
        <v>0.98</v>
      </c>
      <c r="D197" s="159">
        <v>5.76</v>
      </c>
      <c r="E197" s="159">
        <v>4.37</v>
      </c>
      <c r="F197" s="159">
        <v>0.56999999999999995</v>
      </c>
      <c r="G197" s="159">
        <v>1.1100000000000001</v>
      </c>
      <c r="H197" s="159">
        <v>0.15</v>
      </c>
      <c r="I197" s="117"/>
      <c r="J197" s="163"/>
      <c r="K197" s="115"/>
    </row>
    <row r="198" spans="1:11" ht="15.5" x14ac:dyDescent="0.35">
      <c r="A198" s="120" t="s">
        <v>302</v>
      </c>
      <c r="B198" s="159">
        <f t="shared" si="2"/>
        <v>13.13</v>
      </c>
      <c r="C198" s="159">
        <v>0.99</v>
      </c>
      <c r="D198" s="159">
        <v>5.66</v>
      </c>
      <c r="E198" s="159">
        <v>4.4000000000000004</v>
      </c>
      <c r="F198" s="159">
        <v>0.56999999999999995</v>
      </c>
      <c r="G198" s="159">
        <v>1.41</v>
      </c>
      <c r="H198" s="159">
        <v>0.1</v>
      </c>
      <c r="I198" s="117"/>
      <c r="J198" s="163"/>
      <c r="K198" s="115"/>
    </row>
    <row r="199" spans="1:11" ht="15.5" x14ac:dyDescent="0.35">
      <c r="A199" s="120" t="s">
        <v>303</v>
      </c>
      <c r="B199" s="159">
        <f t="shared" ref="B199:B262" si="3">SUM(C199:H199)</f>
        <v>13.66</v>
      </c>
      <c r="C199" s="159">
        <v>0.75</v>
      </c>
      <c r="D199" s="159">
        <v>6.17</v>
      </c>
      <c r="E199" s="159">
        <v>4.51</v>
      </c>
      <c r="F199" s="159">
        <v>0.6</v>
      </c>
      <c r="G199" s="159">
        <v>1.49</v>
      </c>
      <c r="H199" s="159">
        <v>0.14000000000000001</v>
      </c>
      <c r="I199" s="117"/>
      <c r="J199" s="163"/>
      <c r="K199" s="115"/>
    </row>
    <row r="200" spans="1:11" ht="15.5" x14ac:dyDescent="0.35">
      <c r="A200" s="120" t="s">
        <v>304</v>
      </c>
      <c r="B200" s="159">
        <f t="shared" si="3"/>
        <v>11.68</v>
      </c>
      <c r="C200" s="159">
        <v>1.01</v>
      </c>
      <c r="D200" s="159">
        <v>4.63</v>
      </c>
      <c r="E200" s="159">
        <v>3.93</v>
      </c>
      <c r="F200" s="159">
        <v>0.6</v>
      </c>
      <c r="G200" s="159">
        <v>1.36</v>
      </c>
      <c r="H200" s="159">
        <v>0.15</v>
      </c>
      <c r="I200" s="117"/>
      <c r="J200" s="163"/>
      <c r="K200" s="115"/>
    </row>
    <row r="201" spans="1:11" ht="15.5" x14ac:dyDescent="0.35">
      <c r="A201" s="120" t="s">
        <v>305</v>
      </c>
      <c r="B201" s="159">
        <f t="shared" si="3"/>
        <v>12.69</v>
      </c>
      <c r="C201" s="159">
        <v>1.19</v>
      </c>
      <c r="D201" s="159">
        <v>5.05</v>
      </c>
      <c r="E201" s="159">
        <v>4.1900000000000004</v>
      </c>
      <c r="F201" s="159">
        <v>0.6</v>
      </c>
      <c r="G201" s="159">
        <v>1.55</v>
      </c>
      <c r="H201" s="159">
        <v>0.11</v>
      </c>
      <c r="I201" s="117"/>
      <c r="J201" s="163"/>
      <c r="K201" s="115"/>
    </row>
    <row r="202" spans="1:11" ht="15.5" x14ac:dyDescent="0.35">
      <c r="A202" s="120" t="s">
        <v>306</v>
      </c>
      <c r="B202" s="159">
        <f t="shared" si="3"/>
        <v>12.38</v>
      </c>
      <c r="C202" s="159">
        <v>0.93</v>
      </c>
      <c r="D202" s="159">
        <v>5.29</v>
      </c>
      <c r="E202" s="159">
        <v>4.0999999999999996</v>
      </c>
      <c r="F202" s="159">
        <v>0.45</v>
      </c>
      <c r="G202" s="159">
        <v>1.48</v>
      </c>
      <c r="H202" s="159">
        <v>0.13</v>
      </c>
      <c r="I202" s="117"/>
      <c r="J202" s="163"/>
      <c r="K202" s="115"/>
    </row>
    <row r="203" spans="1:11" ht="15.5" x14ac:dyDescent="0.35">
      <c r="A203" s="120" t="s">
        <v>307</v>
      </c>
      <c r="B203" s="159">
        <f t="shared" si="3"/>
        <v>11.439999999999998</v>
      </c>
      <c r="C203" s="159">
        <v>0.89</v>
      </c>
      <c r="D203" s="159">
        <v>4.83</v>
      </c>
      <c r="E203" s="159">
        <v>3.63</v>
      </c>
      <c r="F203" s="159">
        <v>0.45</v>
      </c>
      <c r="G203" s="159">
        <v>1.46</v>
      </c>
      <c r="H203" s="159">
        <v>0.18</v>
      </c>
      <c r="I203" s="117"/>
      <c r="J203" s="163"/>
      <c r="K203" s="115"/>
    </row>
    <row r="204" spans="1:11" ht="15.5" x14ac:dyDescent="0.35">
      <c r="A204" s="120" t="s">
        <v>308</v>
      </c>
      <c r="B204" s="159">
        <f t="shared" si="3"/>
        <v>10.959999999999999</v>
      </c>
      <c r="C204" s="159">
        <v>1.18</v>
      </c>
      <c r="D204" s="159">
        <v>4.58</v>
      </c>
      <c r="E204" s="159">
        <v>3.24</v>
      </c>
      <c r="F204" s="159">
        <v>0.45</v>
      </c>
      <c r="G204" s="159">
        <v>1.4</v>
      </c>
      <c r="H204" s="159">
        <v>0.11</v>
      </c>
      <c r="I204" s="117"/>
      <c r="J204" s="163"/>
      <c r="K204" s="115"/>
    </row>
    <row r="205" spans="1:11" ht="15.5" x14ac:dyDescent="0.35">
      <c r="A205" s="120" t="s">
        <v>309</v>
      </c>
      <c r="B205" s="159">
        <f t="shared" si="3"/>
        <v>10.329999999999998</v>
      </c>
      <c r="C205" s="159">
        <v>0.91</v>
      </c>
      <c r="D205" s="159">
        <v>4.51</v>
      </c>
      <c r="E205" s="159">
        <v>3.1</v>
      </c>
      <c r="F205" s="159">
        <v>0.43</v>
      </c>
      <c r="G205" s="159">
        <v>1.28</v>
      </c>
      <c r="H205" s="159">
        <v>0.1</v>
      </c>
      <c r="I205" s="117"/>
      <c r="J205" s="163"/>
      <c r="K205" s="115"/>
    </row>
    <row r="206" spans="1:11" ht="15.5" x14ac:dyDescent="0.35">
      <c r="A206" s="120" t="s">
        <v>310</v>
      </c>
      <c r="B206" s="159">
        <f t="shared" si="3"/>
        <v>8.8899999999999988</v>
      </c>
      <c r="C206" s="159">
        <v>0.91</v>
      </c>
      <c r="D206" s="159">
        <v>3.62</v>
      </c>
      <c r="E206" s="159">
        <v>2.59</v>
      </c>
      <c r="F206" s="159">
        <v>0.43</v>
      </c>
      <c r="G206" s="159">
        <v>1.23</v>
      </c>
      <c r="H206" s="159">
        <v>0.11</v>
      </c>
      <c r="I206" s="117"/>
      <c r="J206" s="163"/>
      <c r="K206" s="115"/>
    </row>
    <row r="207" spans="1:11" ht="15.5" x14ac:dyDescent="0.35">
      <c r="A207" s="120" t="s">
        <v>311</v>
      </c>
      <c r="B207" s="159">
        <f t="shared" si="3"/>
        <v>9.83</v>
      </c>
      <c r="C207" s="159">
        <v>1.1000000000000001</v>
      </c>
      <c r="D207" s="159">
        <v>4.04</v>
      </c>
      <c r="E207" s="159">
        <v>3.03</v>
      </c>
      <c r="F207" s="159">
        <v>0.43</v>
      </c>
      <c r="G207" s="159">
        <v>1.06</v>
      </c>
      <c r="H207" s="159">
        <v>0.17</v>
      </c>
      <c r="I207" s="117"/>
      <c r="J207" s="163"/>
      <c r="K207" s="115"/>
    </row>
    <row r="208" spans="1:11" ht="15.5" x14ac:dyDescent="0.35">
      <c r="A208" s="120" t="s">
        <v>312</v>
      </c>
      <c r="B208" s="159">
        <f t="shared" si="3"/>
        <v>11.22</v>
      </c>
      <c r="C208" s="159">
        <v>0.9</v>
      </c>
      <c r="D208" s="159">
        <v>4.72</v>
      </c>
      <c r="E208" s="159">
        <v>3.81</v>
      </c>
      <c r="F208" s="159">
        <v>0.56000000000000005</v>
      </c>
      <c r="G208" s="159">
        <v>1.01</v>
      </c>
      <c r="H208" s="159">
        <v>0.22</v>
      </c>
      <c r="I208" s="117"/>
      <c r="J208" s="163"/>
      <c r="K208" s="115"/>
    </row>
    <row r="209" spans="1:11" ht="15.5" x14ac:dyDescent="0.35">
      <c r="A209" s="120" t="s">
        <v>313</v>
      </c>
      <c r="B209" s="159">
        <f t="shared" si="3"/>
        <v>11.410000000000002</v>
      </c>
      <c r="C209" s="159">
        <v>0.85</v>
      </c>
      <c r="D209" s="159">
        <v>4.7300000000000004</v>
      </c>
      <c r="E209" s="159">
        <v>4.01</v>
      </c>
      <c r="F209" s="159">
        <v>0.56000000000000005</v>
      </c>
      <c r="G209" s="159">
        <v>1.05</v>
      </c>
      <c r="H209" s="159">
        <v>0.21</v>
      </c>
      <c r="I209" s="117"/>
      <c r="J209" s="163"/>
      <c r="K209" s="115"/>
    </row>
    <row r="210" spans="1:11" ht="15.5" x14ac:dyDescent="0.35">
      <c r="A210" s="120" t="s">
        <v>314</v>
      </c>
      <c r="B210" s="159">
        <f t="shared" si="3"/>
        <v>11.610000000000001</v>
      </c>
      <c r="C210" s="159">
        <v>0.92</v>
      </c>
      <c r="D210" s="159">
        <v>4.7300000000000004</v>
      </c>
      <c r="E210" s="159">
        <v>3.89</v>
      </c>
      <c r="F210" s="159">
        <v>0.56000000000000005</v>
      </c>
      <c r="G210" s="159">
        <v>1.25</v>
      </c>
      <c r="H210" s="159">
        <v>0.26</v>
      </c>
      <c r="I210" s="117"/>
      <c r="J210" s="163"/>
      <c r="K210" s="115"/>
    </row>
    <row r="211" spans="1:11" ht="15.5" x14ac:dyDescent="0.35">
      <c r="A211" s="120" t="s">
        <v>315</v>
      </c>
      <c r="B211" s="159">
        <f t="shared" si="3"/>
        <v>11.350000000000001</v>
      </c>
      <c r="C211" s="159">
        <v>0.66</v>
      </c>
      <c r="D211" s="159">
        <v>4.82</v>
      </c>
      <c r="E211" s="159">
        <v>3.71</v>
      </c>
      <c r="F211" s="159">
        <v>0.61</v>
      </c>
      <c r="G211" s="159">
        <v>1.31</v>
      </c>
      <c r="H211" s="159">
        <v>0.24</v>
      </c>
      <c r="I211" s="117"/>
      <c r="J211" s="163"/>
      <c r="K211" s="115"/>
    </row>
    <row r="212" spans="1:11" ht="15.5" x14ac:dyDescent="0.35">
      <c r="A212" s="120" t="s">
        <v>316</v>
      </c>
      <c r="B212" s="159">
        <f t="shared" si="3"/>
        <v>10.889999999999999</v>
      </c>
      <c r="C212" s="159">
        <v>0.86</v>
      </c>
      <c r="D212" s="159">
        <v>4.38</v>
      </c>
      <c r="E212" s="159">
        <v>3.5</v>
      </c>
      <c r="F212" s="159">
        <v>0.61</v>
      </c>
      <c r="G212" s="159">
        <v>1.34</v>
      </c>
      <c r="H212" s="159">
        <v>0.2</v>
      </c>
      <c r="I212" s="117"/>
      <c r="J212" s="163"/>
      <c r="K212" s="115"/>
    </row>
    <row r="213" spans="1:11" ht="15.5" x14ac:dyDescent="0.35">
      <c r="A213" s="120" t="s">
        <v>317</v>
      </c>
      <c r="B213" s="159">
        <f t="shared" si="3"/>
        <v>11.379999999999999</v>
      </c>
      <c r="C213" s="159">
        <v>1.08</v>
      </c>
      <c r="D213" s="159">
        <v>4.5999999999999996</v>
      </c>
      <c r="E213" s="159">
        <v>3.85</v>
      </c>
      <c r="F213" s="159">
        <v>0.61</v>
      </c>
      <c r="G213" s="159">
        <v>1.07</v>
      </c>
      <c r="H213" s="159">
        <v>0.17</v>
      </c>
      <c r="I213" s="117"/>
      <c r="J213" s="163"/>
      <c r="K213" s="115"/>
    </row>
    <row r="214" spans="1:11" ht="15.5" x14ac:dyDescent="0.35">
      <c r="A214" s="120" t="s">
        <v>318</v>
      </c>
      <c r="B214" s="159">
        <f t="shared" si="3"/>
        <v>10.560000000000002</v>
      </c>
      <c r="C214" s="159">
        <v>0.86</v>
      </c>
      <c r="D214" s="159">
        <v>4.4400000000000004</v>
      </c>
      <c r="E214" s="159">
        <v>3.31</v>
      </c>
      <c r="F214" s="159">
        <v>0.46</v>
      </c>
      <c r="G214" s="159">
        <v>1.34</v>
      </c>
      <c r="H214" s="159">
        <v>0.15</v>
      </c>
      <c r="I214" s="117"/>
      <c r="J214" s="163"/>
      <c r="K214" s="115"/>
    </row>
    <row r="215" spans="1:11" ht="15.5" x14ac:dyDescent="0.35">
      <c r="A215" s="120" t="s">
        <v>319</v>
      </c>
      <c r="B215" s="159">
        <f t="shared" si="3"/>
        <v>10.41</v>
      </c>
      <c r="C215" s="159">
        <v>1.02</v>
      </c>
      <c r="D215" s="159">
        <v>4.22</v>
      </c>
      <c r="E215" s="159">
        <v>3.21</v>
      </c>
      <c r="F215" s="159">
        <v>0.46</v>
      </c>
      <c r="G215" s="159">
        <v>1.36</v>
      </c>
      <c r="H215" s="159">
        <v>0.14000000000000001</v>
      </c>
      <c r="I215" s="117"/>
      <c r="J215" s="163"/>
      <c r="K215" s="115"/>
    </row>
    <row r="216" spans="1:11" ht="15.5" x14ac:dyDescent="0.35">
      <c r="A216" s="120" t="s">
        <v>320</v>
      </c>
      <c r="B216" s="159">
        <f t="shared" si="3"/>
        <v>10.3</v>
      </c>
      <c r="C216" s="159">
        <v>1.1000000000000001</v>
      </c>
      <c r="D216" s="159">
        <v>4.2699999999999996</v>
      </c>
      <c r="E216" s="159">
        <v>3.02</v>
      </c>
      <c r="F216" s="159">
        <v>0.46</v>
      </c>
      <c r="G216" s="159">
        <v>1.3</v>
      </c>
      <c r="H216" s="159">
        <v>0.15</v>
      </c>
      <c r="I216" s="117"/>
      <c r="J216" s="163"/>
      <c r="K216" s="115"/>
    </row>
    <row r="217" spans="1:11" ht="15.5" x14ac:dyDescent="0.35">
      <c r="A217" s="120" t="s">
        <v>321</v>
      </c>
      <c r="B217" s="159">
        <f t="shared" si="3"/>
        <v>9.8500000000000014</v>
      </c>
      <c r="C217" s="159">
        <v>0.85</v>
      </c>
      <c r="D217" s="159">
        <v>4.38</v>
      </c>
      <c r="E217" s="159">
        <v>2.79</v>
      </c>
      <c r="F217" s="159">
        <v>0.47</v>
      </c>
      <c r="G217" s="159">
        <v>1.22</v>
      </c>
      <c r="H217" s="159">
        <v>0.14000000000000001</v>
      </c>
      <c r="I217" s="117"/>
      <c r="J217" s="163"/>
      <c r="K217" s="115"/>
    </row>
    <row r="218" spans="1:11" ht="15.5" x14ac:dyDescent="0.35">
      <c r="A218" s="120" t="s">
        <v>322</v>
      </c>
      <c r="B218" s="159">
        <f t="shared" si="3"/>
        <v>9.2099999999999991</v>
      </c>
      <c r="C218" s="159">
        <v>0.84</v>
      </c>
      <c r="D218" s="159">
        <v>3.63</v>
      </c>
      <c r="E218" s="159">
        <v>2.7</v>
      </c>
      <c r="F218" s="159">
        <v>0.47</v>
      </c>
      <c r="G218" s="159">
        <v>1.42</v>
      </c>
      <c r="H218" s="159">
        <v>0.15</v>
      </c>
      <c r="I218" s="117"/>
      <c r="J218" s="163"/>
      <c r="K218" s="115"/>
    </row>
    <row r="219" spans="1:11" ht="15.5" x14ac:dyDescent="0.35">
      <c r="A219" s="120" t="s">
        <v>323</v>
      </c>
      <c r="B219" s="159">
        <f t="shared" si="3"/>
        <v>7.7299999999999995</v>
      </c>
      <c r="C219" s="159">
        <v>0.92</v>
      </c>
      <c r="D219" s="159">
        <v>2.65</v>
      </c>
      <c r="E219" s="159">
        <v>2.21</v>
      </c>
      <c r="F219" s="159">
        <v>0.47</v>
      </c>
      <c r="G219" s="159">
        <v>1.25</v>
      </c>
      <c r="H219" s="159">
        <v>0.23</v>
      </c>
      <c r="I219" s="117"/>
      <c r="J219" s="163"/>
      <c r="K219" s="115"/>
    </row>
    <row r="220" spans="1:11" ht="15.5" x14ac:dyDescent="0.35">
      <c r="A220" s="120" t="s">
        <v>324</v>
      </c>
      <c r="B220" s="159">
        <f t="shared" si="3"/>
        <v>8.9699999999999989</v>
      </c>
      <c r="C220" s="159">
        <v>0.76</v>
      </c>
      <c r="D220" s="159">
        <v>3.17</v>
      </c>
      <c r="E220" s="159">
        <v>3</v>
      </c>
      <c r="F220" s="159">
        <v>0.68</v>
      </c>
      <c r="G220" s="159">
        <v>1.17</v>
      </c>
      <c r="H220" s="159">
        <v>0.19</v>
      </c>
      <c r="I220" s="117"/>
      <c r="J220" s="163"/>
      <c r="K220" s="115"/>
    </row>
    <row r="221" spans="1:11" ht="15.5" x14ac:dyDescent="0.35">
      <c r="A221" s="120" t="s">
        <v>325</v>
      </c>
      <c r="B221" s="159">
        <f t="shared" si="3"/>
        <v>9.91</v>
      </c>
      <c r="C221" s="159">
        <v>0.94</v>
      </c>
      <c r="D221" s="159">
        <v>3.89</v>
      </c>
      <c r="E221" s="159">
        <v>3.09</v>
      </c>
      <c r="F221" s="159">
        <v>0.68</v>
      </c>
      <c r="G221" s="159">
        <v>1.07</v>
      </c>
      <c r="H221" s="159">
        <v>0.24</v>
      </c>
      <c r="I221" s="117"/>
      <c r="J221" s="163"/>
      <c r="K221" s="115"/>
    </row>
    <row r="222" spans="1:11" ht="15.5" x14ac:dyDescent="0.35">
      <c r="A222" s="120" t="s">
        <v>326</v>
      </c>
      <c r="B222" s="159">
        <f t="shared" si="3"/>
        <v>10.399999999999999</v>
      </c>
      <c r="C222" s="159">
        <v>0.7</v>
      </c>
      <c r="D222" s="159">
        <v>4.3099999999999996</v>
      </c>
      <c r="E222" s="159">
        <v>3.06</v>
      </c>
      <c r="F222" s="159">
        <v>0.68</v>
      </c>
      <c r="G222" s="159">
        <v>1.36</v>
      </c>
      <c r="H222" s="159">
        <v>0.28999999999999998</v>
      </c>
      <c r="I222" s="117"/>
      <c r="J222" s="163"/>
      <c r="K222" s="115"/>
    </row>
    <row r="223" spans="1:11" ht="15.5" x14ac:dyDescent="0.35">
      <c r="A223" s="120" t="s">
        <v>327</v>
      </c>
      <c r="B223" s="159">
        <f t="shared" si="3"/>
        <v>10.68</v>
      </c>
      <c r="C223" s="159">
        <v>0.62</v>
      </c>
      <c r="D223" s="159">
        <v>4.28</v>
      </c>
      <c r="E223" s="159">
        <v>3.32</v>
      </c>
      <c r="F223" s="159">
        <v>0.68</v>
      </c>
      <c r="G223" s="159">
        <v>1.52</v>
      </c>
      <c r="H223" s="159">
        <v>0.26</v>
      </c>
      <c r="I223" s="117"/>
      <c r="J223" s="163"/>
    </row>
    <row r="224" spans="1:11" ht="15.5" x14ac:dyDescent="0.35">
      <c r="A224" s="120" t="s">
        <v>328</v>
      </c>
      <c r="B224" s="159">
        <f t="shared" si="3"/>
        <v>9.370000000000001</v>
      </c>
      <c r="C224" s="159">
        <v>0.78</v>
      </c>
      <c r="D224" s="159">
        <v>3.52</v>
      </c>
      <c r="E224" s="159">
        <v>2.95</v>
      </c>
      <c r="F224" s="159">
        <v>0.68</v>
      </c>
      <c r="G224" s="159">
        <v>1.22</v>
      </c>
      <c r="H224" s="159">
        <v>0.22</v>
      </c>
      <c r="I224" s="117"/>
      <c r="J224" s="163"/>
    </row>
    <row r="225" spans="1:16" ht="15.5" x14ac:dyDescent="0.35">
      <c r="A225" s="120" t="s">
        <v>329</v>
      </c>
      <c r="B225" s="159">
        <f t="shared" si="3"/>
        <v>10.09</v>
      </c>
      <c r="C225" s="159">
        <v>0.94</v>
      </c>
      <c r="D225" s="159">
        <v>3.8</v>
      </c>
      <c r="E225" s="159">
        <v>3.18</v>
      </c>
      <c r="F225" s="159">
        <v>0.68</v>
      </c>
      <c r="G225" s="159">
        <v>1.26</v>
      </c>
      <c r="H225" s="159">
        <v>0.23</v>
      </c>
      <c r="I225" s="117"/>
      <c r="J225" s="163"/>
    </row>
    <row r="226" spans="1:16" ht="15.5" x14ac:dyDescent="0.35">
      <c r="A226" s="120" t="s">
        <v>330</v>
      </c>
      <c r="B226" s="159">
        <f t="shared" si="3"/>
        <v>9.8199999999999985</v>
      </c>
      <c r="C226" s="159">
        <v>0.75</v>
      </c>
      <c r="D226" s="159">
        <v>3.78</v>
      </c>
      <c r="E226" s="159">
        <v>3.14</v>
      </c>
      <c r="F226" s="159">
        <v>0.6</v>
      </c>
      <c r="G226" s="159">
        <v>1.29</v>
      </c>
      <c r="H226" s="159">
        <v>0.26</v>
      </c>
      <c r="I226" s="117"/>
      <c r="J226" s="163"/>
    </row>
    <row r="227" spans="1:16" ht="15.5" x14ac:dyDescent="0.35">
      <c r="A227" s="120" t="s">
        <v>331</v>
      </c>
      <c r="B227" s="159">
        <f t="shared" si="3"/>
        <v>9.85</v>
      </c>
      <c r="C227" s="159">
        <v>0.65</v>
      </c>
      <c r="D227" s="159">
        <v>4.0599999999999996</v>
      </c>
      <c r="E227" s="159">
        <v>3.26</v>
      </c>
      <c r="F227" s="159">
        <v>0.6</v>
      </c>
      <c r="G227" s="159">
        <v>1.03</v>
      </c>
      <c r="H227" s="159">
        <v>0.25</v>
      </c>
      <c r="I227" s="117"/>
      <c r="J227" s="163"/>
    </row>
    <row r="228" spans="1:16" ht="15.5" x14ac:dyDescent="0.35">
      <c r="A228" s="120" t="s">
        <v>332</v>
      </c>
      <c r="B228" s="159">
        <f t="shared" si="3"/>
        <v>9.1199999999999992</v>
      </c>
      <c r="C228" s="159">
        <v>0.75</v>
      </c>
      <c r="D228" s="159">
        <v>3.55</v>
      </c>
      <c r="E228" s="159">
        <v>2.97</v>
      </c>
      <c r="F228" s="159">
        <v>0.6</v>
      </c>
      <c r="G228" s="159">
        <v>1.06</v>
      </c>
      <c r="H228" s="159">
        <v>0.19</v>
      </c>
      <c r="I228" s="117"/>
      <c r="J228" s="163"/>
    </row>
    <row r="229" spans="1:16" ht="15.5" x14ac:dyDescent="0.35">
      <c r="A229" s="120" t="s">
        <v>333</v>
      </c>
      <c r="B229" s="159">
        <f t="shared" si="3"/>
        <v>8.93</v>
      </c>
      <c r="C229" s="159">
        <v>0.59</v>
      </c>
      <c r="D229" s="159">
        <v>3.72</v>
      </c>
      <c r="E229" s="159">
        <v>2.63</v>
      </c>
      <c r="F229" s="159">
        <v>0.48</v>
      </c>
      <c r="G229" s="159">
        <v>1.37</v>
      </c>
      <c r="H229" s="159">
        <v>0.14000000000000001</v>
      </c>
      <c r="I229" s="117"/>
      <c r="J229" s="163"/>
    </row>
    <row r="230" spans="1:16" ht="15.5" x14ac:dyDescent="0.35">
      <c r="A230" s="120" t="s">
        <v>334</v>
      </c>
      <c r="B230" s="159">
        <f t="shared" si="3"/>
        <v>7.99</v>
      </c>
      <c r="C230" s="159">
        <v>0.55000000000000004</v>
      </c>
      <c r="D230" s="159">
        <v>2.95</v>
      </c>
      <c r="E230" s="159">
        <v>2.33</v>
      </c>
      <c r="F230" s="159">
        <v>0.48</v>
      </c>
      <c r="G230" s="159">
        <v>1.5</v>
      </c>
      <c r="H230" s="159">
        <v>0.18</v>
      </c>
      <c r="I230" s="117"/>
      <c r="J230" s="163"/>
    </row>
    <row r="231" spans="1:16" ht="15.5" x14ac:dyDescent="0.35">
      <c r="A231" s="120" t="s">
        <v>335</v>
      </c>
      <c r="B231" s="159">
        <f t="shared" si="3"/>
        <v>8.39</v>
      </c>
      <c r="C231" s="159">
        <v>0.64</v>
      </c>
      <c r="D231" s="159">
        <v>3.3</v>
      </c>
      <c r="E231" s="159">
        <v>2.5299999999999998</v>
      </c>
      <c r="F231" s="159">
        <v>0.48</v>
      </c>
      <c r="G231" s="159">
        <v>1.22</v>
      </c>
      <c r="H231" s="159">
        <v>0.22</v>
      </c>
      <c r="I231" s="117"/>
      <c r="J231" s="163"/>
    </row>
    <row r="232" spans="1:16" ht="15.5" x14ac:dyDescent="0.35">
      <c r="A232" s="120" t="s">
        <v>336</v>
      </c>
      <c r="B232" s="159">
        <f t="shared" si="3"/>
        <v>9.0399999999999991</v>
      </c>
      <c r="C232" s="159">
        <v>0.5</v>
      </c>
      <c r="D232" s="159">
        <v>3.41</v>
      </c>
      <c r="E232" s="159">
        <v>2.86</v>
      </c>
      <c r="F232" s="159">
        <v>0.63</v>
      </c>
      <c r="G232" s="159">
        <v>1.3</v>
      </c>
      <c r="H232" s="159">
        <v>0.34</v>
      </c>
      <c r="I232" s="117"/>
      <c r="J232" s="163"/>
    </row>
    <row r="233" spans="1:16" ht="15.5" x14ac:dyDescent="0.35">
      <c r="A233" s="120" t="s">
        <v>337</v>
      </c>
      <c r="B233" s="159">
        <f t="shared" si="3"/>
        <v>9.5100000000000016</v>
      </c>
      <c r="C233" s="159">
        <v>0.62</v>
      </c>
      <c r="D233" s="159">
        <v>3.71</v>
      </c>
      <c r="E233" s="159">
        <v>2.98</v>
      </c>
      <c r="F233" s="159">
        <v>0.63</v>
      </c>
      <c r="G233" s="159">
        <v>1.26</v>
      </c>
      <c r="H233" s="159">
        <v>0.31</v>
      </c>
      <c r="I233" s="117"/>
      <c r="J233" s="163"/>
    </row>
    <row r="234" spans="1:16" ht="15.5" x14ac:dyDescent="0.35">
      <c r="A234" s="120" t="s">
        <v>338</v>
      </c>
      <c r="B234" s="159">
        <f t="shared" si="3"/>
        <v>10.64</v>
      </c>
      <c r="C234" s="159">
        <v>0.59</v>
      </c>
      <c r="D234" s="159">
        <v>4.4000000000000004</v>
      </c>
      <c r="E234" s="159">
        <v>3.19</v>
      </c>
      <c r="F234" s="159">
        <v>0.63</v>
      </c>
      <c r="G234" s="159">
        <v>1.41</v>
      </c>
      <c r="H234" s="159">
        <v>0.42</v>
      </c>
      <c r="I234" s="117"/>
      <c r="J234" s="163"/>
    </row>
    <row r="235" spans="1:16" ht="15.5" x14ac:dyDescent="0.35">
      <c r="A235" s="120" t="s">
        <v>339</v>
      </c>
      <c r="B235" s="159">
        <f t="shared" si="3"/>
        <v>10.11</v>
      </c>
      <c r="C235" s="159">
        <v>0.48</v>
      </c>
      <c r="D235" s="159">
        <v>3.88</v>
      </c>
      <c r="E235" s="159">
        <v>3.34</v>
      </c>
      <c r="F235" s="159">
        <v>0.67</v>
      </c>
      <c r="G235" s="159">
        <v>1.33</v>
      </c>
      <c r="H235" s="159">
        <v>0.41</v>
      </c>
      <c r="I235" s="117"/>
      <c r="J235" s="163"/>
      <c r="K235" s="112"/>
      <c r="L235" s="64"/>
    </row>
    <row r="236" spans="1:16" ht="15.5" x14ac:dyDescent="0.35">
      <c r="A236" s="120" t="s">
        <v>340</v>
      </c>
      <c r="B236" s="159">
        <f t="shared" si="3"/>
        <v>9.7999999999999989</v>
      </c>
      <c r="C236" s="159">
        <v>0.6</v>
      </c>
      <c r="D236" s="159">
        <v>3.95</v>
      </c>
      <c r="E236" s="159">
        <v>3.05</v>
      </c>
      <c r="F236" s="159">
        <v>0.67</v>
      </c>
      <c r="G236" s="159">
        <v>1.1100000000000001</v>
      </c>
      <c r="H236" s="159">
        <v>0.42</v>
      </c>
      <c r="I236" s="117"/>
      <c r="J236" s="163"/>
      <c r="K236" s="112"/>
      <c r="L236" s="64"/>
    </row>
    <row r="237" spans="1:16" ht="15.5" x14ac:dyDescent="0.35">
      <c r="A237" s="120" t="s">
        <v>341</v>
      </c>
      <c r="B237" s="159">
        <f t="shared" si="3"/>
        <v>10.41</v>
      </c>
      <c r="C237" s="159">
        <v>0.7</v>
      </c>
      <c r="D237" s="159">
        <v>4.26</v>
      </c>
      <c r="E237" s="159">
        <v>3.27</v>
      </c>
      <c r="F237" s="159">
        <v>0.67</v>
      </c>
      <c r="G237" s="159">
        <v>1.1499999999999999</v>
      </c>
      <c r="H237" s="159">
        <v>0.36</v>
      </c>
      <c r="I237" s="117"/>
      <c r="J237" s="163"/>
      <c r="K237" s="117"/>
      <c r="L237" s="117"/>
      <c r="M237" s="117"/>
      <c r="N237" s="117"/>
      <c r="O237" s="117"/>
      <c r="P237" s="117"/>
    </row>
    <row r="238" spans="1:16" ht="15.5" x14ac:dyDescent="0.35">
      <c r="A238" s="120" t="s">
        <v>342</v>
      </c>
      <c r="B238" s="159">
        <f t="shared" si="3"/>
        <v>9.5</v>
      </c>
      <c r="C238" s="159">
        <v>0.51</v>
      </c>
      <c r="D238" s="159">
        <v>3.76</v>
      </c>
      <c r="E238" s="159">
        <v>3.17</v>
      </c>
      <c r="F238" s="159">
        <v>0.56000000000000005</v>
      </c>
      <c r="G238" s="159">
        <v>1.23</v>
      </c>
      <c r="H238" s="159">
        <v>0.27</v>
      </c>
      <c r="I238" s="117"/>
      <c r="J238" s="163"/>
      <c r="K238" s="117"/>
      <c r="L238" s="117"/>
      <c r="M238" s="117"/>
      <c r="N238" s="117"/>
      <c r="O238" s="117"/>
      <c r="P238" s="117"/>
    </row>
    <row r="239" spans="1:16" ht="15.5" x14ac:dyDescent="0.35">
      <c r="A239" s="120" t="s">
        <v>343</v>
      </c>
      <c r="B239" s="159">
        <f t="shared" si="3"/>
        <v>9.9400000000000013</v>
      </c>
      <c r="C239" s="159">
        <v>0.64</v>
      </c>
      <c r="D239" s="159">
        <v>4.08</v>
      </c>
      <c r="E239" s="159">
        <v>3.18</v>
      </c>
      <c r="F239" s="159">
        <v>0.56000000000000005</v>
      </c>
      <c r="G239" s="159">
        <v>1.25</v>
      </c>
      <c r="H239" s="159">
        <v>0.23</v>
      </c>
      <c r="I239" s="117"/>
      <c r="J239" s="163"/>
      <c r="K239" s="117"/>
      <c r="L239" s="117"/>
      <c r="M239" s="117"/>
      <c r="N239" s="117"/>
      <c r="O239" s="117"/>
      <c r="P239" s="117"/>
    </row>
    <row r="240" spans="1:16" ht="15.5" x14ac:dyDescent="0.35">
      <c r="A240" s="120" t="s">
        <v>344</v>
      </c>
      <c r="B240" s="159">
        <f t="shared" si="3"/>
        <v>8.89</v>
      </c>
      <c r="C240" s="159">
        <v>0.73</v>
      </c>
      <c r="D240" s="159">
        <v>3.41</v>
      </c>
      <c r="E240" s="159">
        <v>2.71</v>
      </c>
      <c r="F240" s="159">
        <v>0.56000000000000005</v>
      </c>
      <c r="G240" s="159">
        <v>1.32</v>
      </c>
      <c r="H240" s="159">
        <v>0.16</v>
      </c>
      <c r="I240" s="117"/>
      <c r="J240" s="163"/>
      <c r="K240" s="117"/>
      <c r="L240" s="117"/>
      <c r="M240" s="117"/>
      <c r="N240" s="117"/>
      <c r="O240" s="117"/>
      <c r="P240" s="117"/>
    </row>
    <row r="241" spans="1:16" ht="15.5" x14ac:dyDescent="0.35">
      <c r="A241" s="120" t="s">
        <v>345</v>
      </c>
      <c r="B241" s="159">
        <f t="shared" si="3"/>
        <v>8.66</v>
      </c>
      <c r="C241" s="159">
        <v>0.55000000000000004</v>
      </c>
      <c r="D241" s="159">
        <v>3.33</v>
      </c>
      <c r="E241" s="159">
        <v>2.77</v>
      </c>
      <c r="F241" s="159">
        <v>0.55000000000000004</v>
      </c>
      <c r="G241" s="159">
        <v>1.27</v>
      </c>
      <c r="H241" s="159">
        <v>0.19</v>
      </c>
      <c r="I241" s="117"/>
      <c r="J241" s="163"/>
      <c r="K241" s="117"/>
      <c r="L241" s="117"/>
      <c r="M241" s="117"/>
      <c r="N241" s="117"/>
      <c r="O241" s="117"/>
      <c r="P241" s="117"/>
    </row>
    <row r="242" spans="1:16" ht="15.5" x14ac:dyDescent="0.35">
      <c r="A242" s="120" t="s">
        <v>346</v>
      </c>
      <c r="B242" s="159">
        <f t="shared" si="3"/>
        <v>7.3999999999999995</v>
      </c>
      <c r="C242" s="159">
        <v>0.6</v>
      </c>
      <c r="D242" s="159">
        <v>2.2599999999999998</v>
      </c>
      <c r="E242" s="159">
        <v>2.59</v>
      </c>
      <c r="F242" s="159">
        <v>0.55000000000000004</v>
      </c>
      <c r="G242" s="159">
        <v>1.1200000000000001</v>
      </c>
      <c r="H242" s="159">
        <v>0.28000000000000003</v>
      </c>
      <c r="I242" s="117"/>
      <c r="J242" s="163"/>
      <c r="K242" s="117"/>
      <c r="L242" s="117"/>
      <c r="M242" s="117"/>
      <c r="N242" s="117"/>
      <c r="O242" s="117"/>
      <c r="P242" s="117"/>
    </row>
    <row r="243" spans="1:16" ht="15.5" x14ac:dyDescent="0.35">
      <c r="A243" s="120" t="s">
        <v>347</v>
      </c>
      <c r="B243" s="159">
        <f t="shared" si="3"/>
        <v>8.34</v>
      </c>
      <c r="C243" s="159">
        <v>0.74</v>
      </c>
      <c r="D243" s="159">
        <v>3.38</v>
      </c>
      <c r="E243" s="159">
        <v>2.4900000000000002</v>
      </c>
      <c r="F243" s="159">
        <v>0.55000000000000004</v>
      </c>
      <c r="G243" s="159">
        <v>1.01</v>
      </c>
      <c r="H243" s="159">
        <v>0.17</v>
      </c>
      <c r="I243" s="117"/>
      <c r="J243" s="163"/>
      <c r="K243" s="117"/>
      <c r="L243" s="117"/>
      <c r="M243" s="117"/>
      <c r="N243" s="117"/>
      <c r="O243" s="117"/>
      <c r="P243" s="117"/>
    </row>
    <row r="244" spans="1:16" ht="15.5" x14ac:dyDescent="0.35">
      <c r="A244" s="120" t="s">
        <v>348</v>
      </c>
      <c r="B244" s="159">
        <f t="shared" si="3"/>
        <v>9.4099999999999984</v>
      </c>
      <c r="C244" s="159">
        <v>0.65</v>
      </c>
      <c r="D244" s="159">
        <v>3.73</v>
      </c>
      <c r="E244" s="159">
        <v>2.95</v>
      </c>
      <c r="F244" s="159">
        <v>0.84</v>
      </c>
      <c r="G244" s="159">
        <v>0.87</v>
      </c>
      <c r="H244" s="159">
        <v>0.37</v>
      </c>
      <c r="I244" s="117"/>
      <c r="J244" s="163"/>
      <c r="K244" s="117"/>
      <c r="L244" s="117"/>
      <c r="M244" s="117"/>
      <c r="N244" s="117"/>
      <c r="O244" s="117"/>
      <c r="P244" s="117"/>
    </row>
    <row r="245" spans="1:16" ht="15.5" x14ac:dyDescent="0.35">
      <c r="A245" s="120" t="s">
        <v>349</v>
      </c>
      <c r="B245" s="159">
        <f t="shared" si="3"/>
        <v>9.35</v>
      </c>
      <c r="C245" s="159">
        <v>0.56999999999999995</v>
      </c>
      <c r="D245" s="159">
        <v>3.68</v>
      </c>
      <c r="E245" s="159">
        <v>3.09</v>
      </c>
      <c r="F245" s="159">
        <v>0.84</v>
      </c>
      <c r="G245" s="159">
        <v>0.86</v>
      </c>
      <c r="H245" s="159">
        <v>0.31</v>
      </c>
      <c r="I245" s="117"/>
      <c r="J245" s="163"/>
      <c r="K245" s="117"/>
      <c r="L245" s="117"/>
      <c r="M245" s="117"/>
      <c r="N245" s="117"/>
      <c r="O245" s="117"/>
      <c r="P245" s="117"/>
    </row>
    <row r="246" spans="1:16" ht="15.5" x14ac:dyDescent="0.35">
      <c r="A246" s="120" t="s">
        <v>350</v>
      </c>
      <c r="B246" s="159">
        <f t="shared" si="3"/>
        <v>10.23</v>
      </c>
      <c r="C246" s="159">
        <v>0.52</v>
      </c>
      <c r="D246" s="159">
        <v>3.97</v>
      </c>
      <c r="E246" s="159">
        <v>3.14</v>
      </c>
      <c r="F246" s="159">
        <v>0.84</v>
      </c>
      <c r="G246" s="159">
        <v>1.32</v>
      </c>
      <c r="H246" s="159">
        <v>0.44</v>
      </c>
      <c r="I246" s="117"/>
      <c r="J246" s="163"/>
      <c r="K246" s="117"/>
      <c r="L246" s="117"/>
      <c r="M246" s="117"/>
      <c r="N246" s="117"/>
      <c r="O246" s="117"/>
      <c r="P246" s="117"/>
    </row>
    <row r="247" spans="1:16" ht="15.5" x14ac:dyDescent="0.35">
      <c r="A247" s="120" t="s">
        <v>351</v>
      </c>
      <c r="B247" s="159">
        <f t="shared" si="3"/>
        <v>10.820000000000002</v>
      </c>
      <c r="C247" s="159">
        <v>0.46</v>
      </c>
      <c r="D247" s="159">
        <v>4.16</v>
      </c>
      <c r="E247" s="159">
        <v>3.33</v>
      </c>
      <c r="F247" s="159">
        <v>0.92</v>
      </c>
      <c r="G247" s="159">
        <v>1.46</v>
      </c>
      <c r="H247" s="159">
        <v>0.49</v>
      </c>
      <c r="I247" s="117"/>
      <c r="J247" s="163"/>
      <c r="K247" s="117"/>
      <c r="L247" s="117"/>
      <c r="M247" s="117"/>
      <c r="N247" s="117"/>
      <c r="O247" s="117"/>
      <c r="P247" s="117"/>
    </row>
    <row r="248" spans="1:16" ht="15.5" x14ac:dyDescent="0.35">
      <c r="A248" s="120" t="s">
        <v>352</v>
      </c>
      <c r="B248" s="159">
        <f t="shared" si="3"/>
        <v>9.7199999999999989</v>
      </c>
      <c r="C248" s="159">
        <v>0.69</v>
      </c>
      <c r="D248" s="159">
        <v>3.51</v>
      </c>
      <c r="E248" s="159">
        <v>2.95</v>
      </c>
      <c r="F248" s="159">
        <v>0.92</v>
      </c>
      <c r="G248" s="159">
        <v>1.29</v>
      </c>
      <c r="H248" s="159">
        <v>0.36</v>
      </c>
      <c r="I248" s="117"/>
      <c r="J248" s="163"/>
      <c r="K248" s="117"/>
      <c r="L248" s="117"/>
      <c r="M248" s="117"/>
      <c r="N248" s="117"/>
      <c r="O248" s="117"/>
      <c r="P248" s="117"/>
    </row>
    <row r="249" spans="1:16" ht="15.5" x14ac:dyDescent="0.35">
      <c r="A249" s="120" t="s">
        <v>353</v>
      </c>
      <c r="B249" s="159">
        <f t="shared" si="3"/>
        <v>10.86</v>
      </c>
      <c r="C249" s="159">
        <v>0.79</v>
      </c>
      <c r="D249" s="159">
        <v>4.07</v>
      </c>
      <c r="E249" s="159">
        <v>3.41</v>
      </c>
      <c r="F249" s="159">
        <v>0.92</v>
      </c>
      <c r="G249" s="159">
        <v>1.25</v>
      </c>
      <c r="H249" s="159">
        <v>0.42</v>
      </c>
      <c r="I249" s="117"/>
      <c r="J249" s="163"/>
      <c r="K249" s="117"/>
      <c r="L249" s="117"/>
      <c r="M249" s="117"/>
      <c r="N249" s="117"/>
      <c r="O249" s="117"/>
      <c r="P249" s="117"/>
    </row>
    <row r="250" spans="1:16" ht="15.5" x14ac:dyDescent="0.35">
      <c r="A250" s="120" t="s">
        <v>354</v>
      </c>
      <c r="B250" s="159">
        <f t="shared" si="3"/>
        <v>10.430000000000001</v>
      </c>
      <c r="C250" s="159">
        <v>0.48</v>
      </c>
      <c r="D250" s="159">
        <v>4.34</v>
      </c>
      <c r="E250" s="159">
        <v>3.39</v>
      </c>
      <c r="F250" s="159">
        <v>0.64</v>
      </c>
      <c r="G250" s="159">
        <v>1.24</v>
      </c>
      <c r="H250" s="159">
        <v>0.34</v>
      </c>
      <c r="I250" s="117"/>
      <c r="J250" s="163"/>
      <c r="K250" s="117"/>
      <c r="L250" s="117"/>
      <c r="M250" s="117"/>
      <c r="N250" s="117"/>
      <c r="O250" s="117"/>
      <c r="P250" s="117"/>
    </row>
    <row r="251" spans="1:16" ht="15.5" x14ac:dyDescent="0.35">
      <c r="A251" s="120" t="s">
        <v>355</v>
      </c>
      <c r="B251" s="159">
        <f t="shared" si="3"/>
        <v>11.33</v>
      </c>
      <c r="C251" s="159">
        <v>0.51</v>
      </c>
      <c r="D251" s="159">
        <v>4.8</v>
      </c>
      <c r="E251" s="159">
        <v>3.69</v>
      </c>
      <c r="F251" s="159">
        <v>0.64</v>
      </c>
      <c r="G251" s="159">
        <v>1.26</v>
      </c>
      <c r="H251" s="159">
        <v>0.43</v>
      </c>
      <c r="I251" s="117"/>
      <c r="J251" s="163"/>
      <c r="K251" s="117"/>
      <c r="L251" s="117"/>
      <c r="M251" s="117"/>
      <c r="N251" s="117"/>
      <c r="O251" s="117"/>
      <c r="P251" s="117"/>
    </row>
    <row r="252" spans="1:16" ht="15.5" x14ac:dyDescent="0.35">
      <c r="A252" s="120" t="s">
        <v>356</v>
      </c>
      <c r="B252" s="159">
        <f t="shared" si="3"/>
        <v>9.91</v>
      </c>
      <c r="C252" s="159">
        <v>0.54</v>
      </c>
      <c r="D252" s="159">
        <v>4.05</v>
      </c>
      <c r="E252" s="159">
        <v>3.12</v>
      </c>
      <c r="F252" s="159">
        <v>0.64</v>
      </c>
      <c r="G252" s="159">
        <v>1.22</v>
      </c>
      <c r="H252" s="159">
        <v>0.34</v>
      </c>
      <c r="I252" s="117"/>
      <c r="J252" s="163"/>
      <c r="K252" s="117"/>
      <c r="L252" s="117"/>
      <c r="M252" s="117"/>
      <c r="N252" s="117"/>
      <c r="O252" s="117"/>
      <c r="P252" s="117"/>
    </row>
    <row r="253" spans="1:16" ht="15.5" x14ac:dyDescent="0.35">
      <c r="A253" s="120" t="s">
        <v>357</v>
      </c>
      <c r="B253" s="159">
        <f t="shared" si="3"/>
        <v>9.33</v>
      </c>
      <c r="C253" s="159">
        <v>0.31</v>
      </c>
      <c r="D253" s="159">
        <v>3.94</v>
      </c>
      <c r="E253" s="159">
        <v>2.9</v>
      </c>
      <c r="F253" s="159">
        <v>0.56999999999999995</v>
      </c>
      <c r="G253" s="159">
        <v>1.27</v>
      </c>
      <c r="H253" s="159">
        <v>0.34</v>
      </c>
      <c r="I253" s="117"/>
      <c r="J253" s="163"/>
      <c r="K253" s="117"/>
      <c r="L253" s="117"/>
      <c r="M253" s="117"/>
      <c r="N253" s="117"/>
      <c r="O253" s="117"/>
      <c r="P253" s="117"/>
    </row>
    <row r="254" spans="1:16" ht="15.5" x14ac:dyDescent="0.35">
      <c r="A254" s="120" t="s">
        <v>358</v>
      </c>
      <c r="B254" s="159">
        <f t="shared" si="3"/>
        <v>8.93</v>
      </c>
      <c r="C254" s="159">
        <v>0.24</v>
      </c>
      <c r="D254" s="159">
        <v>3.69</v>
      </c>
      <c r="E254" s="159">
        <v>2.91</v>
      </c>
      <c r="F254" s="159">
        <v>0.56999999999999995</v>
      </c>
      <c r="G254" s="159">
        <v>1.2</v>
      </c>
      <c r="H254" s="159">
        <v>0.32</v>
      </c>
      <c r="I254" s="117"/>
      <c r="J254" s="163"/>
      <c r="K254" s="117"/>
      <c r="L254" s="117"/>
      <c r="M254" s="117"/>
      <c r="N254" s="117"/>
      <c r="O254" s="117"/>
      <c r="P254" s="117"/>
    </row>
    <row r="255" spans="1:16" ht="15.5" x14ac:dyDescent="0.35">
      <c r="A255" s="120" t="s">
        <v>359</v>
      </c>
      <c r="B255" s="159">
        <f t="shared" si="3"/>
        <v>8.86</v>
      </c>
      <c r="C255" s="159">
        <v>0.35</v>
      </c>
      <c r="D255" s="159">
        <v>3.75</v>
      </c>
      <c r="E255" s="159">
        <v>2.73</v>
      </c>
      <c r="F255" s="159">
        <v>0.56999999999999995</v>
      </c>
      <c r="G255" s="159">
        <v>1.18</v>
      </c>
      <c r="H255" s="159">
        <v>0.28000000000000003</v>
      </c>
      <c r="I255" s="117"/>
      <c r="J255" s="163"/>
      <c r="K255" s="117"/>
      <c r="L255" s="117"/>
      <c r="M255" s="117"/>
      <c r="N255" s="117"/>
      <c r="O255" s="117"/>
      <c r="P255" s="117"/>
    </row>
    <row r="256" spans="1:16" ht="15.5" x14ac:dyDescent="0.35">
      <c r="A256" s="120" t="s">
        <v>360</v>
      </c>
      <c r="B256" s="159">
        <f t="shared" si="3"/>
        <v>10.479999999999999</v>
      </c>
      <c r="C256" s="159">
        <v>0.37</v>
      </c>
      <c r="D256" s="159">
        <v>4.32</v>
      </c>
      <c r="E256" s="159">
        <v>3.24</v>
      </c>
      <c r="F256" s="159">
        <v>0.9</v>
      </c>
      <c r="G256" s="159">
        <v>1.36</v>
      </c>
      <c r="H256" s="159">
        <v>0.28999999999999998</v>
      </c>
      <c r="I256" s="117"/>
      <c r="J256" s="163"/>
      <c r="K256" s="117"/>
      <c r="L256" s="117"/>
      <c r="M256" s="117"/>
      <c r="N256" s="117"/>
      <c r="O256" s="117"/>
      <c r="P256" s="117"/>
    </row>
    <row r="257" spans="1:21" ht="15.5" x14ac:dyDescent="0.35">
      <c r="A257" s="120" t="s">
        <v>361</v>
      </c>
      <c r="B257" s="159">
        <f t="shared" si="3"/>
        <v>10.870000000000001</v>
      </c>
      <c r="C257" s="159">
        <v>0.36</v>
      </c>
      <c r="D257" s="159">
        <v>4.3</v>
      </c>
      <c r="E257" s="159">
        <v>3.53</v>
      </c>
      <c r="F257" s="159">
        <v>0.9</v>
      </c>
      <c r="G257" s="159">
        <v>1.3</v>
      </c>
      <c r="H257" s="159">
        <v>0.48</v>
      </c>
      <c r="I257" s="117"/>
      <c r="J257" s="163"/>
      <c r="K257" s="117"/>
      <c r="L257" s="117"/>
      <c r="M257" s="117"/>
      <c r="N257" s="117"/>
      <c r="O257" s="117"/>
      <c r="P257" s="117"/>
    </row>
    <row r="258" spans="1:21" ht="15.5" x14ac:dyDescent="0.35">
      <c r="A258" s="120" t="s">
        <v>362</v>
      </c>
      <c r="B258" s="159">
        <f t="shared" si="3"/>
        <v>11.440000000000001</v>
      </c>
      <c r="C258" s="159">
        <v>0.28999999999999998</v>
      </c>
      <c r="D258" s="159">
        <v>4.6100000000000003</v>
      </c>
      <c r="E258" s="159">
        <v>3.64</v>
      </c>
      <c r="F258" s="159">
        <v>0.9</v>
      </c>
      <c r="G258" s="159">
        <v>1.44</v>
      </c>
      <c r="H258" s="159">
        <v>0.56000000000000005</v>
      </c>
      <c r="I258" s="117"/>
      <c r="J258" s="163"/>
      <c r="K258" s="117"/>
      <c r="L258" s="117"/>
      <c r="M258" s="117"/>
      <c r="N258" s="117"/>
      <c r="O258" s="117"/>
      <c r="P258" s="117"/>
    </row>
    <row r="259" spans="1:21" ht="15.5" x14ac:dyDescent="0.35">
      <c r="A259" s="120" t="s">
        <v>363</v>
      </c>
      <c r="B259" s="159">
        <f t="shared" si="3"/>
        <v>11.410000000000002</v>
      </c>
      <c r="C259" s="159">
        <v>0.21</v>
      </c>
      <c r="D259" s="159">
        <v>4.7</v>
      </c>
      <c r="E259" s="159">
        <v>3.64</v>
      </c>
      <c r="F259" s="159">
        <v>1.05</v>
      </c>
      <c r="G259" s="159">
        <v>1.31</v>
      </c>
      <c r="H259" s="159">
        <v>0.5</v>
      </c>
      <c r="I259" s="117"/>
      <c r="J259" s="117"/>
      <c r="K259" s="117"/>
      <c r="L259" s="117"/>
      <c r="M259" s="117"/>
      <c r="N259" s="117"/>
      <c r="O259" s="117"/>
      <c r="P259" s="117"/>
      <c r="Q259" s="116"/>
      <c r="R259" s="116"/>
      <c r="S259" s="116"/>
      <c r="T259" s="116"/>
      <c r="U259" s="116"/>
    </row>
    <row r="260" spans="1:21" ht="15.5" x14ac:dyDescent="0.35">
      <c r="A260" s="120" t="s">
        <v>364</v>
      </c>
      <c r="B260" s="159">
        <f t="shared" si="3"/>
        <v>10.57</v>
      </c>
      <c r="C260" s="159">
        <v>0.23</v>
      </c>
      <c r="D260" s="159">
        <v>4.46</v>
      </c>
      <c r="E260" s="159">
        <v>3.2</v>
      </c>
      <c r="F260" s="159">
        <v>1.05</v>
      </c>
      <c r="G260" s="159">
        <v>1.2</v>
      </c>
      <c r="H260" s="159">
        <v>0.43</v>
      </c>
      <c r="I260" s="117"/>
      <c r="J260" s="117"/>
      <c r="K260" s="117"/>
      <c r="L260" s="117"/>
      <c r="M260" s="117"/>
      <c r="N260" s="117"/>
      <c r="O260" s="117"/>
      <c r="P260" s="117"/>
      <c r="Q260" s="116"/>
      <c r="R260" s="116"/>
      <c r="S260" s="116"/>
      <c r="T260" s="116"/>
      <c r="U260" s="116"/>
    </row>
    <row r="261" spans="1:21" ht="15.5" x14ac:dyDescent="0.35">
      <c r="A261" s="120" t="s">
        <v>365</v>
      </c>
      <c r="B261" s="159">
        <f t="shared" si="3"/>
        <v>10.870000000000001</v>
      </c>
      <c r="C261" s="159">
        <v>0.25</v>
      </c>
      <c r="D261" s="159">
        <v>4.63</v>
      </c>
      <c r="E261" s="159">
        <v>3.37</v>
      </c>
      <c r="F261" s="159">
        <v>1.05</v>
      </c>
      <c r="G261" s="159">
        <v>1.21</v>
      </c>
      <c r="H261" s="159">
        <v>0.36</v>
      </c>
      <c r="I261" s="117"/>
      <c r="J261" s="117"/>
      <c r="K261" s="117"/>
      <c r="L261" s="117"/>
      <c r="M261" s="117"/>
      <c r="N261" s="117"/>
      <c r="O261" s="117"/>
      <c r="P261" s="117"/>
      <c r="Q261" s="116"/>
      <c r="R261" s="116"/>
      <c r="S261" s="116"/>
      <c r="T261" s="116"/>
      <c r="U261" s="116"/>
    </row>
    <row r="262" spans="1:21" ht="15.5" x14ac:dyDescent="0.35">
      <c r="A262" s="120" t="s">
        <v>366</v>
      </c>
      <c r="B262" s="159">
        <f t="shared" si="3"/>
        <v>10.330000000000002</v>
      </c>
      <c r="C262" s="159">
        <v>0.2</v>
      </c>
      <c r="D262" s="159">
        <v>4.5</v>
      </c>
      <c r="E262" s="159">
        <v>3.29</v>
      </c>
      <c r="F262" s="159">
        <v>0.82</v>
      </c>
      <c r="G262" s="159">
        <v>1.1399999999999999</v>
      </c>
      <c r="H262" s="159">
        <v>0.38</v>
      </c>
      <c r="I262" s="117"/>
      <c r="J262" s="117"/>
      <c r="K262" s="117"/>
      <c r="L262" s="117"/>
      <c r="M262" s="117"/>
      <c r="N262" s="117"/>
      <c r="O262" s="117"/>
      <c r="P262" s="117"/>
      <c r="Q262" s="116"/>
      <c r="R262" s="116"/>
      <c r="S262" s="116"/>
      <c r="T262" s="116"/>
      <c r="U262" s="116"/>
    </row>
    <row r="263" spans="1:21" ht="15.5" x14ac:dyDescent="0.35">
      <c r="A263" s="120" t="s">
        <v>367</v>
      </c>
      <c r="B263" s="159">
        <f t="shared" ref="B263:B323" si="4">SUM(C263:H263)</f>
        <v>10.82</v>
      </c>
      <c r="C263" s="159">
        <v>0.23</v>
      </c>
      <c r="D263" s="159">
        <v>4.67</v>
      </c>
      <c r="E263" s="159">
        <v>3.53</v>
      </c>
      <c r="F263" s="159">
        <v>0.82</v>
      </c>
      <c r="G263" s="159">
        <v>1.19</v>
      </c>
      <c r="H263" s="159">
        <v>0.38</v>
      </c>
      <c r="I263" s="117"/>
      <c r="J263" s="117"/>
      <c r="K263" s="117"/>
      <c r="L263" s="117"/>
      <c r="M263" s="117"/>
      <c r="N263" s="117"/>
      <c r="O263" s="117"/>
      <c r="P263" s="117"/>
      <c r="Q263" s="116"/>
      <c r="R263" s="116"/>
      <c r="S263" s="116"/>
      <c r="T263" s="116"/>
      <c r="U263" s="116"/>
    </row>
    <row r="264" spans="1:21" ht="15.5" x14ac:dyDescent="0.35">
      <c r="A264" s="120" t="s">
        <v>368</v>
      </c>
      <c r="B264" s="159">
        <f t="shared" si="4"/>
        <v>9.52</v>
      </c>
      <c r="C264" s="159">
        <v>0.23</v>
      </c>
      <c r="D264" s="159">
        <v>4.08</v>
      </c>
      <c r="E264" s="159">
        <v>2.88</v>
      </c>
      <c r="F264" s="159">
        <v>0.82</v>
      </c>
      <c r="G264" s="159">
        <v>1.24</v>
      </c>
      <c r="H264" s="159">
        <v>0.27</v>
      </c>
      <c r="I264" s="117"/>
      <c r="J264" s="117"/>
      <c r="K264" s="117"/>
      <c r="L264" s="117"/>
      <c r="M264" s="117"/>
      <c r="N264" s="117"/>
      <c r="O264" s="117"/>
      <c r="P264" s="117"/>
      <c r="Q264" s="116"/>
      <c r="R264" s="116"/>
      <c r="S264" s="116"/>
      <c r="T264" s="116"/>
      <c r="U264" s="116"/>
    </row>
    <row r="265" spans="1:21" ht="15.5" x14ac:dyDescent="0.35">
      <c r="A265" s="120" t="s">
        <v>369</v>
      </c>
      <c r="B265" s="159">
        <f t="shared" si="4"/>
        <v>10.72</v>
      </c>
      <c r="C265" s="159">
        <v>0.23</v>
      </c>
      <c r="D265" s="159">
        <v>4.63</v>
      </c>
      <c r="E265" s="159">
        <v>3.45</v>
      </c>
      <c r="F265" s="159">
        <v>0.69</v>
      </c>
      <c r="G265" s="159">
        <v>1.37</v>
      </c>
      <c r="H265" s="159">
        <v>0.35</v>
      </c>
      <c r="I265" s="117"/>
      <c r="J265" s="117"/>
      <c r="K265" s="117"/>
      <c r="L265" s="117"/>
      <c r="M265" s="117"/>
      <c r="N265" s="117"/>
      <c r="O265" s="117"/>
      <c r="P265" s="117"/>
      <c r="Q265" s="116"/>
      <c r="R265" s="116"/>
      <c r="S265" s="116"/>
      <c r="T265" s="116"/>
      <c r="U265" s="116"/>
    </row>
    <row r="266" spans="1:21" ht="15.5" x14ac:dyDescent="0.35">
      <c r="A266" s="120" t="s">
        <v>370</v>
      </c>
      <c r="B266" s="159">
        <f t="shared" si="4"/>
        <v>9.56</v>
      </c>
      <c r="C266" s="159">
        <v>0.23</v>
      </c>
      <c r="D266" s="159">
        <v>3.96</v>
      </c>
      <c r="E266" s="159">
        <v>2.95</v>
      </c>
      <c r="F266" s="159">
        <v>0.69</v>
      </c>
      <c r="G266" s="159">
        <v>1.35</v>
      </c>
      <c r="H266" s="159">
        <v>0.38</v>
      </c>
      <c r="I266" s="117"/>
      <c r="J266" s="117"/>
      <c r="K266" s="117"/>
      <c r="L266" s="117"/>
      <c r="M266" s="117"/>
      <c r="N266" s="117"/>
      <c r="O266" s="117"/>
      <c r="P266" s="117"/>
      <c r="Q266" s="116"/>
      <c r="R266" s="116"/>
      <c r="S266" s="116"/>
      <c r="T266" s="116"/>
      <c r="U266" s="116"/>
    </row>
    <row r="267" spans="1:21" ht="15.5" x14ac:dyDescent="0.35">
      <c r="A267" s="120" t="s">
        <v>371</v>
      </c>
      <c r="B267" s="159">
        <f t="shared" si="4"/>
        <v>9.51</v>
      </c>
      <c r="C267" s="159">
        <v>0.24</v>
      </c>
      <c r="D267" s="159">
        <v>3.76</v>
      </c>
      <c r="E267" s="159">
        <v>3.1</v>
      </c>
      <c r="F267" s="159">
        <v>0.69</v>
      </c>
      <c r="G267" s="159">
        <v>1.33</v>
      </c>
      <c r="H267" s="159">
        <v>0.39</v>
      </c>
      <c r="I267" s="117"/>
      <c r="J267" s="117"/>
      <c r="K267" s="117"/>
      <c r="L267" s="117"/>
      <c r="M267" s="117"/>
      <c r="N267" s="117"/>
      <c r="O267" s="117"/>
      <c r="P267" s="117"/>
      <c r="Q267" s="116"/>
      <c r="R267" s="116"/>
      <c r="S267" s="116"/>
      <c r="T267" s="116"/>
      <c r="U267" s="116"/>
    </row>
    <row r="268" spans="1:21" ht="15.5" x14ac:dyDescent="0.35">
      <c r="A268" s="120" t="s">
        <v>372</v>
      </c>
      <c r="B268" s="159">
        <f t="shared" si="4"/>
        <v>9.81</v>
      </c>
      <c r="C268" s="159">
        <v>0.28999999999999998</v>
      </c>
      <c r="D268" s="159">
        <v>3.65</v>
      </c>
      <c r="E268" s="159">
        <v>3.45</v>
      </c>
      <c r="F268" s="159">
        <v>0.79</v>
      </c>
      <c r="G268" s="159">
        <v>1.31</v>
      </c>
      <c r="H268" s="159">
        <v>0.32</v>
      </c>
      <c r="I268" s="117"/>
      <c r="J268" s="117"/>
      <c r="K268" s="117"/>
      <c r="L268" s="117"/>
      <c r="M268" s="117"/>
      <c r="N268" s="117"/>
      <c r="O268" s="117"/>
      <c r="P268" s="117"/>
      <c r="Q268" s="116"/>
      <c r="R268" s="116"/>
      <c r="S268" s="116"/>
      <c r="T268" s="116"/>
      <c r="U268" s="116"/>
    </row>
    <row r="269" spans="1:21" ht="15.5" x14ac:dyDescent="0.35">
      <c r="A269" s="120" t="s">
        <v>373</v>
      </c>
      <c r="B269" s="159">
        <f t="shared" si="4"/>
        <v>10.559999999999999</v>
      </c>
      <c r="C269" s="159">
        <v>0.28000000000000003</v>
      </c>
      <c r="D269" s="159">
        <v>4.3600000000000003</v>
      </c>
      <c r="E269" s="159">
        <v>3.41</v>
      </c>
      <c r="F269" s="159">
        <v>0.79</v>
      </c>
      <c r="G269" s="159">
        <v>1.36</v>
      </c>
      <c r="H269" s="159">
        <v>0.36</v>
      </c>
      <c r="I269" s="117"/>
      <c r="J269" s="117"/>
      <c r="K269" s="117"/>
      <c r="L269" s="117"/>
      <c r="M269" s="117"/>
      <c r="N269" s="117"/>
      <c r="O269" s="117"/>
      <c r="P269" s="117"/>
      <c r="Q269" s="116"/>
      <c r="R269" s="116"/>
      <c r="S269" s="116"/>
      <c r="T269" s="116"/>
      <c r="U269" s="116"/>
    </row>
    <row r="270" spans="1:21" ht="15.5" x14ac:dyDescent="0.35">
      <c r="A270" s="120" t="s">
        <v>374</v>
      </c>
      <c r="B270" s="159">
        <f t="shared" si="4"/>
        <v>10.99</v>
      </c>
      <c r="C270" s="159">
        <v>0.24</v>
      </c>
      <c r="D270" s="159">
        <v>4.55</v>
      </c>
      <c r="E270" s="159">
        <v>3.61</v>
      </c>
      <c r="F270" s="159">
        <v>0.79</v>
      </c>
      <c r="G270" s="159">
        <v>1.38</v>
      </c>
      <c r="H270" s="159">
        <v>0.42</v>
      </c>
      <c r="I270" s="117"/>
      <c r="J270" s="117"/>
      <c r="K270" s="117"/>
      <c r="L270" s="117"/>
      <c r="M270" s="117"/>
      <c r="N270" s="117"/>
      <c r="O270" s="117"/>
      <c r="P270" s="117"/>
      <c r="Q270" s="116"/>
      <c r="R270" s="116"/>
      <c r="S270" s="116"/>
      <c r="T270" s="116"/>
      <c r="U270" s="116"/>
    </row>
    <row r="271" spans="1:21" ht="15.5" x14ac:dyDescent="0.35">
      <c r="A271" s="120" t="s">
        <v>375</v>
      </c>
      <c r="B271" s="159">
        <f t="shared" si="4"/>
        <v>11.44</v>
      </c>
      <c r="C271" s="159">
        <v>0.16</v>
      </c>
      <c r="D271" s="159">
        <v>4.59</v>
      </c>
      <c r="E271" s="159">
        <v>3.89</v>
      </c>
      <c r="F271" s="159">
        <v>1.0900000000000001</v>
      </c>
      <c r="G271" s="159">
        <v>1.27</v>
      </c>
      <c r="H271" s="159">
        <v>0.44</v>
      </c>
      <c r="I271" s="117"/>
      <c r="J271" s="117"/>
      <c r="K271" s="117"/>
      <c r="L271" s="117"/>
      <c r="M271" s="117"/>
      <c r="N271" s="117"/>
      <c r="O271" s="117"/>
      <c r="P271" s="117"/>
      <c r="Q271" s="116"/>
      <c r="R271" s="116"/>
      <c r="S271" s="116"/>
      <c r="T271" s="116"/>
      <c r="U271" s="116"/>
    </row>
    <row r="272" spans="1:21" ht="15.5" x14ac:dyDescent="0.35">
      <c r="A272" s="120" t="s">
        <v>376</v>
      </c>
      <c r="B272" s="159">
        <f t="shared" si="4"/>
        <v>10.370000000000001</v>
      </c>
      <c r="C272" s="159">
        <v>0.24</v>
      </c>
      <c r="D272" s="159">
        <v>4.0599999999999996</v>
      </c>
      <c r="E272" s="159">
        <v>3.25</v>
      </c>
      <c r="F272" s="159">
        <v>1.0900000000000001</v>
      </c>
      <c r="G272" s="159">
        <v>1.25</v>
      </c>
      <c r="H272" s="159">
        <v>0.48</v>
      </c>
      <c r="I272" s="117"/>
      <c r="J272" s="117"/>
      <c r="K272" s="117"/>
      <c r="L272" s="117"/>
      <c r="M272" s="117"/>
      <c r="N272" s="117"/>
      <c r="O272" s="117"/>
      <c r="P272" s="117"/>
      <c r="Q272" s="116"/>
      <c r="R272" s="116"/>
      <c r="S272" s="116"/>
      <c r="T272" s="116"/>
      <c r="U272" s="116"/>
    </row>
    <row r="273" spans="1:21" ht="15.5" x14ac:dyDescent="0.35">
      <c r="A273" s="120" t="s">
        <v>377</v>
      </c>
      <c r="B273" s="159">
        <f t="shared" si="4"/>
        <v>11.149999999999999</v>
      </c>
      <c r="C273" s="159">
        <v>0.21</v>
      </c>
      <c r="D273" s="159">
        <v>4.51</v>
      </c>
      <c r="E273" s="159">
        <v>3.57</v>
      </c>
      <c r="F273" s="159">
        <v>1.0900000000000001</v>
      </c>
      <c r="G273" s="159">
        <v>1.28</v>
      </c>
      <c r="H273" s="159">
        <v>0.49</v>
      </c>
      <c r="I273" s="117"/>
      <c r="J273" s="117"/>
      <c r="K273" s="117"/>
      <c r="L273" s="117"/>
      <c r="M273" s="117"/>
      <c r="N273" s="117"/>
      <c r="O273" s="117"/>
      <c r="P273" s="117"/>
      <c r="Q273" s="116"/>
      <c r="R273" s="116"/>
      <c r="S273" s="116"/>
      <c r="T273" s="116"/>
      <c r="U273" s="116"/>
    </row>
    <row r="274" spans="1:21" ht="15.5" x14ac:dyDescent="0.35">
      <c r="A274" s="120" t="s">
        <v>378</v>
      </c>
      <c r="B274" s="159">
        <f t="shared" si="4"/>
        <v>10.389999999999999</v>
      </c>
      <c r="C274" s="159">
        <v>0.15</v>
      </c>
      <c r="D274" s="159">
        <v>4.22</v>
      </c>
      <c r="E274" s="159">
        <v>3.55</v>
      </c>
      <c r="F274" s="159">
        <v>0.86</v>
      </c>
      <c r="G274" s="159">
        <v>1.1599999999999999</v>
      </c>
      <c r="H274" s="159">
        <v>0.45</v>
      </c>
      <c r="I274" s="117"/>
      <c r="J274" s="117"/>
      <c r="K274" s="117"/>
      <c r="L274" s="117"/>
      <c r="M274" s="117"/>
      <c r="N274" s="117"/>
      <c r="O274" s="117"/>
      <c r="P274" s="117"/>
      <c r="Q274" s="116"/>
      <c r="R274" s="116"/>
      <c r="S274" s="116"/>
      <c r="T274" s="116"/>
      <c r="U274" s="116"/>
    </row>
    <row r="275" spans="1:21" ht="15.5" x14ac:dyDescent="0.35">
      <c r="A275" s="120" t="s">
        <v>379</v>
      </c>
      <c r="B275" s="159">
        <f t="shared" si="4"/>
        <v>10.870000000000001</v>
      </c>
      <c r="C275" s="159">
        <v>0.15</v>
      </c>
      <c r="D275" s="159">
        <v>4.46</v>
      </c>
      <c r="E275" s="159">
        <v>3.67</v>
      </c>
      <c r="F275" s="159">
        <v>0.86</v>
      </c>
      <c r="G275" s="159">
        <v>1.31</v>
      </c>
      <c r="H275" s="159">
        <v>0.42</v>
      </c>
      <c r="I275" s="117"/>
      <c r="J275" s="117"/>
      <c r="K275" s="117"/>
      <c r="L275" s="117"/>
      <c r="M275" s="117"/>
      <c r="N275" s="117"/>
      <c r="O275" s="117"/>
      <c r="P275" s="117"/>
      <c r="Q275" s="116"/>
      <c r="R275" s="116"/>
      <c r="S275" s="116"/>
      <c r="T275" s="116"/>
      <c r="U275" s="116"/>
    </row>
    <row r="276" spans="1:21" ht="15.5" x14ac:dyDescent="0.35">
      <c r="A276" s="120" t="s">
        <v>380</v>
      </c>
      <c r="B276" s="159">
        <f t="shared" si="4"/>
        <v>10.32</v>
      </c>
      <c r="C276" s="159">
        <v>0.18</v>
      </c>
      <c r="D276" s="159">
        <v>4.32</v>
      </c>
      <c r="E276" s="159">
        <v>3.13</v>
      </c>
      <c r="F276" s="159">
        <v>0.86</v>
      </c>
      <c r="G276" s="159">
        <v>1.36</v>
      </c>
      <c r="H276" s="159">
        <v>0.47</v>
      </c>
      <c r="I276" s="117"/>
      <c r="J276" s="117"/>
      <c r="K276" s="117"/>
      <c r="L276" s="117"/>
      <c r="M276" s="117"/>
      <c r="N276" s="117"/>
      <c r="O276" s="117"/>
      <c r="P276" s="117"/>
      <c r="Q276" s="116"/>
      <c r="R276" s="116"/>
      <c r="S276" s="116"/>
      <c r="T276" s="116"/>
      <c r="U276" s="116"/>
    </row>
    <row r="277" spans="1:21" ht="15.5" x14ac:dyDescent="0.35">
      <c r="A277" s="120" t="s">
        <v>381</v>
      </c>
      <c r="B277" s="159">
        <f t="shared" si="4"/>
        <v>9.98</v>
      </c>
      <c r="C277" s="159">
        <v>0.16</v>
      </c>
      <c r="D277" s="159">
        <v>4.3600000000000003</v>
      </c>
      <c r="E277" s="159">
        <v>3.04</v>
      </c>
      <c r="F277" s="159">
        <v>0.76</v>
      </c>
      <c r="G277" s="159">
        <v>1.26</v>
      </c>
      <c r="H277" s="159">
        <v>0.4</v>
      </c>
      <c r="I277" s="117"/>
      <c r="J277" s="117"/>
      <c r="K277" s="117"/>
      <c r="L277" s="117"/>
      <c r="M277" s="117"/>
      <c r="N277" s="117"/>
      <c r="O277" s="117"/>
      <c r="P277" s="117"/>
      <c r="Q277" s="116"/>
      <c r="R277" s="116"/>
      <c r="S277" s="116"/>
      <c r="T277" s="116"/>
      <c r="U277" s="116"/>
    </row>
    <row r="278" spans="1:21" ht="15.5" x14ac:dyDescent="0.35">
      <c r="A278" s="120" t="s">
        <v>382</v>
      </c>
      <c r="B278" s="159">
        <f t="shared" si="4"/>
        <v>9.08</v>
      </c>
      <c r="C278" s="159">
        <v>0.16</v>
      </c>
      <c r="D278" s="159">
        <v>3.9</v>
      </c>
      <c r="E278" s="159">
        <v>2.4900000000000002</v>
      </c>
      <c r="F278" s="159">
        <v>0.76</v>
      </c>
      <c r="G278" s="159">
        <v>1.36</v>
      </c>
      <c r="H278" s="159">
        <v>0.41</v>
      </c>
      <c r="I278" s="117"/>
      <c r="J278" s="117"/>
      <c r="K278" s="117"/>
      <c r="L278" s="117"/>
      <c r="M278" s="117"/>
      <c r="N278" s="117"/>
      <c r="O278" s="117"/>
      <c r="P278" s="117"/>
      <c r="Q278" s="116"/>
      <c r="R278" s="116"/>
      <c r="S278" s="116"/>
      <c r="T278" s="116"/>
      <c r="U278" s="116"/>
    </row>
    <row r="279" spans="1:21" ht="15.5" x14ac:dyDescent="0.35">
      <c r="A279" s="120" t="s">
        <v>383</v>
      </c>
      <c r="B279" s="159">
        <f t="shared" si="4"/>
        <v>9.620000000000001</v>
      </c>
      <c r="C279" s="159">
        <v>0.17</v>
      </c>
      <c r="D279" s="159">
        <v>4.03</v>
      </c>
      <c r="E279" s="159">
        <v>2.91</v>
      </c>
      <c r="F279" s="159">
        <v>0.76</v>
      </c>
      <c r="G279" s="159">
        <v>1.29</v>
      </c>
      <c r="H279" s="159">
        <v>0.46</v>
      </c>
      <c r="I279" s="117"/>
      <c r="J279" s="117"/>
      <c r="K279" s="117"/>
      <c r="L279" s="117"/>
      <c r="M279" s="117"/>
      <c r="N279" s="117"/>
      <c r="O279" s="117"/>
      <c r="P279" s="117"/>
      <c r="Q279" s="116"/>
      <c r="R279" s="116"/>
      <c r="S279" s="116"/>
      <c r="T279" s="116"/>
      <c r="U279" s="116"/>
    </row>
    <row r="280" spans="1:21" ht="15.5" x14ac:dyDescent="0.35">
      <c r="A280" s="120" t="s">
        <v>384</v>
      </c>
      <c r="B280" s="159">
        <f t="shared" si="4"/>
        <v>11.35</v>
      </c>
      <c r="C280" s="159">
        <v>0.16</v>
      </c>
      <c r="D280" s="159">
        <v>4.51</v>
      </c>
      <c r="E280" s="159">
        <v>3.8</v>
      </c>
      <c r="F280" s="159">
        <v>0.99</v>
      </c>
      <c r="G280" s="159">
        <v>1.29</v>
      </c>
      <c r="H280" s="159">
        <v>0.6</v>
      </c>
      <c r="I280" s="117"/>
      <c r="J280" s="117"/>
      <c r="K280" s="117"/>
      <c r="L280" s="117"/>
      <c r="M280" s="117"/>
      <c r="N280" s="117"/>
      <c r="O280" s="117"/>
      <c r="P280" s="117"/>
      <c r="Q280" s="116"/>
      <c r="R280" s="116"/>
      <c r="S280" s="116"/>
      <c r="T280" s="116"/>
      <c r="U280" s="116"/>
    </row>
    <row r="281" spans="1:21" ht="15.5" x14ac:dyDescent="0.35">
      <c r="A281" s="120" t="s">
        <v>385</v>
      </c>
      <c r="B281" s="159">
        <f t="shared" si="4"/>
        <v>11.110000000000001</v>
      </c>
      <c r="C281" s="159">
        <v>0.17</v>
      </c>
      <c r="D281" s="159">
        <v>4.5199999999999996</v>
      </c>
      <c r="E281" s="159">
        <v>3.73</v>
      </c>
      <c r="F281" s="159">
        <v>0.99</v>
      </c>
      <c r="G281" s="159">
        <v>1.1499999999999999</v>
      </c>
      <c r="H281" s="159">
        <v>0.55000000000000004</v>
      </c>
      <c r="I281" s="117"/>
      <c r="J281" s="117"/>
      <c r="K281" s="117"/>
      <c r="L281" s="117"/>
      <c r="M281" s="117"/>
      <c r="N281" s="117"/>
      <c r="O281" s="117"/>
      <c r="P281" s="117"/>
      <c r="Q281" s="116"/>
      <c r="R281" s="116"/>
      <c r="S281" s="116"/>
      <c r="T281" s="116"/>
      <c r="U281" s="116"/>
    </row>
    <row r="282" spans="1:21" ht="15.5" x14ac:dyDescent="0.35">
      <c r="A282" s="120" t="s">
        <v>386</v>
      </c>
      <c r="B282" s="159">
        <f t="shared" si="4"/>
        <v>9.48</v>
      </c>
      <c r="C282" s="159">
        <v>0.16</v>
      </c>
      <c r="D282" s="159">
        <v>3.61</v>
      </c>
      <c r="E282" s="159">
        <v>2.98</v>
      </c>
      <c r="F282" s="159">
        <v>0.99</v>
      </c>
      <c r="G282" s="159">
        <v>1.1499999999999999</v>
      </c>
      <c r="H282" s="159">
        <v>0.59</v>
      </c>
      <c r="I282" s="117"/>
      <c r="J282" s="117"/>
      <c r="K282" s="117"/>
      <c r="L282" s="117"/>
      <c r="M282" s="117"/>
      <c r="N282" s="117"/>
      <c r="O282" s="117"/>
      <c r="P282" s="117"/>
      <c r="Q282" s="116"/>
      <c r="R282" s="116"/>
      <c r="S282" s="116"/>
      <c r="T282" s="116"/>
      <c r="U282" s="116"/>
    </row>
    <row r="283" spans="1:21" ht="15.5" x14ac:dyDescent="0.35">
      <c r="A283" s="120" t="s">
        <v>387</v>
      </c>
      <c r="B283" s="159">
        <f t="shared" si="4"/>
        <v>11.74</v>
      </c>
      <c r="C283" s="159">
        <v>0.11</v>
      </c>
      <c r="D283" s="159">
        <v>5</v>
      </c>
      <c r="E283" s="159">
        <v>3.62</v>
      </c>
      <c r="F283" s="159">
        <v>1.1399999999999999</v>
      </c>
      <c r="G283" s="159">
        <v>1.2</v>
      </c>
      <c r="H283" s="159">
        <v>0.67</v>
      </c>
      <c r="I283" s="117"/>
      <c r="J283" s="117"/>
      <c r="K283" s="117"/>
      <c r="L283" s="117"/>
      <c r="M283" s="117"/>
      <c r="N283" s="117"/>
      <c r="O283" s="117"/>
      <c r="P283" s="117"/>
      <c r="Q283" s="116"/>
      <c r="R283" s="116"/>
      <c r="S283" s="116"/>
      <c r="T283" s="116"/>
      <c r="U283" s="116"/>
    </row>
    <row r="284" spans="1:21" ht="15.5" x14ac:dyDescent="0.35">
      <c r="A284" s="120" t="s">
        <v>388</v>
      </c>
      <c r="B284" s="159">
        <f t="shared" si="4"/>
        <v>10.790000000000001</v>
      </c>
      <c r="C284" s="159">
        <v>0.18</v>
      </c>
      <c r="D284" s="159">
        <v>4.46</v>
      </c>
      <c r="E284" s="159">
        <v>3.29</v>
      </c>
      <c r="F284" s="159">
        <v>1.1399999999999999</v>
      </c>
      <c r="G284" s="159">
        <v>1.17</v>
      </c>
      <c r="H284" s="159">
        <v>0.55000000000000004</v>
      </c>
      <c r="I284" s="117"/>
      <c r="J284" s="117"/>
      <c r="K284" s="117"/>
      <c r="L284" s="117"/>
      <c r="M284" s="117"/>
      <c r="N284" s="117"/>
      <c r="O284" s="117"/>
      <c r="P284" s="117"/>
      <c r="Q284" s="116"/>
      <c r="R284" s="116"/>
      <c r="S284" s="116"/>
      <c r="T284" s="116"/>
      <c r="U284" s="116"/>
    </row>
    <row r="285" spans="1:21" ht="15.5" x14ac:dyDescent="0.35">
      <c r="A285" s="120" t="s">
        <v>389</v>
      </c>
      <c r="B285" s="159">
        <f t="shared" si="4"/>
        <v>10.97</v>
      </c>
      <c r="C285" s="159">
        <v>0.16</v>
      </c>
      <c r="D285" s="159">
        <v>4.51</v>
      </c>
      <c r="E285" s="159">
        <v>3.36</v>
      </c>
      <c r="F285" s="159">
        <v>1.1399999999999999</v>
      </c>
      <c r="G285" s="159">
        <v>1.23</v>
      </c>
      <c r="H285" s="159">
        <v>0.56999999999999995</v>
      </c>
      <c r="I285" s="117"/>
      <c r="J285" s="117"/>
      <c r="K285" s="117"/>
      <c r="L285" s="117"/>
      <c r="M285" s="117"/>
      <c r="N285" s="117"/>
      <c r="O285" s="117"/>
      <c r="P285" s="117"/>
      <c r="Q285" s="116"/>
      <c r="R285" s="116"/>
      <c r="S285" s="116"/>
      <c r="T285" s="116"/>
      <c r="U285" s="116"/>
    </row>
    <row r="286" spans="1:21" ht="15.5" x14ac:dyDescent="0.35">
      <c r="A286" s="120" t="s">
        <v>390</v>
      </c>
      <c r="B286" s="159">
        <f t="shared" si="4"/>
        <v>11.16</v>
      </c>
      <c r="C286" s="159">
        <v>0.17</v>
      </c>
      <c r="D286" s="159">
        <v>4.8600000000000003</v>
      </c>
      <c r="E286" s="159">
        <v>3.53</v>
      </c>
      <c r="F286" s="159">
        <v>0.89</v>
      </c>
      <c r="G286" s="159">
        <v>1.18</v>
      </c>
      <c r="H286" s="159">
        <v>0.53</v>
      </c>
      <c r="I286" s="117"/>
      <c r="J286" s="117"/>
      <c r="K286" s="117"/>
      <c r="L286" s="117"/>
      <c r="M286" s="117"/>
      <c r="N286" s="117"/>
      <c r="O286" s="117"/>
      <c r="P286" s="117"/>
      <c r="Q286" s="116"/>
      <c r="R286" s="116"/>
      <c r="S286" s="116"/>
      <c r="T286" s="116"/>
      <c r="U286" s="116"/>
    </row>
    <row r="287" spans="1:21" ht="15.5" x14ac:dyDescent="0.35">
      <c r="A287" s="120" t="s">
        <v>391</v>
      </c>
      <c r="B287" s="159">
        <f t="shared" si="4"/>
        <v>10.830000000000002</v>
      </c>
      <c r="C287" s="159">
        <v>0.16</v>
      </c>
      <c r="D287" s="159">
        <v>4.8</v>
      </c>
      <c r="E287" s="159">
        <v>3.34</v>
      </c>
      <c r="F287" s="159">
        <v>0.89</v>
      </c>
      <c r="G287" s="159">
        <v>1.18</v>
      </c>
      <c r="H287" s="159">
        <v>0.46</v>
      </c>
      <c r="I287" s="117"/>
      <c r="J287" s="117"/>
      <c r="K287" s="117"/>
      <c r="L287" s="117"/>
      <c r="M287" s="117"/>
      <c r="N287" s="117"/>
      <c r="O287" s="117"/>
      <c r="P287" s="117"/>
      <c r="Q287" s="116"/>
      <c r="R287" s="116"/>
      <c r="S287" s="116"/>
      <c r="T287" s="116"/>
      <c r="U287" s="116"/>
    </row>
    <row r="288" spans="1:21" ht="15.5" x14ac:dyDescent="0.35">
      <c r="A288" s="120" t="s">
        <v>392</v>
      </c>
      <c r="B288" s="159">
        <f t="shared" si="4"/>
        <v>10.440000000000001</v>
      </c>
      <c r="C288" s="159">
        <v>0.16</v>
      </c>
      <c r="D288" s="159">
        <v>5.01</v>
      </c>
      <c r="E288" s="159">
        <v>2.76</v>
      </c>
      <c r="F288" s="159">
        <v>0.89</v>
      </c>
      <c r="G288" s="159">
        <v>1.23</v>
      </c>
      <c r="H288" s="159">
        <v>0.39</v>
      </c>
      <c r="I288" s="117"/>
      <c r="J288" s="117"/>
      <c r="K288" s="117"/>
      <c r="L288" s="117"/>
      <c r="M288" s="117"/>
      <c r="N288" s="117"/>
      <c r="O288" s="117"/>
      <c r="P288" s="117"/>
      <c r="Q288" s="116"/>
      <c r="R288" s="116"/>
      <c r="S288" s="116"/>
      <c r="T288" s="116"/>
      <c r="U288" s="116"/>
    </row>
    <row r="289" spans="1:21" ht="15.5" x14ac:dyDescent="0.35">
      <c r="A289" s="120" t="s">
        <v>393</v>
      </c>
      <c r="B289" s="159">
        <f t="shared" si="4"/>
        <v>9.92</v>
      </c>
      <c r="C289" s="159">
        <v>0.14000000000000001</v>
      </c>
      <c r="D289" s="159">
        <v>4.17</v>
      </c>
      <c r="E289" s="159">
        <v>3.18</v>
      </c>
      <c r="F289" s="159">
        <v>0.85</v>
      </c>
      <c r="G289" s="159">
        <v>1.23</v>
      </c>
      <c r="H289" s="159">
        <v>0.35</v>
      </c>
      <c r="I289" s="117"/>
      <c r="J289" s="117"/>
      <c r="K289" s="117"/>
      <c r="L289" s="117"/>
      <c r="M289" s="117"/>
      <c r="N289" s="117"/>
      <c r="O289" s="117"/>
      <c r="P289" s="117"/>
      <c r="Q289" s="116"/>
      <c r="R289" s="116"/>
      <c r="S289" s="116"/>
      <c r="T289" s="116"/>
      <c r="U289" s="116"/>
    </row>
    <row r="290" spans="1:21" ht="15.5" x14ac:dyDescent="0.35">
      <c r="A290" s="120" t="s">
        <v>394</v>
      </c>
      <c r="B290" s="159">
        <f t="shared" si="4"/>
        <v>9.9600000000000009</v>
      </c>
      <c r="C290" s="159">
        <v>0.15</v>
      </c>
      <c r="D290" s="159">
        <v>4.33</v>
      </c>
      <c r="E290" s="159">
        <v>2.89</v>
      </c>
      <c r="F290" s="159">
        <v>0.85</v>
      </c>
      <c r="G290" s="159">
        <v>1.29</v>
      </c>
      <c r="H290" s="159">
        <v>0.45</v>
      </c>
      <c r="I290" s="117"/>
      <c r="J290" s="117"/>
      <c r="K290" s="117"/>
      <c r="L290" s="117"/>
      <c r="M290" s="117"/>
      <c r="N290" s="117"/>
      <c r="O290" s="117"/>
      <c r="P290" s="117"/>
      <c r="Q290" s="116"/>
      <c r="R290" s="116"/>
      <c r="S290" s="116"/>
      <c r="T290" s="116"/>
      <c r="U290" s="116"/>
    </row>
    <row r="291" spans="1:21" ht="15.5" x14ac:dyDescent="0.35">
      <c r="A291" s="120" t="s">
        <v>395</v>
      </c>
      <c r="B291" s="159">
        <f t="shared" si="4"/>
        <v>9.82</v>
      </c>
      <c r="C291" s="159">
        <v>0.19</v>
      </c>
      <c r="D291" s="159">
        <v>4.1399999999999997</v>
      </c>
      <c r="E291" s="159">
        <v>2.86</v>
      </c>
      <c r="F291" s="159">
        <v>0.85</v>
      </c>
      <c r="G291" s="159">
        <v>1.21</v>
      </c>
      <c r="H291" s="159">
        <v>0.56999999999999995</v>
      </c>
      <c r="I291" s="117"/>
      <c r="J291" s="117"/>
      <c r="K291" s="117"/>
      <c r="L291" s="117"/>
      <c r="M291" s="117"/>
      <c r="N291" s="117"/>
      <c r="O291" s="117"/>
      <c r="P291" s="117"/>
      <c r="Q291" s="116"/>
      <c r="R291" s="116"/>
      <c r="S291" s="116"/>
      <c r="T291" s="116"/>
      <c r="U291" s="116"/>
    </row>
    <row r="292" spans="1:21" ht="15.5" x14ac:dyDescent="0.35">
      <c r="A292" s="120" t="s">
        <v>396</v>
      </c>
      <c r="B292" s="159">
        <f t="shared" si="4"/>
        <v>10.969999999999999</v>
      </c>
      <c r="C292" s="159">
        <v>0.15</v>
      </c>
      <c r="D292" s="159">
        <v>4.96</v>
      </c>
      <c r="E292" s="159">
        <v>3.16</v>
      </c>
      <c r="F292" s="159">
        <v>1.1000000000000001</v>
      </c>
      <c r="G292" s="159">
        <v>0.99</v>
      </c>
      <c r="H292" s="159">
        <v>0.61</v>
      </c>
      <c r="I292" s="117"/>
      <c r="J292" s="117"/>
      <c r="K292" s="117"/>
      <c r="L292" s="117"/>
      <c r="M292" s="117"/>
      <c r="N292" s="117"/>
      <c r="O292" s="117"/>
      <c r="P292" s="117"/>
      <c r="Q292" s="116"/>
      <c r="R292" s="116"/>
      <c r="S292" s="116"/>
      <c r="T292" s="116"/>
      <c r="U292" s="116"/>
    </row>
    <row r="293" spans="1:21" ht="15.5" x14ac:dyDescent="0.35">
      <c r="A293" s="120" t="s">
        <v>397</v>
      </c>
      <c r="B293" s="159">
        <f t="shared" si="4"/>
        <v>11.019999999999998</v>
      </c>
      <c r="C293" s="159">
        <v>0.18</v>
      </c>
      <c r="D293" s="159">
        <v>4.7699999999999996</v>
      </c>
      <c r="E293" s="159">
        <v>3.28</v>
      </c>
      <c r="F293" s="159">
        <v>1.1000000000000001</v>
      </c>
      <c r="G293" s="159">
        <v>1.02</v>
      </c>
      <c r="H293" s="159">
        <v>0.67</v>
      </c>
      <c r="I293" s="117"/>
      <c r="J293" s="117"/>
      <c r="K293" s="117"/>
      <c r="L293" s="117"/>
      <c r="M293" s="117"/>
      <c r="N293" s="117"/>
      <c r="O293" s="117"/>
      <c r="P293" s="117"/>
      <c r="Q293" s="116"/>
      <c r="R293" s="116"/>
      <c r="S293" s="116"/>
      <c r="T293" s="116"/>
      <c r="U293" s="116"/>
    </row>
    <row r="294" spans="1:21" ht="15.5" x14ac:dyDescent="0.35">
      <c r="A294" s="120" t="s">
        <v>398</v>
      </c>
      <c r="B294" s="159">
        <f t="shared" si="4"/>
        <v>11.520000000000001</v>
      </c>
      <c r="C294" s="159">
        <v>0.16</v>
      </c>
      <c r="D294" s="159">
        <v>5.03</v>
      </c>
      <c r="E294" s="159">
        <v>3.47</v>
      </c>
      <c r="F294" s="159">
        <v>1.1000000000000001</v>
      </c>
      <c r="G294" s="159">
        <v>1.1299999999999999</v>
      </c>
      <c r="H294" s="159">
        <v>0.63</v>
      </c>
      <c r="I294" s="117"/>
      <c r="J294" s="117"/>
      <c r="K294" s="117"/>
      <c r="L294" s="117"/>
      <c r="M294" s="117"/>
      <c r="N294" s="117"/>
      <c r="O294" s="117"/>
      <c r="P294" s="117"/>
      <c r="Q294" s="116"/>
      <c r="R294" s="116"/>
      <c r="S294" s="116"/>
      <c r="T294" s="116"/>
      <c r="U294" s="116"/>
    </row>
    <row r="295" spans="1:21" ht="15.5" x14ac:dyDescent="0.35">
      <c r="A295" s="120" t="s">
        <v>399</v>
      </c>
      <c r="B295" s="159">
        <f t="shared" si="4"/>
        <v>11.270000000000001</v>
      </c>
      <c r="C295" s="159">
        <v>0.15</v>
      </c>
      <c r="D295" s="159">
        <v>5.05</v>
      </c>
      <c r="E295" s="159">
        <v>3.35</v>
      </c>
      <c r="F295" s="159">
        <v>1.08</v>
      </c>
      <c r="G295" s="159">
        <v>1.05</v>
      </c>
      <c r="H295" s="159">
        <v>0.59</v>
      </c>
      <c r="I295" s="117"/>
      <c r="J295" s="117"/>
      <c r="K295" s="117"/>
      <c r="L295" s="117"/>
      <c r="M295" s="117"/>
      <c r="N295" s="117"/>
      <c r="O295" s="117"/>
      <c r="P295" s="117"/>
      <c r="Q295" s="116"/>
      <c r="R295" s="116"/>
      <c r="S295" s="116"/>
      <c r="T295" s="116"/>
      <c r="U295" s="116"/>
    </row>
    <row r="296" spans="1:21" ht="15.5" x14ac:dyDescent="0.35">
      <c r="A296" s="120" t="s">
        <v>400</v>
      </c>
      <c r="B296" s="159">
        <f t="shared" si="4"/>
        <v>10.65</v>
      </c>
      <c r="C296" s="159">
        <v>0.18</v>
      </c>
      <c r="D296" s="159">
        <v>4.8</v>
      </c>
      <c r="E296" s="159">
        <v>3.01</v>
      </c>
      <c r="F296" s="159">
        <v>1.08</v>
      </c>
      <c r="G296" s="159">
        <v>0.98</v>
      </c>
      <c r="H296" s="159">
        <v>0.6</v>
      </c>
      <c r="I296" s="117"/>
      <c r="J296" s="117"/>
      <c r="K296" s="117"/>
      <c r="L296" s="117"/>
      <c r="M296" s="117"/>
      <c r="N296" s="117"/>
      <c r="O296" s="117"/>
      <c r="P296" s="117"/>
      <c r="Q296" s="116"/>
      <c r="R296" s="116"/>
      <c r="S296" s="116"/>
      <c r="T296" s="116"/>
      <c r="U296" s="116"/>
    </row>
    <row r="297" spans="1:21" ht="15.5" x14ac:dyDescent="0.35">
      <c r="A297" s="120" t="s">
        <v>401</v>
      </c>
      <c r="B297" s="159">
        <f t="shared" si="4"/>
        <v>11.450000000000001</v>
      </c>
      <c r="C297" s="159">
        <v>0.16</v>
      </c>
      <c r="D297" s="159">
        <v>5.25</v>
      </c>
      <c r="E297" s="159">
        <v>3.28</v>
      </c>
      <c r="F297" s="159">
        <v>1.08</v>
      </c>
      <c r="G297" s="159">
        <v>0.96</v>
      </c>
      <c r="H297" s="159">
        <v>0.72</v>
      </c>
      <c r="I297" s="117"/>
      <c r="J297" s="117"/>
      <c r="K297" s="117"/>
      <c r="L297" s="117"/>
      <c r="M297" s="117"/>
      <c r="N297" s="117"/>
      <c r="O297" s="117"/>
      <c r="P297" s="117"/>
      <c r="Q297" s="116"/>
      <c r="R297" s="116"/>
      <c r="S297" s="116"/>
      <c r="T297" s="116"/>
      <c r="U297" s="116"/>
    </row>
    <row r="298" spans="1:21" ht="15.5" x14ac:dyDescent="0.35">
      <c r="A298" s="120" t="s">
        <v>402</v>
      </c>
      <c r="B298" s="159">
        <f t="shared" si="4"/>
        <v>10.540000000000003</v>
      </c>
      <c r="C298" s="159">
        <v>0.13</v>
      </c>
      <c r="D298" s="159">
        <v>4.79</v>
      </c>
      <c r="E298" s="159">
        <v>3.13</v>
      </c>
      <c r="F298" s="159">
        <v>0.89</v>
      </c>
      <c r="G298" s="159">
        <v>1.05</v>
      </c>
      <c r="H298" s="159">
        <v>0.55000000000000004</v>
      </c>
      <c r="I298" s="117"/>
      <c r="J298" s="117"/>
      <c r="K298" s="117"/>
      <c r="L298" s="117"/>
      <c r="M298" s="117"/>
      <c r="N298" s="117"/>
      <c r="O298" s="117"/>
      <c r="P298" s="117"/>
      <c r="Q298" s="116"/>
      <c r="R298" s="116"/>
      <c r="S298" s="116"/>
      <c r="T298" s="116"/>
      <c r="U298" s="116"/>
    </row>
    <row r="299" spans="1:21" ht="15.5" x14ac:dyDescent="0.35">
      <c r="A299" s="120" t="s">
        <v>403</v>
      </c>
      <c r="B299" s="159">
        <f t="shared" si="4"/>
        <v>10.770000000000001</v>
      </c>
      <c r="C299" s="159">
        <v>0.17</v>
      </c>
      <c r="D299" s="159">
        <v>4.99</v>
      </c>
      <c r="E299" s="159">
        <v>3.24</v>
      </c>
      <c r="F299" s="159">
        <v>0.89</v>
      </c>
      <c r="G299" s="159">
        <v>1.04</v>
      </c>
      <c r="H299" s="159">
        <v>0.44</v>
      </c>
      <c r="I299" s="117"/>
      <c r="J299" s="117"/>
      <c r="K299" s="117"/>
      <c r="L299" s="117"/>
      <c r="M299" s="117"/>
      <c r="N299" s="117"/>
      <c r="O299" s="117"/>
      <c r="P299" s="117"/>
      <c r="Q299" s="116"/>
      <c r="R299" s="116"/>
      <c r="S299" s="116"/>
      <c r="T299" s="116"/>
      <c r="U299" s="116"/>
    </row>
    <row r="300" spans="1:21" ht="15.5" x14ac:dyDescent="0.35">
      <c r="A300" s="120" t="s">
        <v>404</v>
      </c>
      <c r="B300" s="159">
        <f t="shared" si="4"/>
        <v>9.56</v>
      </c>
      <c r="C300" s="159">
        <v>0.14000000000000001</v>
      </c>
      <c r="D300" s="159">
        <v>4.5599999999999996</v>
      </c>
      <c r="E300" s="159">
        <v>2.74</v>
      </c>
      <c r="F300" s="159">
        <v>0.89</v>
      </c>
      <c r="G300" s="159">
        <v>0.72</v>
      </c>
      <c r="H300" s="159">
        <v>0.51</v>
      </c>
      <c r="I300" s="117"/>
      <c r="J300" s="117"/>
      <c r="K300" s="117"/>
      <c r="L300" s="117"/>
      <c r="M300" s="117"/>
      <c r="N300" s="117"/>
      <c r="O300" s="117"/>
      <c r="P300" s="117"/>
      <c r="Q300" s="116"/>
      <c r="R300" s="116"/>
      <c r="S300" s="116"/>
      <c r="T300" s="116"/>
      <c r="U300" s="116"/>
    </row>
    <row r="301" spans="1:21" ht="15.5" x14ac:dyDescent="0.35">
      <c r="A301" s="120" t="s">
        <v>405</v>
      </c>
      <c r="B301" s="159">
        <f t="shared" si="4"/>
        <v>9.9500000000000011</v>
      </c>
      <c r="C301" s="159">
        <v>0.14000000000000001</v>
      </c>
      <c r="D301" s="159">
        <v>4.67</v>
      </c>
      <c r="E301" s="159">
        <v>2.96</v>
      </c>
      <c r="F301" s="159">
        <v>0.82</v>
      </c>
      <c r="G301" s="159">
        <v>0.88</v>
      </c>
      <c r="H301" s="159">
        <v>0.48</v>
      </c>
      <c r="I301" s="117"/>
      <c r="J301" s="117"/>
      <c r="K301" s="117"/>
      <c r="L301" s="117"/>
      <c r="M301" s="117"/>
      <c r="N301" s="117"/>
      <c r="O301" s="117"/>
      <c r="P301" s="117"/>
      <c r="Q301" s="116"/>
      <c r="R301" s="116"/>
      <c r="S301" s="116"/>
      <c r="T301" s="116"/>
      <c r="U301" s="116"/>
    </row>
    <row r="302" spans="1:21" ht="15.5" x14ac:dyDescent="0.35">
      <c r="A302" s="120" t="s">
        <v>406</v>
      </c>
      <c r="B302" s="159">
        <f t="shared" si="4"/>
        <v>9.4699999999999989</v>
      </c>
      <c r="C302" s="159">
        <v>0.14000000000000001</v>
      </c>
      <c r="D302" s="159">
        <v>4.16</v>
      </c>
      <c r="E302" s="159">
        <v>2.76</v>
      </c>
      <c r="F302" s="159">
        <v>0.82</v>
      </c>
      <c r="G302" s="159">
        <v>0.98</v>
      </c>
      <c r="H302" s="159">
        <v>0.61</v>
      </c>
      <c r="I302" s="117"/>
      <c r="J302" s="117"/>
      <c r="K302" s="117"/>
      <c r="L302" s="117"/>
      <c r="M302" s="117"/>
      <c r="N302" s="117"/>
      <c r="O302" s="117"/>
      <c r="P302" s="117"/>
      <c r="Q302" s="116"/>
      <c r="R302" s="116"/>
      <c r="S302" s="116"/>
      <c r="T302" s="116"/>
      <c r="U302" s="116"/>
    </row>
    <row r="303" spans="1:21" ht="15.5" x14ac:dyDescent="0.35">
      <c r="A303" s="120" t="s">
        <v>407</v>
      </c>
      <c r="B303" s="159">
        <f t="shared" si="4"/>
        <v>10.119999999999999</v>
      </c>
      <c r="C303" s="159">
        <v>0.16</v>
      </c>
      <c r="D303" s="159">
        <v>4.8099999999999996</v>
      </c>
      <c r="E303" s="159">
        <v>2.64</v>
      </c>
      <c r="F303" s="159">
        <v>0.82</v>
      </c>
      <c r="G303" s="159">
        <v>1.07</v>
      </c>
      <c r="H303" s="159">
        <v>0.62</v>
      </c>
      <c r="I303" s="117"/>
      <c r="J303" s="117"/>
      <c r="K303" s="117"/>
      <c r="L303" s="117"/>
      <c r="M303" s="117"/>
      <c r="N303" s="117"/>
      <c r="O303" s="117"/>
      <c r="P303" s="117"/>
      <c r="Q303" s="116"/>
      <c r="R303" s="116"/>
      <c r="S303" s="116"/>
      <c r="T303" s="116"/>
      <c r="U303" s="116"/>
    </row>
    <row r="304" spans="1:21" ht="15.5" x14ac:dyDescent="0.35">
      <c r="A304" s="120" t="s">
        <v>408</v>
      </c>
      <c r="B304" s="159">
        <f t="shared" si="4"/>
        <v>11.000000000000002</v>
      </c>
      <c r="C304" s="159">
        <v>0.15</v>
      </c>
      <c r="D304" s="159">
        <v>4.6399999999999997</v>
      </c>
      <c r="E304" s="159">
        <v>3.3</v>
      </c>
      <c r="F304" s="159">
        <v>1.1200000000000001</v>
      </c>
      <c r="G304" s="159">
        <v>1.1399999999999999</v>
      </c>
      <c r="H304" s="159">
        <v>0.65</v>
      </c>
      <c r="I304" s="117"/>
      <c r="J304" s="117"/>
      <c r="K304" s="117"/>
      <c r="L304" s="117"/>
      <c r="M304" s="117"/>
      <c r="N304" s="117"/>
      <c r="O304" s="117"/>
      <c r="P304" s="117"/>
      <c r="Q304" s="116"/>
      <c r="R304" s="116"/>
      <c r="S304" s="116"/>
      <c r="T304" s="116"/>
      <c r="U304" s="116"/>
    </row>
    <row r="305" spans="1:21" ht="15.5" x14ac:dyDescent="0.35">
      <c r="A305" s="120" t="s">
        <v>409</v>
      </c>
      <c r="B305" s="159">
        <f t="shared" si="4"/>
        <v>11.31</v>
      </c>
      <c r="C305" s="159">
        <v>0.14000000000000001</v>
      </c>
      <c r="D305" s="159">
        <v>4.8600000000000003</v>
      </c>
      <c r="E305" s="159">
        <v>3.54</v>
      </c>
      <c r="F305" s="159">
        <v>1.1200000000000001</v>
      </c>
      <c r="G305" s="159">
        <v>1.1000000000000001</v>
      </c>
      <c r="H305" s="159">
        <v>0.55000000000000004</v>
      </c>
      <c r="I305" s="117"/>
      <c r="J305" s="117"/>
      <c r="K305" s="117"/>
      <c r="L305" s="117"/>
      <c r="M305" s="117"/>
      <c r="N305" s="117"/>
      <c r="O305" s="117"/>
      <c r="P305" s="117"/>
      <c r="Q305" s="116"/>
      <c r="R305" s="116"/>
      <c r="S305" s="116"/>
      <c r="T305" s="116"/>
      <c r="U305" s="116"/>
    </row>
    <row r="306" spans="1:21" ht="15.5" x14ac:dyDescent="0.35">
      <c r="A306" s="120" t="s">
        <v>410</v>
      </c>
      <c r="B306" s="159">
        <f t="shared" si="4"/>
        <v>11.6</v>
      </c>
      <c r="C306" s="159">
        <v>0.13</v>
      </c>
      <c r="D306" s="159">
        <v>4.92</v>
      </c>
      <c r="E306" s="159">
        <v>3.57</v>
      </c>
      <c r="F306" s="159">
        <v>1.1200000000000001</v>
      </c>
      <c r="G306" s="159">
        <v>1.1200000000000001</v>
      </c>
      <c r="H306" s="159">
        <v>0.74</v>
      </c>
      <c r="I306" s="117"/>
      <c r="J306" s="117"/>
      <c r="K306" s="117"/>
      <c r="L306" s="117"/>
      <c r="M306" s="117"/>
      <c r="N306" s="117"/>
      <c r="O306" s="117"/>
      <c r="P306" s="117"/>
      <c r="Q306" s="116"/>
      <c r="R306" s="116"/>
      <c r="S306" s="116"/>
      <c r="T306" s="116"/>
      <c r="U306" s="116"/>
    </row>
    <row r="307" spans="1:21" ht="15.5" x14ac:dyDescent="0.35">
      <c r="A307" s="120" t="s">
        <v>411</v>
      </c>
      <c r="B307" s="159">
        <f t="shared" si="4"/>
        <v>11.959999999999999</v>
      </c>
      <c r="C307" s="159">
        <v>0.14000000000000001</v>
      </c>
      <c r="D307" s="159">
        <v>5.0999999999999996</v>
      </c>
      <c r="E307" s="159">
        <v>3.52</v>
      </c>
      <c r="F307" s="159">
        <v>1.2</v>
      </c>
      <c r="G307" s="159">
        <v>1.1200000000000001</v>
      </c>
      <c r="H307" s="159">
        <v>0.88</v>
      </c>
      <c r="I307" s="117"/>
      <c r="J307" s="117"/>
      <c r="K307" s="117"/>
      <c r="L307" s="117"/>
      <c r="M307" s="117"/>
      <c r="N307" s="117"/>
      <c r="O307" s="117"/>
      <c r="P307" s="117"/>
      <c r="Q307" s="116"/>
      <c r="R307" s="116"/>
      <c r="S307" s="116"/>
      <c r="T307" s="116"/>
      <c r="U307" s="116"/>
    </row>
    <row r="308" spans="1:21" ht="15.5" x14ac:dyDescent="0.35">
      <c r="A308" s="120" t="s">
        <v>412</v>
      </c>
      <c r="B308" s="159">
        <f t="shared" si="4"/>
        <v>11.049999999999999</v>
      </c>
      <c r="C308" s="159">
        <v>0.13</v>
      </c>
      <c r="D308" s="159">
        <v>4.7</v>
      </c>
      <c r="E308" s="159">
        <v>3.18</v>
      </c>
      <c r="F308" s="159">
        <v>1.2</v>
      </c>
      <c r="G308" s="159">
        <v>0.89</v>
      </c>
      <c r="H308" s="159">
        <v>0.95</v>
      </c>
      <c r="I308" s="117"/>
      <c r="J308" s="117"/>
      <c r="K308" s="117"/>
      <c r="L308" s="117"/>
      <c r="M308" s="117"/>
      <c r="N308" s="117"/>
      <c r="O308" s="117"/>
      <c r="P308" s="117"/>
      <c r="Q308" s="116"/>
      <c r="R308" s="116"/>
      <c r="S308" s="116"/>
      <c r="T308" s="116"/>
      <c r="U308" s="116"/>
    </row>
    <row r="309" spans="1:21" ht="15.5" x14ac:dyDescent="0.35">
      <c r="A309" s="120" t="s">
        <v>413</v>
      </c>
      <c r="B309" s="159">
        <f t="shared" si="4"/>
        <v>10.72</v>
      </c>
      <c r="C309" s="159">
        <v>0.12</v>
      </c>
      <c r="D309" s="159">
        <v>4.57</v>
      </c>
      <c r="E309" s="159">
        <v>3.25</v>
      </c>
      <c r="F309" s="159">
        <v>1.2</v>
      </c>
      <c r="G309" s="159">
        <v>0.76</v>
      </c>
      <c r="H309" s="159">
        <v>0.82</v>
      </c>
      <c r="I309" s="117"/>
      <c r="J309" s="117"/>
      <c r="K309" s="117"/>
      <c r="L309" s="117"/>
      <c r="M309" s="117"/>
      <c r="N309" s="117"/>
      <c r="O309" s="117"/>
      <c r="P309" s="117"/>
      <c r="Q309" s="116"/>
      <c r="R309" s="116"/>
      <c r="S309" s="116"/>
      <c r="T309" s="116"/>
      <c r="U309" s="116"/>
    </row>
    <row r="310" spans="1:21" ht="15.5" x14ac:dyDescent="0.35">
      <c r="A310" s="120" t="s">
        <v>414</v>
      </c>
      <c r="B310" s="159">
        <f t="shared" si="4"/>
        <v>10.680000000000001</v>
      </c>
      <c r="C310" s="159">
        <v>7.0000000000000007E-2</v>
      </c>
      <c r="D310" s="159">
        <v>4.93</v>
      </c>
      <c r="E310" s="159">
        <v>3.37</v>
      </c>
      <c r="F310" s="159">
        <v>0.89</v>
      </c>
      <c r="G310" s="159">
        <v>0.85</v>
      </c>
      <c r="H310" s="159">
        <v>0.56999999999999995</v>
      </c>
      <c r="I310" s="117"/>
      <c r="J310" s="117"/>
      <c r="K310" s="117"/>
      <c r="L310" s="117"/>
      <c r="M310" s="117"/>
      <c r="N310" s="117"/>
      <c r="O310" s="117"/>
      <c r="P310" s="117"/>
      <c r="Q310" s="116"/>
      <c r="R310" s="116"/>
      <c r="S310" s="116"/>
      <c r="T310" s="116"/>
      <c r="U310" s="116"/>
    </row>
    <row r="311" spans="1:21" ht="15.5" x14ac:dyDescent="0.35">
      <c r="A311" s="120" t="s">
        <v>415</v>
      </c>
      <c r="B311" s="159">
        <f t="shared" si="4"/>
        <v>10.550000000000002</v>
      </c>
      <c r="C311" s="159">
        <v>0.11</v>
      </c>
      <c r="D311" s="159">
        <v>4.6100000000000003</v>
      </c>
      <c r="E311" s="159">
        <v>3.45</v>
      </c>
      <c r="F311" s="159">
        <v>0.89</v>
      </c>
      <c r="G311" s="159">
        <v>0.93</v>
      </c>
      <c r="H311" s="159">
        <v>0.56000000000000005</v>
      </c>
      <c r="I311" s="117"/>
      <c r="J311" s="117"/>
      <c r="K311" s="117"/>
      <c r="L311" s="117"/>
      <c r="M311" s="117"/>
      <c r="N311" s="117"/>
      <c r="O311" s="117"/>
      <c r="P311" s="117"/>
      <c r="Q311" s="116"/>
      <c r="R311" s="116"/>
      <c r="S311" s="116"/>
      <c r="T311" s="116"/>
      <c r="U311" s="116"/>
    </row>
    <row r="312" spans="1:21" ht="15.5" x14ac:dyDescent="0.35">
      <c r="A312" s="120" t="s">
        <v>416</v>
      </c>
      <c r="B312" s="159">
        <f t="shared" si="4"/>
        <v>10.130000000000001</v>
      </c>
      <c r="C312" s="159">
        <v>0.11</v>
      </c>
      <c r="D312" s="159">
        <v>4.6500000000000004</v>
      </c>
      <c r="E312" s="159">
        <v>3.17</v>
      </c>
      <c r="F312" s="159">
        <v>0.89</v>
      </c>
      <c r="G312" s="159">
        <v>0.75</v>
      </c>
      <c r="H312" s="159">
        <v>0.56000000000000005</v>
      </c>
      <c r="I312" s="117"/>
      <c r="J312" s="117"/>
      <c r="K312" s="117"/>
      <c r="L312" s="117"/>
      <c r="M312" s="117"/>
      <c r="N312" s="117"/>
      <c r="O312" s="117"/>
      <c r="P312" s="117"/>
      <c r="Q312" s="116"/>
      <c r="R312" s="116"/>
      <c r="S312" s="116"/>
      <c r="T312" s="116"/>
      <c r="U312" s="116"/>
    </row>
    <row r="313" spans="1:21" ht="15.5" x14ac:dyDescent="0.35">
      <c r="A313" s="120" t="s">
        <v>417</v>
      </c>
      <c r="B313" s="159">
        <f t="shared" si="4"/>
        <v>10.129999999999999</v>
      </c>
      <c r="C313" s="159">
        <v>0.12</v>
      </c>
      <c r="D313" s="159">
        <v>4.5199999999999996</v>
      </c>
      <c r="E313" s="159">
        <v>3.23</v>
      </c>
      <c r="F313" s="159">
        <v>0.83</v>
      </c>
      <c r="G313" s="159">
        <v>0.87</v>
      </c>
      <c r="H313" s="159">
        <v>0.56000000000000005</v>
      </c>
      <c r="I313" s="117"/>
      <c r="J313" s="185"/>
      <c r="K313" s="117"/>
      <c r="L313" s="117"/>
      <c r="M313" s="117"/>
      <c r="N313" s="117"/>
      <c r="O313" s="117"/>
      <c r="P313" s="117"/>
      <c r="Q313" s="116"/>
      <c r="R313" s="116"/>
      <c r="S313" s="116"/>
      <c r="T313" s="116"/>
      <c r="U313" s="116"/>
    </row>
    <row r="314" spans="1:21" ht="15.5" x14ac:dyDescent="0.35">
      <c r="A314" s="120" t="s">
        <v>418</v>
      </c>
      <c r="B314" s="159">
        <f t="shared" si="4"/>
        <v>8.66</v>
      </c>
      <c r="C314" s="159">
        <v>0.08</v>
      </c>
      <c r="D314" s="159">
        <v>3.8</v>
      </c>
      <c r="E314" s="159">
        <v>2.7</v>
      </c>
      <c r="F314" s="159">
        <v>0.83</v>
      </c>
      <c r="G314" s="159">
        <v>0.71</v>
      </c>
      <c r="H314" s="159">
        <v>0.54</v>
      </c>
      <c r="I314" s="117"/>
      <c r="J314" s="185"/>
      <c r="K314" s="117"/>
      <c r="L314" s="117"/>
      <c r="M314" s="117"/>
      <c r="N314" s="117"/>
      <c r="O314" s="117"/>
      <c r="P314" s="117"/>
      <c r="Q314" s="116"/>
      <c r="R314" s="116"/>
      <c r="S314" s="116"/>
      <c r="T314" s="116"/>
      <c r="U314" s="116"/>
    </row>
    <row r="315" spans="1:21" ht="15.5" x14ac:dyDescent="0.35">
      <c r="A315" s="120" t="s">
        <v>419</v>
      </c>
      <c r="B315" s="159">
        <f t="shared" si="4"/>
        <v>8.5399999999999991</v>
      </c>
      <c r="C315" s="159">
        <v>0.08</v>
      </c>
      <c r="D315" s="159">
        <v>3.76</v>
      </c>
      <c r="E315" s="159">
        <v>2.48</v>
      </c>
      <c r="F315" s="159">
        <v>0.83</v>
      </c>
      <c r="G315" s="159">
        <v>0.77</v>
      </c>
      <c r="H315" s="159">
        <v>0.62</v>
      </c>
      <c r="I315" s="117"/>
      <c r="J315" s="185"/>
      <c r="K315" s="117"/>
      <c r="L315" s="117"/>
      <c r="M315" s="117"/>
      <c r="N315" s="117"/>
      <c r="O315" s="117"/>
      <c r="P315" s="117"/>
      <c r="Q315" s="116"/>
      <c r="R315" s="116"/>
      <c r="S315" s="116"/>
      <c r="T315" s="116"/>
      <c r="U315" s="116"/>
    </row>
    <row r="316" spans="1:21" ht="15.5" x14ac:dyDescent="0.35">
      <c r="A316" s="120" t="s">
        <v>420</v>
      </c>
      <c r="B316" s="159">
        <f t="shared" si="4"/>
        <v>10.419999999999998</v>
      </c>
      <c r="C316" s="159">
        <v>0.08</v>
      </c>
      <c r="D316" s="159">
        <v>4.28</v>
      </c>
      <c r="E316" s="159">
        <v>3.2</v>
      </c>
      <c r="F316" s="159">
        <v>1.1200000000000001</v>
      </c>
      <c r="G316" s="159">
        <v>1.03</v>
      </c>
      <c r="H316" s="159">
        <v>0.71</v>
      </c>
      <c r="I316" s="117"/>
      <c r="J316" s="185"/>
      <c r="K316" s="117"/>
      <c r="L316" s="117"/>
      <c r="M316" s="117"/>
      <c r="N316" s="117"/>
      <c r="O316" s="117"/>
      <c r="P316" s="117"/>
      <c r="Q316" s="116"/>
      <c r="R316" s="116"/>
      <c r="S316" s="116"/>
      <c r="T316" s="116"/>
      <c r="U316" s="116"/>
    </row>
    <row r="317" spans="1:21" ht="15.5" x14ac:dyDescent="0.35">
      <c r="A317" s="120" t="s">
        <v>421</v>
      </c>
      <c r="B317" s="159">
        <f t="shared" si="4"/>
        <v>9.8600000000000012</v>
      </c>
      <c r="C317" s="159">
        <v>0.06</v>
      </c>
      <c r="D317" s="159">
        <v>4.05</v>
      </c>
      <c r="E317" s="159">
        <v>2.98</v>
      </c>
      <c r="F317" s="159">
        <v>1.1200000000000001</v>
      </c>
      <c r="G317" s="159">
        <v>0.96</v>
      </c>
      <c r="H317" s="159">
        <v>0.69</v>
      </c>
      <c r="I317" s="117"/>
      <c r="J317" s="185"/>
      <c r="K317" s="117"/>
      <c r="L317" s="117"/>
      <c r="M317" s="117"/>
      <c r="N317" s="117"/>
      <c r="O317" s="117"/>
      <c r="P317" s="117"/>
      <c r="Q317" s="116"/>
      <c r="R317" s="116"/>
      <c r="S317" s="116"/>
      <c r="T317" s="116"/>
      <c r="U317" s="116"/>
    </row>
    <row r="318" spans="1:21" ht="15.5" x14ac:dyDescent="0.35">
      <c r="A318" s="120" t="s">
        <v>422</v>
      </c>
      <c r="B318" s="159">
        <f t="shared" si="4"/>
        <v>10.92</v>
      </c>
      <c r="C318" s="159">
        <v>0.06</v>
      </c>
      <c r="D318" s="159">
        <v>4.7</v>
      </c>
      <c r="E318" s="159">
        <v>3.27</v>
      </c>
      <c r="F318" s="159">
        <v>1.1200000000000001</v>
      </c>
      <c r="G318" s="159">
        <v>1.05</v>
      </c>
      <c r="H318" s="159">
        <v>0.72</v>
      </c>
      <c r="I318" s="117"/>
      <c r="J318" s="185"/>
      <c r="K318" s="117"/>
      <c r="L318" s="117"/>
      <c r="M318" s="117"/>
      <c r="N318" s="117"/>
      <c r="O318" s="117"/>
      <c r="P318" s="117"/>
      <c r="Q318" s="116"/>
      <c r="R318" s="116"/>
      <c r="S318" s="116"/>
      <c r="T318" s="116"/>
      <c r="U318" s="116"/>
    </row>
    <row r="319" spans="1:21" ht="15.5" x14ac:dyDescent="0.35">
      <c r="A319" s="121" t="s">
        <v>423</v>
      </c>
      <c r="B319" s="159">
        <f t="shared" si="4"/>
        <v>10.459999999999999</v>
      </c>
      <c r="C319" s="159">
        <v>0.06</v>
      </c>
      <c r="D319" s="159">
        <v>4.46</v>
      </c>
      <c r="E319" s="159">
        <v>3</v>
      </c>
      <c r="F319" s="159">
        <v>1.29</v>
      </c>
      <c r="G319" s="159">
        <v>0.98</v>
      </c>
      <c r="H319" s="159">
        <v>0.67</v>
      </c>
      <c r="I319" s="117"/>
      <c r="J319" s="185"/>
      <c r="K319" s="117"/>
      <c r="L319" s="117"/>
      <c r="M319" s="117"/>
      <c r="N319" s="117"/>
      <c r="O319" s="117"/>
      <c r="P319" s="117"/>
      <c r="Q319" s="116"/>
      <c r="R319" s="116"/>
      <c r="S319" s="116"/>
      <c r="T319" s="116"/>
      <c r="U319" s="116"/>
    </row>
    <row r="320" spans="1:21" ht="15.5" x14ac:dyDescent="0.35">
      <c r="A320" s="121" t="s">
        <v>424</v>
      </c>
      <c r="B320" s="159">
        <f t="shared" si="4"/>
        <v>9.17</v>
      </c>
      <c r="C320" s="159">
        <v>0.05</v>
      </c>
      <c r="D320" s="159">
        <v>3.78</v>
      </c>
      <c r="E320" s="159">
        <v>2.54</v>
      </c>
      <c r="F320" s="159">
        <v>1.29</v>
      </c>
      <c r="G320" s="159">
        <v>0.75</v>
      </c>
      <c r="H320" s="159">
        <v>0.76</v>
      </c>
      <c r="I320" s="117"/>
      <c r="J320" s="185"/>
      <c r="K320" s="117"/>
      <c r="L320" s="117"/>
      <c r="M320" s="117"/>
      <c r="N320" s="117"/>
      <c r="O320" s="117"/>
      <c r="P320" s="117"/>
      <c r="Q320" s="116"/>
      <c r="R320" s="116"/>
      <c r="S320" s="116"/>
      <c r="T320" s="116"/>
      <c r="U320" s="116"/>
    </row>
    <row r="321" spans="1:21" ht="15.5" x14ac:dyDescent="0.35">
      <c r="A321" s="121" t="s">
        <v>425</v>
      </c>
      <c r="B321" s="159">
        <f t="shared" si="4"/>
        <v>10.34</v>
      </c>
      <c r="C321" s="159">
        <v>7.0000000000000007E-2</v>
      </c>
      <c r="D321" s="159">
        <v>4.4800000000000004</v>
      </c>
      <c r="E321" s="159">
        <v>3.05</v>
      </c>
      <c r="F321" s="159">
        <v>1.29</v>
      </c>
      <c r="G321" s="159">
        <v>0.76</v>
      </c>
      <c r="H321" s="159">
        <v>0.69</v>
      </c>
      <c r="I321" s="117"/>
      <c r="J321" s="185"/>
      <c r="K321" s="117"/>
      <c r="L321" s="117"/>
      <c r="M321" s="117"/>
      <c r="N321" s="117"/>
      <c r="O321" s="117"/>
      <c r="P321" s="117"/>
      <c r="Q321" s="116"/>
      <c r="R321" s="116"/>
      <c r="S321" s="116"/>
      <c r="T321" s="116"/>
      <c r="U321" s="116"/>
    </row>
    <row r="322" spans="1:21" ht="15.5" x14ac:dyDescent="0.35">
      <c r="A322" s="121" t="s">
        <v>426</v>
      </c>
      <c r="B322" s="159">
        <f t="shared" si="4"/>
        <v>7.94</v>
      </c>
      <c r="C322" s="159">
        <v>0.09</v>
      </c>
      <c r="D322" s="159">
        <v>3.29</v>
      </c>
      <c r="E322" s="159">
        <v>2.25</v>
      </c>
      <c r="F322" s="159">
        <v>0.99</v>
      </c>
      <c r="G322" s="159">
        <v>0.82</v>
      </c>
      <c r="H322" s="159">
        <v>0.5</v>
      </c>
      <c r="I322" s="117"/>
      <c r="J322" s="185"/>
      <c r="K322" s="117"/>
      <c r="L322" s="117"/>
      <c r="M322" s="117"/>
      <c r="N322" s="117"/>
      <c r="O322" s="117"/>
      <c r="P322" s="117"/>
      <c r="Q322" s="116"/>
      <c r="R322" s="116"/>
      <c r="S322" s="116"/>
      <c r="T322" s="116"/>
      <c r="U322" s="116"/>
    </row>
    <row r="323" spans="1:21" ht="15.5" x14ac:dyDescent="0.35">
      <c r="A323" s="121" t="s">
        <v>427</v>
      </c>
      <c r="B323" s="159">
        <f t="shared" si="4"/>
        <v>8.16</v>
      </c>
      <c r="C323" s="159">
        <v>0.1</v>
      </c>
      <c r="D323" s="159">
        <v>3.53</v>
      </c>
      <c r="E323" s="159">
        <v>2.2200000000000002</v>
      </c>
      <c r="F323" s="159">
        <v>0.99</v>
      </c>
      <c r="G323" s="159">
        <v>0.78</v>
      </c>
      <c r="H323" s="159">
        <v>0.54</v>
      </c>
      <c r="I323" s="117"/>
      <c r="J323" s="185"/>
      <c r="K323" s="117"/>
      <c r="L323" s="117"/>
      <c r="M323" s="117"/>
      <c r="N323" s="117"/>
      <c r="O323" s="117"/>
      <c r="P323" s="117"/>
      <c r="Q323" s="116"/>
      <c r="R323" s="116"/>
      <c r="S323" s="116"/>
      <c r="T323" s="116"/>
      <c r="U323" s="116"/>
    </row>
    <row r="324" spans="1:21" ht="15.5" x14ac:dyDescent="0.35">
      <c r="A324" s="121" t="s">
        <v>428</v>
      </c>
      <c r="B324" s="159">
        <f>SUM(C324:H324)</f>
        <v>6.6899999999999995</v>
      </c>
      <c r="C324" s="159">
        <v>7.0000000000000007E-2</v>
      </c>
      <c r="D324" s="159">
        <v>2.82</v>
      </c>
      <c r="E324" s="159">
        <v>1.48</v>
      </c>
      <c r="F324" s="159">
        <v>0.99</v>
      </c>
      <c r="G324" s="159">
        <v>0.88</v>
      </c>
      <c r="H324" s="159">
        <v>0.45</v>
      </c>
      <c r="I324" s="117"/>
      <c r="J324" s="185"/>
      <c r="K324" s="117"/>
      <c r="L324" s="117"/>
      <c r="M324" s="117"/>
      <c r="N324" s="117"/>
      <c r="O324" s="117"/>
      <c r="P324" s="117"/>
      <c r="Q324" s="116"/>
      <c r="R324" s="116"/>
      <c r="S324" s="116"/>
      <c r="T324" s="116"/>
      <c r="U324" s="116"/>
    </row>
    <row r="325" spans="1:21" ht="15.5" x14ac:dyDescent="0.35">
      <c r="A325" s="121" t="s">
        <v>429</v>
      </c>
      <c r="B325" s="159">
        <f>SUM(C325:H325)</f>
        <v>7.76</v>
      </c>
      <c r="C325" s="159">
        <v>0.05</v>
      </c>
      <c r="D325" s="159">
        <v>3.59</v>
      </c>
      <c r="E325" s="159">
        <v>2.13</v>
      </c>
      <c r="F325" s="159">
        <v>0.87</v>
      </c>
      <c r="G325" s="159">
        <v>0.76</v>
      </c>
      <c r="H325" s="159">
        <v>0.36</v>
      </c>
      <c r="I325" s="117"/>
      <c r="J325" s="185"/>
      <c r="K325" s="117"/>
      <c r="L325" s="117"/>
      <c r="M325" s="117"/>
      <c r="N325" s="117"/>
      <c r="O325" s="117"/>
      <c r="P325" s="117"/>
      <c r="Q325" s="116"/>
      <c r="R325" s="116"/>
      <c r="S325" s="116"/>
      <c r="T325" s="116"/>
      <c r="U325" s="116"/>
    </row>
    <row r="326" spans="1:21" ht="15.5" x14ac:dyDescent="0.35">
      <c r="A326" s="121" t="s">
        <v>430</v>
      </c>
      <c r="B326" s="159">
        <f>SUM(C326:H326)</f>
        <v>8.69</v>
      </c>
      <c r="C326" s="159">
        <v>0.06</v>
      </c>
      <c r="D326" s="159">
        <v>3.85</v>
      </c>
      <c r="E326" s="159">
        <v>2.69</v>
      </c>
      <c r="F326" s="159">
        <v>0.87</v>
      </c>
      <c r="G326" s="159">
        <v>0.75</v>
      </c>
      <c r="H326" s="159">
        <v>0.47</v>
      </c>
      <c r="I326" s="117"/>
      <c r="J326" s="185"/>
      <c r="K326" s="117"/>
      <c r="L326" s="117"/>
      <c r="M326" s="117"/>
      <c r="N326" s="117"/>
      <c r="O326" s="117"/>
      <c r="P326" s="117"/>
      <c r="Q326" s="116"/>
      <c r="R326" s="116"/>
      <c r="S326" s="116"/>
      <c r="T326" s="116"/>
      <c r="U326" s="116"/>
    </row>
    <row r="327" spans="1:21" ht="15.5" x14ac:dyDescent="0.35">
      <c r="A327" s="122" t="s">
        <v>554</v>
      </c>
      <c r="B327" s="159">
        <f>SUM(C327:H327)</f>
        <v>8.58</v>
      </c>
      <c r="C327" s="159">
        <v>0.06</v>
      </c>
      <c r="D327" s="159">
        <v>3.73</v>
      </c>
      <c r="E327" s="159">
        <v>2.68</v>
      </c>
      <c r="F327" s="159">
        <v>0.87</v>
      </c>
      <c r="G327" s="159">
        <v>0.8</v>
      </c>
      <c r="H327" s="159">
        <v>0.44</v>
      </c>
      <c r="I327" s="117"/>
      <c r="J327" s="185"/>
      <c r="K327" s="117"/>
      <c r="L327" s="117"/>
      <c r="M327" s="117"/>
      <c r="N327" s="117"/>
      <c r="O327" s="117"/>
      <c r="P327" s="117"/>
      <c r="Q327" s="116"/>
      <c r="R327" s="116"/>
      <c r="S327" s="116"/>
      <c r="T327" s="116"/>
      <c r="U327" s="116"/>
    </row>
    <row r="328" spans="1:21" ht="15.5" x14ac:dyDescent="0.35">
      <c r="A328" s="122" t="s">
        <v>556</v>
      </c>
      <c r="B328" s="159">
        <f t="shared" ref="B328" si="5">SUM(C328:H328)</f>
        <v>9.75</v>
      </c>
      <c r="C328" s="159">
        <v>0.04</v>
      </c>
      <c r="D328" s="159">
        <v>3.93</v>
      </c>
      <c r="E328" s="159">
        <v>3.02</v>
      </c>
      <c r="F328" s="159">
        <v>1.22</v>
      </c>
      <c r="G328" s="159">
        <v>0.77</v>
      </c>
      <c r="H328" s="159">
        <v>0.77</v>
      </c>
      <c r="I328" s="117"/>
      <c r="J328" s="185"/>
      <c r="K328" s="117"/>
      <c r="L328" s="117"/>
      <c r="M328" s="117"/>
      <c r="N328" s="117"/>
      <c r="O328" s="117"/>
      <c r="P328" s="117"/>
      <c r="Q328" s="116"/>
      <c r="R328" s="116"/>
      <c r="S328" s="116"/>
      <c r="T328" s="116"/>
      <c r="U328" s="116"/>
    </row>
    <row r="329" spans="1:21" ht="15.5" x14ac:dyDescent="0.35">
      <c r="A329" s="122" t="s">
        <v>557</v>
      </c>
      <c r="B329" s="159">
        <f t="shared" ref="B329:B334" si="6">SUM(C329:H329)</f>
        <v>9.5100000000000016</v>
      </c>
      <c r="C329" s="159">
        <v>0.05</v>
      </c>
      <c r="D329" s="159">
        <v>3.51</v>
      </c>
      <c r="E329" s="159">
        <v>3.1</v>
      </c>
      <c r="F329" s="159">
        <v>1.22</v>
      </c>
      <c r="G329" s="159">
        <v>0.92</v>
      </c>
      <c r="H329" s="159">
        <v>0.71</v>
      </c>
      <c r="I329" s="117"/>
      <c r="J329" s="185"/>
      <c r="K329" s="117"/>
      <c r="L329" s="117"/>
      <c r="M329" s="117"/>
      <c r="N329" s="117"/>
      <c r="O329" s="117"/>
      <c r="P329" s="117"/>
      <c r="Q329" s="116"/>
      <c r="R329" s="116"/>
      <c r="S329" s="116"/>
      <c r="T329" s="116"/>
      <c r="U329" s="116"/>
    </row>
    <row r="330" spans="1:21" ht="15.5" x14ac:dyDescent="0.35">
      <c r="A330" s="122" t="s">
        <v>559</v>
      </c>
      <c r="B330" s="159">
        <f t="shared" si="6"/>
        <v>9.9000000000000021</v>
      </c>
      <c r="C330" s="159">
        <v>0.04</v>
      </c>
      <c r="D330" s="159">
        <v>3.78</v>
      </c>
      <c r="E330" s="159">
        <v>3.18</v>
      </c>
      <c r="F330" s="159">
        <v>1.22</v>
      </c>
      <c r="G330" s="159">
        <v>0.97</v>
      </c>
      <c r="H330" s="159">
        <v>0.71</v>
      </c>
      <c r="I330" s="117"/>
      <c r="J330" s="185"/>
      <c r="K330" s="117"/>
      <c r="L330" s="117"/>
      <c r="M330" s="117"/>
      <c r="N330" s="117"/>
      <c r="O330" s="117"/>
      <c r="P330" s="117"/>
      <c r="Q330" s="116"/>
      <c r="R330" s="116"/>
      <c r="S330" s="116"/>
      <c r="T330" s="116"/>
      <c r="U330" s="116"/>
    </row>
    <row r="331" spans="1:21" ht="15.5" x14ac:dyDescent="0.35">
      <c r="A331" s="122" t="s">
        <v>560</v>
      </c>
      <c r="B331" s="159">
        <f t="shared" si="6"/>
        <v>10.18</v>
      </c>
      <c r="C331" s="159">
        <v>0.05</v>
      </c>
      <c r="D331" s="159">
        <v>3.9</v>
      </c>
      <c r="E331" s="159">
        <v>3.16</v>
      </c>
      <c r="F331" s="159">
        <v>1.33</v>
      </c>
      <c r="G331" s="159">
        <v>0.94</v>
      </c>
      <c r="H331" s="159">
        <v>0.8</v>
      </c>
      <c r="I331" s="117"/>
      <c r="J331" s="185"/>
      <c r="K331" s="117"/>
      <c r="L331" s="117"/>
      <c r="M331" s="117"/>
      <c r="N331" s="117"/>
      <c r="O331" s="117"/>
      <c r="P331" s="117"/>
      <c r="Q331" s="116"/>
      <c r="R331" s="116"/>
      <c r="S331" s="116"/>
      <c r="T331" s="116"/>
      <c r="U331" s="116"/>
    </row>
    <row r="332" spans="1:21" ht="15.5" x14ac:dyDescent="0.35">
      <c r="A332" s="122" t="s">
        <v>561</v>
      </c>
      <c r="B332" s="159">
        <f t="shared" si="6"/>
        <v>9.6000000000000014</v>
      </c>
      <c r="C332" s="159">
        <v>0.04</v>
      </c>
      <c r="D332" s="159">
        <v>3.63</v>
      </c>
      <c r="E332" s="159">
        <v>2.83</v>
      </c>
      <c r="F332" s="159">
        <v>1.33</v>
      </c>
      <c r="G332" s="159">
        <v>0.79</v>
      </c>
      <c r="H332" s="159">
        <v>0.98</v>
      </c>
      <c r="I332" s="117"/>
      <c r="J332" s="185"/>
      <c r="K332" s="117"/>
      <c r="L332" s="117"/>
      <c r="M332" s="117"/>
      <c r="N332" s="117"/>
      <c r="O332" s="117"/>
      <c r="P332" s="117"/>
      <c r="Q332" s="116"/>
      <c r="R332" s="116"/>
      <c r="S332" s="116"/>
      <c r="T332" s="116"/>
      <c r="U332" s="116"/>
    </row>
    <row r="333" spans="1:21" ht="15.5" x14ac:dyDescent="0.35">
      <c r="A333" s="122" t="s">
        <v>563</v>
      </c>
      <c r="B333" s="159">
        <f t="shared" si="6"/>
        <v>9.9</v>
      </c>
      <c r="C333" s="159">
        <v>0.05</v>
      </c>
      <c r="D333" s="159">
        <v>3.82</v>
      </c>
      <c r="E333" s="159">
        <v>3.06</v>
      </c>
      <c r="F333" s="159">
        <v>1.33</v>
      </c>
      <c r="G333" s="159">
        <v>0.97</v>
      </c>
      <c r="H333" s="159">
        <v>0.67</v>
      </c>
      <c r="I333" s="117"/>
      <c r="J333" s="185"/>
      <c r="K333" s="117"/>
      <c r="L333" s="117"/>
      <c r="M333" s="117"/>
      <c r="N333" s="117"/>
      <c r="O333" s="117"/>
      <c r="P333" s="117"/>
      <c r="Q333" s="116"/>
      <c r="R333" s="116"/>
      <c r="S333" s="116"/>
      <c r="T333" s="116"/>
      <c r="U333" s="116"/>
    </row>
    <row r="334" spans="1:21" ht="15.5" x14ac:dyDescent="0.35">
      <c r="A334" s="122" t="s">
        <v>565</v>
      </c>
      <c r="B334" s="159">
        <f t="shared" si="6"/>
        <v>9.26</v>
      </c>
      <c r="C334" s="159">
        <v>0.04</v>
      </c>
      <c r="D334" s="159">
        <v>3.65</v>
      </c>
      <c r="E334" s="159">
        <v>3.06</v>
      </c>
      <c r="F334" s="159">
        <v>0.96</v>
      </c>
      <c r="G334" s="159">
        <v>0.9</v>
      </c>
      <c r="H334" s="159">
        <v>0.65</v>
      </c>
      <c r="I334" s="117"/>
      <c r="J334" s="185"/>
      <c r="K334" s="117"/>
      <c r="L334" s="117"/>
      <c r="M334" s="117"/>
      <c r="N334" s="117"/>
      <c r="O334" s="117"/>
      <c r="P334" s="117"/>
      <c r="Q334" s="116"/>
      <c r="R334" s="116"/>
      <c r="S334" s="116"/>
      <c r="T334" s="116"/>
      <c r="U334" s="116"/>
    </row>
    <row r="335" spans="1:21" ht="15.5" x14ac:dyDescent="0.35">
      <c r="A335" s="122" t="s">
        <v>567</v>
      </c>
      <c r="B335" s="159">
        <f t="shared" ref="B335:B340" si="7">SUM(C335:H335)</f>
        <v>9.44</v>
      </c>
      <c r="C335" s="159">
        <v>0.05</v>
      </c>
      <c r="D335" s="159">
        <v>3.61</v>
      </c>
      <c r="E335" s="159">
        <v>3.2</v>
      </c>
      <c r="F335" s="159">
        <v>0.96</v>
      </c>
      <c r="G335" s="159">
        <v>0.94</v>
      </c>
      <c r="H335" s="159">
        <v>0.68</v>
      </c>
      <c r="I335" s="117"/>
      <c r="J335" s="185"/>
      <c r="K335" s="117"/>
      <c r="L335" s="117"/>
      <c r="M335" s="117"/>
      <c r="N335" s="117"/>
      <c r="O335" s="117"/>
      <c r="P335" s="117"/>
      <c r="Q335" s="116"/>
      <c r="R335" s="116"/>
      <c r="S335" s="116"/>
      <c r="T335" s="116"/>
      <c r="U335" s="116"/>
    </row>
    <row r="336" spans="1:21" ht="15.5" x14ac:dyDescent="0.35">
      <c r="A336" s="122" t="s">
        <v>581</v>
      </c>
      <c r="B336" s="159">
        <f t="shared" si="7"/>
        <v>8.73</v>
      </c>
      <c r="C336" s="159">
        <v>0.04</v>
      </c>
      <c r="D336" s="159">
        <v>3.26</v>
      </c>
      <c r="E336" s="159">
        <v>2.93</v>
      </c>
      <c r="F336" s="159">
        <v>0.96</v>
      </c>
      <c r="G336" s="159">
        <v>0.95</v>
      </c>
      <c r="H336" s="159">
        <v>0.59</v>
      </c>
      <c r="I336" s="117"/>
      <c r="J336" s="185"/>
      <c r="K336" s="117"/>
      <c r="L336" s="117"/>
      <c r="M336" s="117"/>
      <c r="N336" s="117"/>
      <c r="O336" s="117"/>
      <c r="P336" s="117"/>
      <c r="Q336" s="116"/>
      <c r="R336" s="116"/>
      <c r="S336" s="116"/>
      <c r="T336" s="116"/>
      <c r="U336" s="116"/>
    </row>
    <row r="337" spans="1:21" ht="15.5" x14ac:dyDescent="0.35">
      <c r="A337" s="122" t="s">
        <v>582</v>
      </c>
      <c r="B337" s="159">
        <f t="shared" si="7"/>
        <v>9.0900000000000016</v>
      </c>
      <c r="C337" s="159">
        <v>0.04</v>
      </c>
      <c r="D337" s="159">
        <v>3.76</v>
      </c>
      <c r="E337" s="159">
        <v>2.94</v>
      </c>
      <c r="F337" s="159">
        <v>0.98</v>
      </c>
      <c r="G337" s="159">
        <v>0.82</v>
      </c>
      <c r="H337" s="159">
        <v>0.55000000000000004</v>
      </c>
      <c r="I337" s="117"/>
      <c r="J337" s="185"/>
      <c r="K337" s="117"/>
      <c r="L337" s="117"/>
      <c r="M337" s="117"/>
      <c r="N337" s="117"/>
      <c r="O337" s="117"/>
      <c r="P337" s="117"/>
      <c r="Q337" s="116"/>
      <c r="R337" s="116"/>
      <c r="S337" s="116"/>
      <c r="T337" s="116"/>
      <c r="U337" s="116"/>
    </row>
    <row r="338" spans="1:21" ht="15.5" x14ac:dyDescent="0.35">
      <c r="A338" s="122" t="s">
        <v>583</v>
      </c>
      <c r="B338" s="159">
        <f t="shared" si="7"/>
        <v>7.74</v>
      </c>
      <c r="C338" s="159">
        <v>0.04</v>
      </c>
      <c r="D338" s="159">
        <v>2.79</v>
      </c>
      <c r="E338" s="159">
        <v>2.68</v>
      </c>
      <c r="F338" s="159">
        <v>0.98</v>
      </c>
      <c r="G338" s="159">
        <v>0.77</v>
      </c>
      <c r="H338" s="159">
        <v>0.48</v>
      </c>
      <c r="I338" s="117"/>
      <c r="J338" s="185"/>
      <c r="K338" s="117"/>
      <c r="L338" s="117"/>
      <c r="M338" s="117"/>
      <c r="N338" s="117"/>
      <c r="O338" s="117"/>
      <c r="P338" s="117"/>
      <c r="Q338" s="116"/>
      <c r="R338" s="116"/>
      <c r="S338" s="116"/>
      <c r="T338" s="116"/>
      <c r="U338" s="116"/>
    </row>
    <row r="339" spans="1:21" ht="15.5" x14ac:dyDescent="0.35">
      <c r="A339" s="122" t="s">
        <v>585</v>
      </c>
      <c r="B339" s="159">
        <f t="shared" si="7"/>
        <v>8.2899999999999991</v>
      </c>
      <c r="C339" s="159">
        <v>0.02</v>
      </c>
      <c r="D339" s="159">
        <v>2.81</v>
      </c>
      <c r="E339" s="159">
        <v>3.11</v>
      </c>
      <c r="F339" s="159">
        <v>0.98</v>
      </c>
      <c r="G339" s="159">
        <v>0.76</v>
      </c>
      <c r="H339" s="159">
        <v>0.61</v>
      </c>
      <c r="I339" s="117"/>
      <c r="J339" s="185"/>
      <c r="K339" s="117"/>
      <c r="L339" s="117"/>
      <c r="M339" s="117"/>
      <c r="N339" s="117"/>
      <c r="O339" s="117"/>
      <c r="P339" s="117"/>
      <c r="Q339" s="116"/>
      <c r="R339" s="116"/>
      <c r="S339" s="116"/>
      <c r="T339" s="116"/>
      <c r="U339" s="116"/>
    </row>
    <row r="340" spans="1:21" ht="15.5" x14ac:dyDescent="0.35">
      <c r="A340" s="122" t="s">
        <v>586</v>
      </c>
      <c r="B340" s="159">
        <f t="shared" si="7"/>
        <v>9.31</v>
      </c>
      <c r="C340" s="159">
        <v>0.03</v>
      </c>
      <c r="D340" s="159">
        <v>3.3</v>
      </c>
      <c r="E340" s="159">
        <v>3.17</v>
      </c>
      <c r="F340" s="159">
        <v>1.1499999999999999</v>
      </c>
      <c r="G340" s="159">
        <v>0.77</v>
      </c>
      <c r="H340" s="159">
        <v>0.89</v>
      </c>
      <c r="I340" s="117"/>
      <c r="J340" s="185"/>
      <c r="K340" s="117"/>
      <c r="L340" s="117"/>
      <c r="M340" s="117"/>
      <c r="N340" s="117"/>
      <c r="O340" s="117"/>
      <c r="P340" s="117"/>
      <c r="Q340" s="116"/>
      <c r="R340" s="116"/>
      <c r="S340" s="116"/>
      <c r="T340" s="116"/>
      <c r="U340" s="116"/>
    </row>
    <row r="341" spans="1:21" ht="15.5" x14ac:dyDescent="0.35">
      <c r="A341" s="122" t="s">
        <v>587</v>
      </c>
      <c r="B341" s="159">
        <f t="shared" ref="B341:B346" si="8">SUM(C341:H341)</f>
        <v>9.3299999999999983</v>
      </c>
      <c r="C341" s="159">
        <v>0.03</v>
      </c>
      <c r="D341" s="159">
        <v>3.53</v>
      </c>
      <c r="E341" s="159">
        <v>3.01</v>
      </c>
      <c r="F341" s="159">
        <v>1.1499999999999999</v>
      </c>
      <c r="G341" s="159">
        <v>0.74</v>
      </c>
      <c r="H341" s="159">
        <v>0.87</v>
      </c>
      <c r="I341" s="117"/>
      <c r="J341" s="185"/>
      <c r="K341" s="117"/>
      <c r="L341" s="117"/>
      <c r="M341" s="117"/>
      <c r="N341" s="117"/>
      <c r="O341" s="117"/>
      <c r="P341" s="117"/>
      <c r="Q341" s="117"/>
      <c r="R341" s="116"/>
      <c r="S341" s="116"/>
      <c r="T341" s="116"/>
      <c r="U341" s="116"/>
    </row>
    <row r="342" spans="1:21" ht="15.5" x14ac:dyDescent="0.35">
      <c r="A342" s="122" t="s">
        <v>589</v>
      </c>
      <c r="B342" s="159">
        <f t="shared" si="8"/>
        <v>9.4699999999999989</v>
      </c>
      <c r="C342" s="159">
        <v>0.03</v>
      </c>
      <c r="D342" s="159">
        <v>3.28</v>
      </c>
      <c r="E342" s="159">
        <v>3.26</v>
      </c>
      <c r="F342" s="159">
        <v>1.1499999999999999</v>
      </c>
      <c r="G342" s="159">
        <v>0.95</v>
      </c>
      <c r="H342" s="159">
        <v>0.8</v>
      </c>
      <c r="I342" s="117"/>
      <c r="J342" s="185"/>
      <c r="K342" s="117"/>
      <c r="L342" s="117"/>
      <c r="M342" s="117"/>
      <c r="N342" s="117"/>
      <c r="O342" s="117"/>
      <c r="P342" s="117"/>
      <c r="Q342" s="117"/>
      <c r="R342" s="116"/>
      <c r="S342" s="116"/>
      <c r="T342" s="116"/>
      <c r="U342" s="116"/>
    </row>
    <row r="343" spans="1:21" ht="15.5" x14ac:dyDescent="0.35">
      <c r="A343" s="122" t="s">
        <v>601</v>
      </c>
      <c r="B343" s="159">
        <f t="shared" si="8"/>
        <v>9.51</v>
      </c>
      <c r="C343" s="159">
        <v>0.02</v>
      </c>
      <c r="D343" s="159">
        <v>3.14</v>
      </c>
      <c r="E343" s="159">
        <v>3.17</v>
      </c>
      <c r="F343" s="159">
        <v>1.34</v>
      </c>
      <c r="G343" s="159">
        <v>0.86</v>
      </c>
      <c r="H343" s="159">
        <v>0.98</v>
      </c>
      <c r="I343" s="117"/>
      <c r="J343" s="185"/>
      <c r="K343" s="117"/>
      <c r="L343" s="117"/>
      <c r="M343" s="117"/>
      <c r="N343" s="117"/>
      <c r="O343" s="117"/>
      <c r="P343" s="117"/>
      <c r="Q343" s="176"/>
      <c r="R343" s="116"/>
      <c r="S343" s="116"/>
      <c r="T343" s="116"/>
      <c r="U343" s="116"/>
    </row>
    <row r="344" spans="1:21" ht="15.5" x14ac:dyDescent="0.35">
      <c r="A344" s="122" t="s">
        <v>602</v>
      </c>
      <c r="B344" s="159">
        <f t="shared" si="8"/>
        <v>8.7900000000000009</v>
      </c>
      <c r="C344" s="159">
        <v>0.02</v>
      </c>
      <c r="D344" s="159">
        <v>3.37</v>
      </c>
      <c r="E344" s="159">
        <v>2.77</v>
      </c>
      <c r="F344" s="159">
        <v>1.34</v>
      </c>
      <c r="G344" s="159">
        <v>0.55000000000000004</v>
      </c>
      <c r="H344" s="159">
        <v>0.74</v>
      </c>
      <c r="I344" s="117"/>
      <c r="J344" s="185"/>
      <c r="K344" s="117"/>
      <c r="L344" s="117"/>
      <c r="M344" s="117"/>
      <c r="N344" s="117"/>
      <c r="O344" s="117"/>
      <c r="P344" s="117"/>
      <c r="Q344" s="176"/>
      <c r="R344" s="116"/>
      <c r="S344" s="116"/>
      <c r="T344" s="116"/>
      <c r="U344" s="116"/>
    </row>
    <row r="345" spans="1:21" ht="15.5" x14ac:dyDescent="0.35">
      <c r="A345" s="122" t="s">
        <v>605</v>
      </c>
      <c r="B345" s="159">
        <f t="shared" si="8"/>
        <v>9.2899999999999991</v>
      </c>
      <c r="C345" s="159">
        <v>0.02</v>
      </c>
      <c r="D345" s="159">
        <v>3.48</v>
      </c>
      <c r="E345" s="159">
        <v>2.98</v>
      </c>
      <c r="F345" s="159">
        <v>1.34</v>
      </c>
      <c r="G345" s="159">
        <v>0.7</v>
      </c>
      <c r="H345" s="159">
        <v>0.77</v>
      </c>
      <c r="I345" s="117"/>
      <c r="J345" s="185"/>
      <c r="K345" s="117"/>
      <c r="L345" s="117"/>
      <c r="M345" s="117"/>
      <c r="N345" s="117"/>
      <c r="O345" s="117"/>
      <c r="P345" s="117"/>
      <c r="Q345" s="176"/>
      <c r="R345" s="116"/>
      <c r="S345" s="116"/>
      <c r="T345" s="116"/>
      <c r="U345" s="116"/>
    </row>
    <row r="346" spans="1:21" ht="15.5" x14ac:dyDescent="0.35">
      <c r="A346" s="122" t="s">
        <v>608</v>
      </c>
      <c r="B346" s="159">
        <f t="shared" si="8"/>
        <v>8.32</v>
      </c>
      <c r="C346" s="159">
        <v>0.02</v>
      </c>
      <c r="D346" s="159">
        <v>3.08</v>
      </c>
      <c r="E346" s="159">
        <v>2.9</v>
      </c>
      <c r="F346" s="159">
        <v>0.97</v>
      </c>
      <c r="G346" s="159">
        <v>0.7</v>
      </c>
      <c r="H346" s="159">
        <v>0.65</v>
      </c>
      <c r="I346" s="117"/>
      <c r="J346" s="185"/>
      <c r="K346" s="117"/>
      <c r="L346" s="117"/>
      <c r="M346" s="117"/>
      <c r="N346" s="117"/>
      <c r="O346" s="117"/>
      <c r="P346" s="117"/>
      <c r="Q346" s="176"/>
      <c r="R346" s="116"/>
      <c r="S346" s="116"/>
      <c r="T346" s="116"/>
      <c r="U346" s="116"/>
    </row>
    <row r="347" spans="1:21" ht="15.5" x14ac:dyDescent="0.35">
      <c r="A347" s="122" t="s">
        <v>609</v>
      </c>
      <c r="B347" s="159">
        <f t="shared" ref="B347:B352" si="9">SUM(C347:H347)</f>
        <v>8.35</v>
      </c>
      <c r="C347" s="159">
        <v>0.03</v>
      </c>
      <c r="D347" s="159">
        <v>3.24</v>
      </c>
      <c r="E347" s="159">
        <v>2.84</v>
      </c>
      <c r="F347" s="159">
        <v>0.97</v>
      </c>
      <c r="G347" s="159">
        <v>0.72</v>
      </c>
      <c r="H347" s="159">
        <v>0.55000000000000004</v>
      </c>
      <c r="I347" s="117"/>
      <c r="J347" s="185"/>
      <c r="K347" s="117"/>
      <c r="L347" s="117"/>
      <c r="M347" s="117"/>
      <c r="N347" s="117"/>
      <c r="O347" s="117"/>
      <c r="P347" s="117"/>
      <c r="Q347" s="176"/>
      <c r="R347" s="116"/>
      <c r="S347" s="116"/>
      <c r="T347" s="116"/>
      <c r="U347" s="116"/>
    </row>
    <row r="348" spans="1:21" ht="15.5" x14ac:dyDescent="0.35">
      <c r="A348" s="122" t="s">
        <v>611</v>
      </c>
      <c r="B348" s="159">
        <f t="shared" si="9"/>
        <v>7.8299999999999992</v>
      </c>
      <c r="C348" s="159">
        <v>0.03</v>
      </c>
      <c r="D348" s="159">
        <v>2.88</v>
      </c>
      <c r="E348" s="159">
        <v>2.65</v>
      </c>
      <c r="F348" s="159">
        <v>0.97</v>
      </c>
      <c r="G348" s="159">
        <v>0.77</v>
      </c>
      <c r="H348" s="159">
        <v>0.53</v>
      </c>
      <c r="J348" s="185"/>
      <c r="K348" s="117"/>
      <c r="L348" s="117"/>
      <c r="M348" s="117"/>
      <c r="N348" s="117"/>
      <c r="O348" s="117"/>
      <c r="P348" s="117"/>
      <c r="Q348" s="176"/>
    </row>
    <row r="349" spans="1:21" ht="15.5" x14ac:dyDescent="0.35">
      <c r="A349" s="122" t="s">
        <v>612</v>
      </c>
      <c r="B349" s="159">
        <f t="shared" si="9"/>
        <v>8.2900000000000009</v>
      </c>
      <c r="C349" s="159">
        <v>0.03</v>
      </c>
      <c r="D349" s="159">
        <v>3.08</v>
      </c>
      <c r="E349" s="159">
        <v>2.8</v>
      </c>
      <c r="F349" s="159">
        <v>0.98</v>
      </c>
      <c r="G349" s="159">
        <v>0.71</v>
      </c>
      <c r="H349" s="159">
        <v>0.69</v>
      </c>
      <c r="J349" s="185"/>
      <c r="K349" s="117"/>
      <c r="L349" s="117"/>
      <c r="M349" s="117"/>
      <c r="N349" s="117"/>
      <c r="O349" s="117"/>
      <c r="P349" s="117"/>
      <c r="Q349" s="176"/>
    </row>
    <row r="350" spans="1:21" ht="15.5" x14ac:dyDescent="0.35">
      <c r="A350" s="122" t="s">
        <v>615</v>
      </c>
      <c r="B350" s="159">
        <f t="shared" si="9"/>
        <v>7.370000000000001</v>
      </c>
      <c r="C350" s="159">
        <v>0.03</v>
      </c>
      <c r="D350" s="159">
        <v>2.69</v>
      </c>
      <c r="E350" s="159">
        <v>2.36</v>
      </c>
      <c r="F350" s="159">
        <v>0.98</v>
      </c>
      <c r="G350" s="159">
        <v>0.7</v>
      </c>
      <c r="H350" s="159">
        <v>0.61</v>
      </c>
      <c r="J350" s="185"/>
      <c r="K350" s="117"/>
      <c r="L350" s="117"/>
      <c r="M350" s="117"/>
      <c r="N350" s="117"/>
      <c r="O350" s="117"/>
      <c r="P350" s="117"/>
    </row>
    <row r="351" spans="1:21" ht="15.5" x14ac:dyDescent="0.35">
      <c r="A351" s="122" t="s">
        <v>618</v>
      </c>
      <c r="B351" s="159">
        <f t="shared" si="9"/>
        <v>7.6000000000000005</v>
      </c>
      <c r="C351" s="159">
        <v>0.04</v>
      </c>
      <c r="D351" s="159">
        <v>2.68</v>
      </c>
      <c r="E351" s="159">
        <v>2.4300000000000002</v>
      </c>
      <c r="F351" s="159">
        <v>0.98</v>
      </c>
      <c r="G351" s="159">
        <v>0.85</v>
      </c>
      <c r="H351" s="159">
        <v>0.62</v>
      </c>
      <c r="J351" s="185"/>
      <c r="K351" s="117"/>
      <c r="L351" s="117"/>
      <c r="M351" s="117"/>
      <c r="N351" s="117"/>
      <c r="O351" s="117"/>
      <c r="P351" s="117"/>
    </row>
    <row r="352" spans="1:21" ht="15.5" x14ac:dyDescent="0.35">
      <c r="A352" s="122" t="s">
        <v>619</v>
      </c>
      <c r="B352" s="159">
        <f t="shared" si="9"/>
        <v>8.4600000000000009</v>
      </c>
      <c r="C352" s="159">
        <v>0.05</v>
      </c>
      <c r="D352" s="159">
        <v>2.93</v>
      </c>
      <c r="E352" s="159">
        <v>2.65</v>
      </c>
      <c r="F352" s="159">
        <v>1.28</v>
      </c>
      <c r="G352" s="159">
        <v>0.74</v>
      </c>
      <c r="H352" s="159">
        <v>0.81</v>
      </c>
      <c r="J352" s="185"/>
      <c r="K352" s="117"/>
      <c r="L352" s="117"/>
      <c r="M352" s="117"/>
      <c r="N352" s="117"/>
      <c r="O352" s="117"/>
      <c r="P352" s="117"/>
    </row>
    <row r="353" spans="1:16" ht="15.5" x14ac:dyDescent="0.35">
      <c r="A353" s="122" t="s">
        <v>620</v>
      </c>
      <c r="B353" s="159">
        <f t="shared" ref="B353:B358" si="10">SUM(C353:H353)</f>
        <v>8.2800000000000011</v>
      </c>
      <c r="C353" s="159">
        <v>0.05</v>
      </c>
      <c r="D353" s="159">
        <v>3.02</v>
      </c>
      <c r="E353" s="159">
        <v>2.4900000000000002</v>
      </c>
      <c r="F353" s="159">
        <v>1.28</v>
      </c>
      <c r="G353" s="159">
        <v>0.65</v>
      </c>
      <c r="H353" s="159">
        <v>0.79</v>
      </c>
      <c r="J353" s="185"/>
      <c r="K353" s="117"/>
      <c r="L353" s="117"/>
      <c r="M353" s="117"/>
      <c r="N353" s="117"/>
      <c r="O353" s="117"/>
      <c r="P353" s="117"/>
    </row>
    <row r="354" spans="1:16" ht="15.5" x14ac:dyDescent="0.35">
      <c r="A354" s="122" t="s">
        <v>622</v>
      </c>
      <c r="B354" s="159">
        <f t="shared" si="10"/>
        <v>9.02</v>
      </c>
      <c r="C354" s="159">
        <v>0</v>
      </c>
      <c r="D354" s="159">
        <v>3.03</v>
      </c>
      <c r="E354" s="159">
        <v>2.87</v>
      </c>
      <c r="F354" s="159">
        <v>1.28</v>
      </c>
      <c r="G354" s="159">
        <v>0.83</v>
      </c>
      <c r="H354" s="159">
        <v>1.01</v>
      </c>
      <c r="J354" s="185"/>
      <c r="K354" s="117"/>
      <c r="L354" s="117"/>
      <c r="M354" s="117"/>
      <c r="N354" s="117"/>
      <c r="O354" s="117"/>
      <c r="P354" s="117"/>
    </row>
    <row r="355" spans="1:16" ht="15.5" x14ac:dyDescent="0.35">
      <c r="A355" s="122" t="s">
        <v>635</v>
      </c>
      <c r="B355" s="159">
        <f t="shared" si="10"/>
        <v>8.5299999999999994</v>
      </c>
      <c r="C355" s="159">
        <v>0.01</v>
      </c>
      <c r="D355" s="159">
        <v>2.78</v>
      </c>
      <c r="E355" s="159">
        <v>2.84</v>
      </c>
      <c r="F355" s="159">
        <v>1.43</v>
      </c>
      <c r="G355" s="159">
        <v>0.56000000000000005</v>
      </c>
      <c r="H355" s="159">
        <v>0.91</v>
      </c>
      <c r="J355" s="185"/>
      <c r="K355" s="117"/>
      <c r="L355" s="117"/>
      <c r="M355" s="117"/>
      <c r="N355" s="117"/>
      <c r="O355" s="117"/>
      <c r="P355" s="117"/>
    </row>
    <row r="356" spans="1:16" ht="15.5" x14ac:dyDescent="0.35">
      <c r="A356" s="122" t="s">
        <v>647</v>
      </c>
      <c r="B356" s="159">
        <f t="shared" si="10"/>
        <v>8.2199999999999989</v>
      </c>
      <c r="C356" s="159">
        <v>0</v>
      </c>
      <c r="D356" s="159">
        <v>2.65</v>
      </c>
      <c r="E356" s="159">
        <v>2.7</v>
      </c>
      <c r="F356" s="159">
        <v>1.43</v>
      </c>
      <c r="G356" s="159">
        <v>0.59</v>
      </c>
      <c r="H356" s="159">
        <v>0.85</v>
      </c>
      <c r="J356" s="185"/>
      <c r="K356" s="117"/>
      <c r="L356" s="117"/>
      <c r="M356" s="117"/>
      <c r="N356" s="117"/>
      <c r="O356" s="117"/>
      <c r="P356" s="117"/>
    </row>
    <row r="357" spans="1:16" ht="15.5" x14ac:dyDescent="0.35">
      <c r="A357" s="122" t="s">
        <v>649</v>
      </c>
      <c r="B357" s="159">
        <f t="shared" si="10"/>
        <v>8.8299999999999983</v>
      </c>
      <c r="C357" s="159">
        <v>0</v>
      </c>
      <c r="D357" s="159">
        <v>3.17</v>
      </c>
      <c r="E357" s="159">
        <v>2.76</v>
      </c>
      <c r="F357" s="159">
        <v>1.43</v>
      </c>
      <c r="G357" s="159">
        <v>0.64</v>
      </c>
      <c r="H357" s="159">
        <v>0.83</v>
      </c>
      <c r="J357" s="185"/>
      <c r="K357" s="117"/>
      <c r="L357" s="117"/>
      <c r="M357" s="117"/>
      <c r="N357" s="117"/>
      <c r="O357" s="117"/>
      <c r="P357" s="117"/>
    </row>
    <row r="358" spans="1:16" ht="15.5" x14ac:dyDescent="0.35">
      <c r="A358" s="122" t="s">
        <v>651</v>
      </c>
      <c r="B358" s="159">
        <f t="shared" si="10"/>
        <v>8.3099999999999987</v>
      </c>
      <c r="C358" s="159">
        <v>0</v>
      </c>
      <c r="D358" s="159">
        <v>2.88</v>
      </c>
      <c r="E358" s="159">
        <v>2.58</v>
      </c>
      <c r="F358" s="159">
        <v>1.1399999999999999</v>
      </c>
      <c r="G358" s="159">
        <v>0.85</v>
      </c>
      <c r="H358" s="159">
        <v>0.86</v>
      </c>
      <c r="J358" s="185"/>
      <c r="K358" s="117"/>
      <c r="L358" s="117"/>
      <c r="M358" s="117"/>
      <c r="N358" s="117"/>
      <c r="O358" s="117"/>
      <c r="P358" s="117"/>
    </row>
    <row r="359" spans="1:16" ht="15.5" x14ac:dyDescent="0.35">
      <c r="A359" s="122" t="s">
        <v>653</v>
      </c>
      <c r="B359" s="159">
        <f t="shared" ref="B359:B364" si="11">SUM(C359:H359)</f>
        <v>8.08</v>
      </c>
      <c r="C359" s="159">
        <v>0</v>
      </c>
      <c r="D359" s="159">
        <v>3.08</v>
      </c>
      <c r="E359" s="159">
        <v>2.4900000000000002</v>
      </c>
      <c r="F359" s="159">
        <v>1.1399999999999999</v>
      </c>
      <c r="G359" s="159">
        <v>0.83</v>
      </c>
      <c r="H359" s="159">
        <v>0.54</v>
      </c>
      <c r="J359" s="185"/>
      <c r="K359" s="117"/>
      <c r="L359" s="117"/>
      <c r="M359" s="117"/>
      <c r="N359" s="117"/>
      <c r="O359" s="117"/>
      <c r="P359" s="117"/>
    </row>
    <row r="360" spans="1:16" ht="15.5" x14ac:dyDescent="0.35">
      <c r="A360" s="122" t="s">
        <v>655</v>
      </c>
      <c r="B360" s="159">
        <f t="shared" si="11"/>
        <v>6.7700000000000005</v>
      </c>
      <c r="C360" s="159">
        <v>0.01</v>
      </c>
      <c r="D360" s="159">
        <v>2.39</v>
      </c>
      <c r="E360" s="159">
        <v>1.84</v>
      </c>
      <c r="F360" s="159">
        <v>1.1399999999999999</v>
      </c>
      <c r="G360" s="159">
        <v>0.78</v>
      </c>
      <c r="H360" s="159">
        <v>0.61</v>
      </c>
      <c r="J360" s="185"/>
      <c r="K360" s="117"/>
      <c r="L360" s="117"/>
      <c r="M360" s="117"/>
      <c r="N360" s="117"/>
      <c r="O360" s="117"/>
      <c r="P360" s="117"/>
    </row>
    <row r="361" spans="1:16" ht="15.5" x14ac:dyDescent="0.35">
      <c r="A361" s="122" t="s">
        <v>656</v>
      </c>
      <c r="B361" s="159">
        <f t="shared" si="11"/>
        <v>7.8000000000000007</v>
      </c>
      <c r="C361" s="159">
        <v>0.01</v>
      </c>
      <c r="D361" s="159">
        <v>3.05</v>
      </c>
      <c r="E361" s="159">
        <v>2.27</v>
      </c>
      <c r="F361" s="159">
        <v>1.1200000000000001</v>
      </c>
      <c r="G361" s="159">
        <v>0.78</v>
      </c>
      <c r="H361" s="159">
        <v>0.56999999999999995</v>
      </c>
      <c r="J361" s="185"/>
      <c r="K361" s="117"/>
      <c r="L361" s="117"/>
      <c r="M361" s="117"/>
      <c r="N361" s="117"/>
      <c r="O361" s="117"/>
      <c r="P361" s="117"/>
    </row>
    <row r="362" spans="1:16" ht="15.5" x14ac:dyDescent="0.35">
      <c r="A362" s="122" t="s">
        <v>658</v>
      </c>
      <c r="B362" s="159">
        <f t="shared" si="11"/>
        <v>7.1399999999999988</v>
      </c>
      <c r="C362" s="159">
        <v>0.01</v>
      </c>
      <c r="D362" s="159">
        <v>2.3199999999999998</v>
      </c>
      <c r="E362" s="159">
        <v>2.0499999999999998</v>
      </c>
      <c r="F362" s="159">
        <v>1.1200000000000001</v>
      </c>
      <c r="G362" s="159">
        <v>0.89</v>
      </c>
      <c r="H362" s="159">
        <v>0.75</v>
      </c>
      <c r="K362" s="117"/>
      <c r="L362" s="117"/>
      <c r="M362" s="117"/>
      <c r="N362" s="117"/>
      <c r="O362" s="117"/>
      <c r="P362" s="117"/>
    </row>
    <row r="363" spans="1:16" ht="15.5" x14ac:dyDescent="0.35">
      <c r="A363" s="122" t="s">
        <v>662</v>
      </c>
      <c r="B363" s="159">
        <f t="shared" si="11"/>
        <v>7.45</v>
      </c>
      <c r="C363" s="159">
        <v>0.01</v>
      </c>
      <c r="D363" s="159">
        <v>2.75</v>
      </c>
      <c r="E363" s="159">
        <v>2.17</v>
      </c>
      <c r="F363" s="159">
        <v>1.1200000000000001</v>
      </c>
      <c r="G363" s="159">
        <v>0.78</v>
      </c>
      <c r="H363" s="159">
        <v>0.62</v>
      </c>
    </row>
    <row r="364" spans="1:16" ht="15.5" x14ac:dyDescent="0.35">
      <c r="A364" s="122" t="s">
        <v>663</v>
      </c>
      <c r="B364" s="159">
        <f t="shared" si="11"/>
        <v>8.1</v>
      </c>
      <c r="C364" s="159">
        <v>0.01</v>
      </c>
      <c r="D364" s="159">
        <v>2.84</v>
      </c>
      <c r="E364" s="159">
        <v>2.54</v>
      </c>
      <c r="F364" s="159">
        <v>1.29</v>
      </c>
      <c r="G364" s="159">
        <v>0.7</v>
      </c>
      <c r="H364" s="159">
        <v>0.72</v>
      </c>
      <c r="K364" s="117"/>
      <c r="L364" s="117"/>
      <c r="M364" s="117"/>
      <c r="N364" s="117"/>
      <c r="O364" s="117"/>
      <c r="P364" s="117"/>
    </row>
    <row r="365" spans="1:16" ht="15.5" x14ac:dyDescent="0.35">
      <c r="A365" s="122" t="s">
        <v>664</v>
      </c>
      <c r="B365" s="159">
        <f>SUM(C365:H365)</f>
        <v>7.83</v>
      </c>
      <c r="C365" s="159">
        <v>0.01</v>
      </c>
      <c r="D365" s="159">
        <v>2.71</v>
      </c>
      <c r="E365" s="159">
        <v>2.4500000000000002</v>
      </c>
      <c r="F365" s="159">
        <v>1.29</v>
      </c>
      <c r="G365" s="159">
        <v>0.7</v>
      </c>
      <c r="H365" s="159">
        <v>0.67</v>
      </c>
    </row>
    <row r="366" spans="1:16" x14ac:dyDescent="0.3">
      <c r="D366" s="116"/>
      <c r="J366" s="185"/>
    </row>
    <row r="367" spans="1:16" x14ac:dyDescent="0.3">
      <c r="B367" s="87"/>
      <c r="C367" s="87"/>
      <c r="D367" s="87"/>
      <c r="E367" s="87"/>
      <c r="F367" s="87"/>
      <c r="G367" s="87"/>
      <c r="H367" s="87"/>
    </row>
    <row r="368" spans="1:16" x14ac:dyDescent="0.3">
      <c r="B368" s="186"/>
      <c r="C368" s="186"/>
      <c r="D368" s="186"/>
      <c r="E368" s="186"/>
      <c r="F368" s="186"/>
      <c r="G368" s="186"/>
      <c r="H368" s="186"/>
    </row>
    <row r="369" spans="2:8" x14ac:dyDescent="0.3">
      <c r="B369" s="186"/>
      <c r="C369" s="186"/>
      <c r="D369" s="186"/>
      <c r="E369" s="186"/>
      <c r="F369" s="186"/>
      <c r="G369" s="186"/>
      <c r="H369" s="186"/>
    </row>
    <row r="370" spans="2:8" x14ac:dyDescent="0.3">
      <c r="B370" s="87"/>
      <c r="C370" s="187"/>
      <c r="D370" s="187"/>
      <c r="E370" s="187"/>
      <c r="F370" s="187"/>
      <c r="G370" s="187"/>
      <c r="H370" s="187"/>
    </row>
    <row r="371" spans="2:8" x14ac:dyDescent="0.3">
      <c r="B371" s="172"/>
      <c r="C371" s="187"/>
      <c r="D371" s="187"/>
      <c r="E371" s="187"/>
      <c r="F371" s="187"/>
      <c r="G371" s="187"/>
      <c r="H371" s="187"/>
    </row>
    <row r="372" spans="2:8" x14ac:dyDescent="0.3">
      <c r="B372" s="170"/>
      <c r="C372" s="184"/>
      <c r="D372" s="184"/>
      <c r="E372" s="184"/>
      <c r="F372" s="184"/>
      <c r="G372" s="184"/>
      <c r="H372" s="184"/>
    </row>
    <row r="373" spans="2:8" x14ac:dyDescent="0.3">
      <c r="B373" s="170"/>
      <c r="C373" s="184"/>
      <c r="D373" s="184"/>
      <c r="E373" s="184"/>
      <c r="F373" s="184"/>
      <c r="G373" s="184"/>
      <c r="H373" s="184"/>
    </row>
    <row r="374" spans="2:8" x14ac:dyDescent="0.3">
      <c r="B374" s="117"/>
      <c r="C374" s="184"/>
      <c r="D374" s="184"/>
      <c r="E374" s="184"/>
      <c r="F374" s="184"/>
      <c r="G374" s="184"/>
      <c r="H374" s="184"/>
    </row>
    <row r="375" spans="2:8" x14ac:dyDescent="0.3">
      <c r="C375" s="184"/>
      <c r="D375" s="184"/>
      <c r="E375" s="184"/>
      <c r="F375" s="184"/>
      <c r="G375" s="184"/>
      <c r="H375" s="184"/>
    </row>
    <row r="376" spans="2:8" x14ac:dyDescent="0.3">
      <c r="B376" s="170"/>
      <c r="C376" s="170"/>
      <c r="D376" s="170"/>
      <c r="E376" s="170"/>
      <c r="F376" s="170"/>
      <c r="G376" s="170"/>
      <c r="H376" s="170"/>
    </row>
  </sheetData>
  <phoneticPr fontId="33" type="noConversion"/>
  <pageMargins left="0.75" right="0.75" top="1" bottom="1" header="0.5" footer="0.5"/>
  <pageSetup paperSize="9" orientation="portrait" r:id="rId1"/>
  <headerFooter alignWithMargins="0"/>
  <ignoredErrors>
    <ignoredError sqref="B343:B349" formulaRange="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Contents</vt:lpstr>
      <vt:lpstr>Notes</vt:lpstr>
      <vt:lpstr>Commentary</vt:lpstr>
      <vt:lpstr>Main table - monthly</vt:lpstr>
      <vt:lpstr>Main table - quarterly</vt:lpstr>
      <vt:lpstr>Annual</vt:lpstr>
      <vt:lpstr>Quarter</vt:lpstr>
      <vt:lpstr>Month</vt:lpstr>
      <vt:lpstr>calculation_hide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Indigenous production of primary fuels </dc:title>
  <dc:creator>energy.stats@beis.gov.uk</dc:creator>
  <cp:keywords>Indigenous, production</cp:keywords>
  <cp:lastModifiedBy>Harris, Kevin (Energy Security)</cp:lastModifiedBy>
  <dcterms:created xsi:type="dcterms:W3CDTF">2021-11-11T17:39:46Z</dcterms:created>
  <dcterms:modified xsi:type="dcterms:W3CDTF">2025-01-28T10:27:28Z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2021-11-11T17:39:46Z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eed8a6e3-8974-4191-80d9-64373d0f5765</vt:lpwstr>
  </property>
  <property fmtid="{D5CDD505-2E9C-101B-9397-08002B2CF9AE}" pid="8" name="MSIP_Label_ba62f585-b40f-4ab9-bafe-39150f03d124_ContentBits">
    <vt:lpwstr>0</vt:lpwstr>
  </property>
</Properties>
</file>