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gapc\Downloads\"/>
    </mc:Choice>
  </mc:AlternateContent>
  <bookViews>
    <workbookView xWindow="0" yWindow="0" windowWidth="24000" windowHeight="9660" tabRatio="823" firstSheet="10" activeTab="32"/>
  </bookViews>
  <sheets>
    <sheet name="b" sheetId="7" r:id="rId1"/>
    <sheet name="a" sheetId="1" r:id="rId2"/>
    <sheet name="11.4" sheetId="2" r:id="rId3"/>
    <sheet name="12.4" sheetId="3" r:id="rId4"/>
    <sheet name="13.4" sheetId="4" r:id="rId5"/>
    <sheet name="14.4" sheetId="5" r:id="rId6"/>
    <sheet name="14.4-2" sheetId="6" r:id="rId7"/>
    <sheet name="15.4" sheetId="8" r:id="rId8"/>
    <sheet name="15.4-2" sheetId="9" r:id="rId9"/>
    <sheet name="16.4" sheetId="10" r:id="rId10"/>
    <sheet name="17.4" sheetId="11" r:id="rId11"/>
    <sheet name="17.4-2" sheetId="12" r:id="rId12"/>
    <sheet name="18-4" sheetId="13" r:id="rId13"/>
    <sheet name="Sayfa1" sheetId="32" r:id="rId14"/>
    <sheet name="19.4" sheetId="14" r:id="rId15"/>
    <sheet name="20.4" sheetId="15" r:id="rId16"/>
    <sheet name="21.4" sheetId="16" r:id="rId17"/>
    <sheet name="22.4" sheetId="17" r:id="rId18"/>
    <sheet name="23.4" sheetId="18" r:id="rId19"/>
    <sheet name="24.4" sheetId="19" r:id="rId20"/>
    <sheet name="25.4" sheetId="20" r:id="rId21"/>
    <sheet name="26.4" sheetId="21" r:id="rId22"/>
    <sheet name="27.4" sheetId="22" r:id="rId23"/>
    <sheet name="28.4" sheetId="23" r:id="rId24"/>
    <sheet name="29.4" sheetId="24" r:id="rId25"/>
    <sheet name="30.4" sheetId="25" r:id="rId26"/>
    <sheet name="1.5" sheetId="26" r:id="rId27"/>
    <sheet name="2.5" sheetId="27" r:id="rId28"/>
    <sheet name="3.5" sheetId="28" r:id="rId29"/>
    <sheet name="4.5" sheetId="29" r:id="rId30"/>
    <sheet name="5.5" sheetId="30" r:id="rId31"/>
    <sheet name="6.5" sheetId="31" r:id="rId32"/>
    <sheet name="aaa" sheetId="33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1" l="1"/>
  <c r="Y9" i="31"/>
  <c r="Q108" i="31"/>
  <c r="Q107" i="31"/>
  <c r="Q106" i="31"/>
  <c r="Q105" i="31"/>
  <c r="P105" i="31"/>
  <c r="N105" i="31"/>
  <c r="M105" i="31"/>
  <c r="Q104" i="31"/>
  <c r="P104" i="31"/>
  <c r="N104" i="31"/>
  <c r="M104" i="31"/>
  <c r="Q103" i="31"/>
  <c r="P103" i="31"/>
  <c r="N103" i="31"/>
  <c r="M103" i="31"/>
  <c r="Q102" i="31"/>
  <c r="P102" i="31"/>
  <c r="N102" i="31"/>
  <c r="M102" i="31"/>
  <c r="Q101" i="31"/>
  <c r="P101" i="31"/>
  <c r="N101" i="31"/>
  <c r="M101" i="31"/>
  <c r="Q100" i="31"/>
  <c r="P100" i="31"/>
  <c r="N100" i="31"/>
  <c r="M100" i="31"/>
  <c r="Q99" i="31"/>
  <c r="P99" i="31"/>
  <c r="N99" i="31"/>
  <c r="M99" i="31"/>
  <c r="Q98" i="31"/>
  <c r="P98" i="31"/>
  <c r="N98" i="31"/>
  <c r="M98" i="31"/>
  <c r="Q97" i="31"/>
  <c r="P97" i="31"/>
  <c r="N97" i="31"/>
  <c r="M97" i="31"/>
  <c r="Q96" i="31"/>
  <c r="P96" i="31"/>
  <c r="N96" i="31"/>
  <c r="M96" i="31"/>
  <c r="Q95" i="31"/>
  <c r="P95" i="31"/>
  <c r="N95" i="31"/>
  <c r="M95" i="31"/>
  <c r="Q94" i="31"/>
  <c r="P94" i="31"/>
  <c r="N94" i="31"/>
  <c r="M94" i="31"/>
  <c r="Q93" i="31"/>
  <c r="P93" i="31"/>
  <c r="N93" i="31"/>
  <c r="M93" i="31"/>
  <c r="Q92" i="31"/>
  <c r="P92" i="31"/>
  <c r="N92" i="31"/>
  <c r="M92" i="31"/>
  <c r="Q91" i="31"/>
  <c r="P91" i="31"/>
  <c r="N91" i="31"/>
  <c r="M91" i="31"/>
  <c r="Q90" i="31"/>
  <c r="P90" i="31"/>
  <c r="N90" i="31"/>
  <c r="M90" i="31"/>
  <c r="Q89" i="31"/>
  <c r="P89" i="31"/>
  <c r="N89" i="31"/>
  <c r="M89" i="31"/>
  <c r="Q88" i="31"/>
  <c r="P88" i="31"/>
  <c r="N88" i="31"/>
  <c r="M88" i="31"/>
  <c r="Q87" i="31"/>
  <c r="P87" i="31"/>
  <c r="N87" i="31"/>
  <c r="M87" i="31"/>
  <c r="Q86" i="31"/>
  <c r="P86" i="31"/>
  <c r="N86" i="31"/>
  <c r="M86" i="31"/>
  <c r="Q85" i="31"/>
  <c r="P85" i="31"/>
  <c r="N85" i="31"/>
  <c r="M85" i="31"/>
  <c r="Q84" i="31"/>
  <c r="P84" i="31"/>
  <c r="N84" i="31"/>
  <c r="M84" i="31"/>
  <c r="Q83" i="31"/>
  <c r="P83" i="31"/>
  <c r="N83" i="31"/>
  <c r="M83" i="31"/>
  <c r="Q82" i="31"/>
  <c r="P82" i="31"/>
  <c r="N82" i="31"/>
  <c r="M82" i="31"/>
  <c r="Q81" i="31"/>
  <c r="P81" i="31"/>
  <c r="N81" i="31"/>
  <c r="M81" i="31"/>
  <c r="Q80" i="31"/>
  <c r="P80" i="31"/>
  <c r="N80" i="31"/>
  <c r="M80" i="31"/>
  <c r="Q79" i="31"/>
  <c r="P79" i="31"/>
  <c r="N79" i="31"/>
  <c r="M79" i="31"/>
  <c r="Q78" i="31"/>
  <c r="P78" i="31"/>
  <c r="N78" i="31"/>
  <c r="M78" i="31"/>
  <c r="Q77" i="31"/>
  <c r="P77" i="31"/>
  <c r="N77" i="31"/>
  <c r="M77" i="31"/>
  <c r="Q76" i="31"/>
  <c r="P76" i="31"/>
  <c r="N76" i="31"/>
  <c r="M76" i="31"/>
  <c r="Q75" i="31"/>
  <c r="P75" i="31"/>
  <c r="N75" i="31"/>
  <c r="M75" i="31"/>
  <c r="Q74" i="31"/>
  <c r="P74" i="31"/>
  <c r="N74" i="31"/>
  <c r="M74" i="31"/>
  <c r="Q73" i="31"/>
  <c r="P73" i="31"/>
  <c r="N73" i="31"/>
  <c r="M73" i="31"/>
  <c r="Q72" i="31"/>
  <c r="P72" i="31"/>
  <c r="N72" i="31"/>
  <c r="M72" i="31"/>
  <c r="Q71" i="31"/>
  <c r="P71" i="31"/>
  <c r="N71" i="31"/>
  <c r="M71" i="31"/>
  <c r="Q70" i="31"/>
  <c r="P70" i="31"/>
  <c r="N70" i="31"/>
  <c r="M70" i="31"/>
  <c r="Q69" i="31"/>
  <c r="P69" i="31"/>
  <c r="N69" i="31"/>
  <c r="M69" i="31"/>
  <c r="Q68" i="31"/>
  <c r="P68" i="31"/>
  <c r="N68" i="31"/>
  <c r="M68" i="31"/>
  <c r="Q67" i="31"/>
  <c r="P67" i="31"/>
  <c r="N67" i="31"/>
  <c r="M67" i="31"/>
  <c r="Q66" i="31"/>
  <c r="P66" i="31"/>
  <c r="N66" i="31"/>
  <c r="M66" i="31"/>
  <c r="Q65" i="31"/>
  <c r="P65" i="31"/>
  <c r="N65" i="31"/>
  <c r="M65" i="31"/>
  <c r="Q64" i="31"/>
  <c r="P64" i="31"/>
  <c r="N64" i="31"/>
  <c r="M64" i="31"/>
  <c r="Q63" i="31"/>
  <c r="P63" i="31"/>
  <c r="N63" i="31"/>
  <c r="M63" i="31"/>
  <c r="Q62" i="31"/>
  <c r="P62" i="31"/>
  <c r="N62" i="31"/>
  <c r="M62" i="31"/>
  <c r="Q61" i="31"/>
  <c r="P61" i="31"/>
  <c r="N61" i="31"/>
  <c r="M61" i="31"/>
  <c r="Q60" i="31"/>
  <c r="P60" i="31"/>
  <c r="N60" i="31"/>
  <c r="M60" i="31"/>
  <c r="Q59" i="31"/>
  <c r="P59" i="31"/>
  <c r="N59" i="31"/>
  <c r="M59" i="31"/>
  <c r="Q58" i="31"/>
  <c r="P58" i="31"/>
  <c r="N58" i="31"/>
  <c r="M58" i="31"/>
  <c r="Q57" i="31"/>
  <c r="P57" i="31"/>
  <c r="N57" i="31"/>
  <c r="M57" i="31"/>
  <c r="Q56" i="31"/>
  <c r="P56" i="31"/>
  <c r="N56" i="31"/>
  <c r="M56" i="31"/>
  <c r="Q55" i="31"/>
  <c r="P55" i="31"/>
  <c r="N55" i="31"/>
  <c r="M55" i="31"/>
  <c r="Q54" i="31"/>
  <c r="P54" i="31"/>
  <c r="N54" i="31"/>
  <c r="M54" i="31"/>
  <c r="Q53" i="31"/>
  <c r="P53" i="31"/>
  <c r="N53" i="31"/>
  <c r="M53" i="31"/>
  <c r="Q52" i="31"/>
  <c r="P52" i="31"/>
  <c r="N52" i="31"/>
  <c r="M52" i="31"/>
  <c r="Q51" i="31"/>
  <c r="P51" i="31"/>
  <c r="N51" i="31"/>
  <c r="M51" i="31"/>
  <c r="Q50" i="31"/>
  <c r="P50" i="31"/>
  <c r="N50" i="31"/>
  <c r="M50" i="31"/>
  <c r="Q49" i="31"/>
  <c r="P49" i="31"/>
  <c r="N49" i="31"/>
  <c r="M49" i="31"/>
  <c r="Q48" i="31"/>
  <c r="P48" i="31"/>
  <c r="N48" i="31"/>
  <c r="M48" i="31"/>
  <c r="Q47" i="31"/>
  <c r="P47" i="31"/>
  <c r="N47" i="31"/>
  <c r="M47" i="31"/>
  <c r="Q46" i="31"/>
  <c r="P46" i="31"/>
  <c r="N46" i="31"/>
  <c r="M46" i="31"/>
  <c r="Q45" i="31"/>
  <c r="P45" i="31"/>
  <c r="N45" i="31"/>
  <c r="M45" i="31"/>
  <c r="R44" i="31"/>
  <c r="Q44" i="31"/>
  <c r="P44" i="31"/>
  <c r="N44" i="31"/>
  <c r="M44" i="31"/>
  <c r="Q43" i="31"/>
  <c r="P43" i="31"/>
  <c r="N43" i="31"/>
  <c r="M43" i="31"/>
  <c r="Q42" i="31"/>
  <c r="P42" i="31"/>
  <c r="N42" i="31"/>
  <c r="M42" i="31"/>
  <c r="Q41" i="31"/>
  <c r="P41" i="31"/>
  <c r="N41" i="31"/>
  <c r="M41" i="31"/>
  <c r="Q40" i="31"/>
  <c r="P40" i="31"/>
  <c r="N40" i="31"/>
  <c r="M40" i="31"/>
  <c r="Q39" i="31"/>
  <c r="P39" i="31"/>
  <c r="N39" i="31"/>
  <c r="M39" i="31"/>
  <c r="Q38" i="31"/>
  <c r="P38" i="31"/>
  <c r="N38" i="31"/>
  <c r="M38" i="31"/>
  <c r="Q37" i="31"/>
  <c r="P37" i="31"/>
  <c r="N37" i="31"/>
  <c r="M37" i="31"/>
  <c r="Q36" i="31"/>
  <c r="P36" i="31"/>
  <c r="N36" i="31"/>
  <c r="M36" i="31"/>
  <c r="Q35" i="31"/>
  <c r="P35" i="31"/>
  <c r="N35" i="31"/>
  <c r="M35" i="31"/>
  <c r="Q34" i="31"/>
  <c r="P34" i="31"/>
  <c r="N34" i="31"/>
  <c r="M34" i="31"/>
  <c r="Q33" i="31"/>
  <c r="P33" i="31"/>
  <c r="N33" i="31"/>
  <c r="M33" i="31"/>
  <c r="Q32" i="31"/>
  <c r="P32" i="31"/>
  <c r="N32" i="31"/>
  <c r="M32" i="31"/>
  <c r="Q31" i="31"/>
  <c r="P31" i="31"/>
  <c r="N31" i="31"/>
  <c r="M31" i="31"/>
  <c r="Q30" i="31"/>
  <c r="P30" i="31"/>
  <c r="N30" i="31"/>
  <c r="M30" i="31"/>
  <c r="Q29" i="31"/>
  <c r="P29" i="31"/>
  <c r="N29" i="31"/>
  <c r="M29" i="31"/>
  <c r="Q28" i="31"/>
  <c r="P28" i="31"/>
  <c r="N28" i="31"/>
  <c r="M28" i="31"/>
  <c r="Q27" i="31"/>
  <c r="P27" i="31"/>
  <c r="N27" i="31"/>
  <c r="M27" i="31"/>
  <c r="Q26" i="31"/>
  <c r="P26" i="31"/>
  <c r="N26" i="31"/>
  <c r="M26" i="31"/>
  <c r="Q25" i="31"/>
  <c r="P25" i="31"/>
  <c r="N25" i="31"/>
  <c r="M25" i="31"/>
  <c r="Q24" i="31"/>
  <c r="P24" i="31"/>
  <c r="N24" i="31"/>
  <c r="M24" i="31"/>
  <c r="Q23" i="31"/>
  <c r="P23" i="31"/>
  <c r="N23" i="31"/>
  <c r="M23" i="31"/>
  <c r="Q22" i="31"/>
  <c r="P22" i="31"/>
  <c r="N22" i="31"/>
  <c r="M22" i="31"/>
  <c r="Q21" i="31"/>
  <c r="P21" i="31"/>
  <c r="N21" i="31"/>
  <c r="M21" i="31"/>
  <c r="Q20" i="31"/>
  <c r="P20" i="31"/>
  <c r="N20" i="31"/>
  <c r="M20" i="31"/>
  <c r="Q19" i="31"/>
  <c r="P19" i="31"/>
  <c r="N19" i="31"/>
  <c r="M19" i="31"/>
  <c r="Q18" i="31"/>
  <c r="P18" i="31"/>
  <c r="N18" i="31"/>
  <c r="M18" i="31"/>
  <c r="Q17" i="31"/>
  <c r="P17" i="31"/>
  <c r="N17" i="31"/>
  <c r="M17" i="31"/>
  <c r="Q16" i="31"/>
  <c r="P16" i="31"/>
  <c r="N16" i="31"/>
  <c r="M16" i="31"/>
  <c r="Q15" i="31"/>
  <c r="P15" i="31"/>
  <c r="N15" i="31"/>
  <c r="M15" i="31"/>
  <c r="Q14" i="31"/>
  <c r="P14" i="31"/>
  <c r="N14" i="31"/>
  <c r="M14" i="31"/>
  <c r="Q13" i="31"/>
  <c r="P13" i="31"/>
  <c r="N13" i="31"/>
  <c r="M13" i="31"/>
  <c r="Q12" i="31"/>
  <c r="P12" i="31"/>
  <c r="N12" i="31"/>
  <c r="M12" i="31"/>
  <c r="Q11" i="31"/>
  <c r="P11" i="31"/>
  <c r="N11" i="31"/>
  <c r="M11" i="31"/>
  <c r="Q10" i="31"/>
  <c r="P10" i="31"/>
  <c r="N10" i="31"/>
  <c r="M10" i="31"/>
  <c r="Q9" i="31"/>
  <c r="P9" i="31"/>
  <c r="N9" i="31"/>
  <c r="M9" i="31"/>
  <c r="Q8" i="31"/>
  <c r="P8" i="31"/>
  <c r="N8" i="31"/>
  <c r="M8" i="31"/>
  <c r="X7" i="31"/>
  <c r="X13" i="31" s="1"/>
  <c r="W7" i="31"/>
  <c r="W13" i="31" s="1"/>
  <c r="V7" i="31"/>
  <c r="Y7" i="31" s="1"/>
  <c r="U7" i="31"/>
  <c r="U13" i="31" s="1"/>
  <c r="T7" i="31"/>
  <c r="T11" i="31" s="1"/>
  <c r="S7" i="31"/>
  <c r="S13" i="31" s="1"/>
  <c r="R7" i="31"/>
  <c r="R13" i="31" s="1"/>
  <c r="Q7" i="31"/>
  <c r="P7" i="31"/>
  <c r="N7" i="31"/>
  <c r="M7" i="31"/>
  <c r="V4" i="31"/>
  <c r="Q6" i="31"/>
  <c r="P6" i="31"/>
  <c r="N6" i="31"/>
  <c r="M6" i="31"/>
  <c r="Q5" i="31"/>
  <c r="P5" i="31"/>
  <c r="N5" i="31"/>
  <c r="M5" i="31"/>
  <c r="R4" i="31"/>
  <c r="Q4" i="31"/>
  <c r="P4" i="31"/>
  <c r="N4" i="31"/>
  <c r="M4" i="31"/>
  <c r="R3" i="31"/>
  <c r="N3" i="31"/>
  <c r="M3" i="31"/>
  <c r="R2" i="31"/>
  <c r="V11" i="31" l="1"/>
  <c r="T13" i="31"/>
  <c r="V5" i="31"/>
  <c r="V13" i="31" s="1"/>
  <c r="Y13" i="31"/>
  <c r="Y11" i="31"/>
  <c r="W11" i="31"/>
  <c r="X11" i="31"/>
  <c r="R11" i="31"/>
  <c r="S11" i="31"/>
  <c r="U11" i="31"/>
  <c r="V6" i="30"/>
  <c r="Y9" i="30"/>
  <c r="Q108" i="30"/>
  <c r="Q107" i="30"/>
  <c r="Q106" i="30"/>
  <c r="Q105" i="30"/>
  <c r="P105" i="30"/>
  <c r="N105" i="30"/>
  <c r="M105" i="30"/>
  <c r="Q104" i="30"/>
  <c r="P104" i="30"/>
  <c r="N104" i="30"/>
  <c r="M104" i="30"/>
  <c r="Q103" i="30"/>
  <c r="P103" i="30"/>
  <c r="N103" i="30"/>
  <c r="M103" i="30"/>
  <c r="Q102" i="30"/>
  <c r="P102" i="30"/>
  <c r="N102" i="30"/>
  <c r="M102" i="30"/>
  <c r="Q101" i="30"/>
  <c r="P101" i="30"/>
  <c r="N101" i="30"/>
  <c r="M101" i="30"/>
  <c r="Q100" i="30"/>
  <c r="P100" i="30"/>
  <c r="N100" i="30"/>
  <c r="M100" i="30"/>
  <c r="Q99" i="30"/>
  <c r="P99" i="30"/>
  <c r="N99" i="30"/>
  <c r="M99" i="30"/>
  <c r="Q98" i="30"/>
  <c r="P98" i="30"/>
  <c r="N98" i="30"/>
  <c r="M98" i="30"/>
  <c r="Q97" i="30"/>
  <c r="P97" i="30"/>
  <c r="N97" i="30"/>
  <c r="M97" i="30"/>
  <c r="Q96" i="30"/>
  <c r="P96" i="30"/>
  <c r="N96" i="30"/>
  <c r="M96" i="30"/>
  <c r="Q95" i="30"/>
  <c r="P95" i="30"/>
  <c r="N95" i="30"/>
  <c r="M95" i="30"/>
  <c r="Q94" i="30"/>
  <c r="P94" i="30"/>
  <c r="N94" i="30"/>
  <c r="M94" i="30"/>
  <c r="Q93" i="30"/>
  <c r="P93" i="30"/>
  <c r="N93" i="30"/>
  <c r="M93" i="30"/>
  <c r="Q92" i="30"/>
  <c r="P92" i="30"/>
  <c r="N92" i="30"/>
  <c r="M92" i="30"/>
  <c r="Q91" i="30"/>
  <c r="P91" i="30"/>
  <c r="N91" i="30"/>
  <c r="M91" i="30"/>
  <c r="Q90" i="30"/>
  <c r="P90" i="30"/>
  <c r="N90" i="30"/>
  <c r="M90" i="30"/>
  <c r="Q89" i="30"/>
  <c r="P89" i="30"/>
  <c r="N89" i="30"/>
  <c r="M89" i="30"/>
  <c r="Q88" i="30"/>
  <c r="P88" i="30"/>
  <c r="N88" i="30"/>
  <c r="M88" i="30"/>
  <c r="Q87" i="30"/>
  <c r="P87" i="30"/>
  <c r="N87" i="30"/>
  <c r="M87" i="30"/>
  <c r="Q86" i="30"/>
  <c r="P86" i="30"/>
  <c r="N86" i="30"/>
  <c r="M86" i="30"/>
  <c r="Q85" i="30"/>
  <c r="P85" i="30"/>
  <c r="N85" i="30"/>
  <c r="M85" i="30"/>
  <c r="Q84" i="30"/>
  <c r="P84" i="30"/>
  <c r="N84" i="30"/>
  <c r="M84" i="30"/>
  <c r="Q83" i="30"/>
  <c r="P83" i="30"/>
  <c r="N83" i="30"/>
  <c r="M83" i="30"/>
  <c r="Q82" i="30"/>
  <c r="P82" i="30"/>
  <c r="N82" i="30"/>
  <c r="M82" i="30"/>
  <c r="Q81" i="30"/>
  <c r="P81" i="30"/>
  <c r="N81" i="30"/>
  <c r="M81" i="30"/>
  <c r="Q80" i="30"/>
  <c r="P80" i="30"/>
  <c r="N80" i="30"/>
  <c r="M80" i="30"/>
  <c r="Q79" i="30"/>
  <c r="P79" i="30"/>
  <c r="N79" i="30"/>
  <c r="M79" i="30"/>
  <c r="Q78" i="30"/>
  <c r="P78" i="30"/>
  <c r="N78" i="30"/>
  <c r="M78" i="30"/>
  <c r="Q77" i="30"/>
  <c r="P77" i="30"/>
  <c r="N77" i="30"/>
  <c r="M77" i="30"/>
  <c r="Q76" i="30"/>
  <c r="P76" i="30"/>
  <c r="N76" i="30"/>
  <c r="M76" i="30"/>
  <c r="Q75" i="30"/>
  <c r="P75" i="30"/>
  <c r="N75" i="30"/>
  <c r="M75" i="30"/>
  <c r="Q74" i="30"/>
  <c r="P74" i="30"/>
  <c r="N74" i="30"/>
  <c r="M74" i="30"/>
  <c r="Q73" i="30"/>
  <c r="P73" i="30"/>
  <c r="N73" i="30"/>
  <c r="M73" i="30"/>
  <c r="Q72" i="30"/>
  <c r="P72" i="30"/>
  <c r="N72" i="30"/>
  <c r="M72" i="30"/>
  <c r="Q71" i="30"/>
  <c r="P71" i="30"/>
  <c r="N71" i="30"/>
  <c r="M71" i="30"/>
  <c r="Q70" i="30"/>
  <c r="P70" i="30"/>
  <c r="N70" i="30"/>
  <c r="M70" i="30"/>
  <c r="Q69" i="30"/>
  <c r="P69" i="30"/>
  <c r="N69" i="30"/>
  <c r="M69" i="30"/>
  <c r="Q68" i="30"/>
  <c r="P68" i="30"/>
  <c r="N68" i="30"/>
  <c r="M68" i="30"/>
  <c r="Q67" i="30"/>
  <c r="P67" i="30"/>
  <c r="N67" i="30"/>
  <c r="M67" i="30"/>
  <c r="Q66" i="30"/>
  <c r="P66" i="30"/>
  <c r="N66" i="30"/>
  <c r="M66" i="30"/>
  <c r="Q65" i="30"/>
  <c r="P65" i="30"/>
  <c r="N65" i="30"/>
  <c r="M65" i="30"/>
  <c r="Q64" i="30"/>
  <c r="P64" i="30"/>
  <c r="N64" i="30"/>
  <c r="M64" i="30"/>
  <c r="Q63" i="30"/>
  <c r="P63" i="30"/>
  <c r="N63" i="30"/>
  <c r="M63" i="30"/>
  <c r="Q62" i="30"/>
  <c r="P62" i="30"/>
  <c r="N62" i="30"/>
  <c r="M62" i="30"/>
  <c r="Q61" i="30"/>
  <c r="P61" i="30"/>
  <c r="N61" i="30"/>
  <c r="M61" i="30"/>
  <c r="Q60" i="30"/>
  <c r="P60" i="30"/>
  <c r="N60" i="30"/>
  <c r="M60" i="30"/>
  <c r="Q59" i="30"/>
  <c r="P59" i="30"/>
  <c r="N59" i="30"/>
  <c r="M59" i="30"/>
  <c r="Q58" i="30"/>
  <c r="P58" i="30"/>
  <c r="N58" i="30"/>
  <c r="M58" i="30"/>
  <c r="Q57" i="30"/>
  <c r="P57" i="30"/>
  <c r="N57" i="30"/>
  <c r="M57" i="30"/>
  <c r="Q56" i="30"/>
  <c r="P56" i="30"/>
  <c r="N56" i="30"/>
  <c r="M56" i="30"/>
  <c r="Q55" i="30"/>
  <c r="P55" i="30"/>
  <c r="N55" i="30"/>
  <c r="M55" i="30"/>
  <c r="Q54" i="30"/>
  <c r="P54" i="30"/>
  <c r="N54" i="30"/>
  <c r="M54" i="30"/>
  <c r="Q53" i="30"/>
  <c r="P53" i="30"/>
  <c r="N53" i="30"/>
  <c r="M53" i="30"/>
  <c r="Q52" i="30"/>
  <c r="P52" i="30"/>
  <c r="N52" i="30"/>
  <c r="M52" i="30"/>
  <c r="Q51" i="30"/>
  <c r="P51" i="30"/>
  <c r="N51" i="30"/>
  <c r="M51" i="30"/>
  <c r="Q50" i="30"/>
  <c r="P50" i="30"/>
  <c r="N50" i="30"/>
  <c r="M50" i="30"/>
  <c r="Q49" i="30"/>
  <c r="P49" i="30"/>
  <c r="N49" i="30"/>
  <c r="M49" i="30"/>
  <c r="Q48" i="30"/>
  <c r="P48" i="30"/>
  <c r="N48" i="30"/>
  <c r="M48" i="30"/>
  <c r="Q47" i="30"/>
  <c r="P47" i="30"/>
  <c r="N47" i="30"/>
  <c r="M47" i="30"/>
  <c r="Q46" i="30"/>
  <c r="P46" i="30"/>
  <c r="N46" i="30"/>
  <c r="M46" i="30"/>
  <c r="Q45" i="30"/>
  <c r="P45" i="30"/>
  <c r="N45" i="30"/>
  <c r="M45" i="30"/>
  <c r="R44" i="30"/>
  <c r="Q44" i="30"/>
  <c r="P44" i="30"/>
  <c r="N44" i="30"/>
  <c r="M44" i="30"/>
  <c r="Q43" i="30"/>
  <c r="P43" i="30"/>
  <c r="N43" i="30"/>
  <c r="M43" i="30"/>
  <c r="Q42" i="30"/>
  <c r="P42" i="30"/>
  <c r="N42" i="30"/>
  <c r="M42" i="30"/>
  <c r="Q41" i="30"/>
  <c r="P41" i="30"/>
  <c r="N41" i="30"/>
  <c r="M41" i="30"/>
  <c r="Q40" i="30"/>
  <c r="P40" i="30"/>
  <c r="N40" i="30"/>
  <c r="M40" i="30"/>
  <c r="Q39" i="30"/>
  <c r="P39" i="30"/>
  <c r="N39" i="30"/>
  <c r="M39" i="30"/>
  <c r="Q38" i="30"/>
  <c r="P38" i="30"/>
  <c r="N38" i="30"/>
  <c r="M38" i="30"/>
  <c r="Q37" i="30"/>
  <c r="P37" i="30"/>
  <c r="N37" i="30"/>
  <c r="M37" i="30"/>
  <c r="Q36" i="30"/>
  <c r="P36" i="30"/>
  <c r="N36" i="30"/>
  <c r="M36" i="30"/>
  <c r="Q35" i="30"/>
  <c r="P35" i="30"/>
  <c r="N35" i="30"/>
  <c r="M35" i="30"/>
  <c r="Q34" i="30"/>
  <c r="P34" i="30"/>
  <c r="N34" i="30"/>
  <c r="M34" i="30"/>
  <c r="Q33" i="30"/>
  <c r="P33" i="30"/>
  <c r="N33" i="30"/>
  <c r="M33" i="30"/>
  <c r="Q32" i="30"/>
  <c r="P32" i="30"/>
  <c r="N32" i="30"/>
  <c r="M32" i="30"/>
  <c r="Q31" i="30"/>
  <c r="P31" i="30"/>
  <c r="N31" i="30"/>
  <c r="M31" i="30"/>
  <c r="Q30" i="30"/>
  <c r="P30" i="30"/>
  <c r="N30" i="30"/>
  <c r="M30" i="30"/>
  <c r="Q29" i="30"/>
  <c r="P29" i="30"/>
  <c r="N29" i="30"/>
  <c r="M29" i="30"/>
  <c r="Q28" i="30"/>
  <c r="P28" i="30"/>
  <c r="N28" i="30"/>
  <c r="M28" i="30"/>
  <c r="Q27" i="30"/>
  <c r="P27" i="30"/>
  <c r="N27" i="30"/>
  <c r="M27" i="30"/>
  <c r="Q26" i="30"/>
  <c r="P26" i="30"/>
  <c r="N26" i="30"/>
  <c r="M26" i="30"/>
  <c r="Q25" i="30"/>
  <c r="P25" i="30"/>
  <c r="N25" i="30"/>
  <c r="M25" i="30"/>
  <c r="Q24" i="30"/>
  <c r="P24" i="30"/>
  <c r="N24" i="30"/>
  <c r="M24" i="30"/>
  <c r="Q23" i="30"/>
  <c r="P23" i="30"/>
  <c r="N23" i="30"/>
  <c r="M23" i="30"/>
  <c r="Q22" i="30"/>
  <c r="P22" i="30"/>
  <c r="N22" i="30"/>
  <c r="M22" i="30"/>
  <c r="Q21" i="30"/>
  <c r="P21" i="30"/>
  <c r="N21" i="30"/>
  <c r="M21" i="30"/>
  <c r="Q20" i="30"/>
  <c r="P20" i="30"/>
  <c r="N20" i="30"/>
  <c r="M20" i="30"/>
  <c r="Q19" i="30"/>
  <c r="P19" i="30"/>
  <c r="N19" i="30"/>
  <c r="M19" i="30"/>
  <c r="Q18" i="30"/>
  <c r="P18" i="30"/>
  <c r="N18" i="30"/>
  <c r="M18" i="30"/>
  <c r="Q17" i="30"/>
  <c r="P17" i="30"/>
  <c r="N17" i="30"/>
  <c r="M17" i="30"/>
  <c r="Q16" i="30"/>
  <c r="P16" i="30"/>
  <c r="N16" i="30"/>
  <c r="M16" i="30"/>
  <c r="Q15" i="30"/>
  <c r="P15" i="30"/>
  <c r="N15" i="30"/>
  <c r="M15" i="30"/>
  <c r="Q14" i="30"/>
  <c r="P14" i="30"/>
  <c r="N14" i="30"/>
  <c r="M14" i="30"/>
  <c r="Q13" i="30"/>
  <c r="P13" i="30"/>
  <c r="N13" i="30"/>
  <c r="M13" i="30"/>
  <c r="Q12" i="30"/>
  <c r="P12" i="30"/>
  <c r="N12" i="30"/>
  <c r="M12" i="30"/>
  <c r="V11" i="30"/>
  <c r="Q11" i="30"/>
  <c r="P11" i="30"/>
  <c r="N11" i="30"/>
  <c r="M11" i="30"/>
  <c r="Q10" i="30"/>
  <c r="P10" i="30"/>
  <c r="N10" i="30"/>
  <c r="M10" i="30"/>
  <c r="Q9" i="30"/>
  <c r="P9" i="30"/>
  <c r="N9" i="30"/>
  <c r="M9" i="30"/>
  <c r="Q8" i="30"/>
  <c r="P8" i="30"/>
  <c r="N8" i="30"/>
  <c r="M8" i="30"/>
  <c r="X7" i="30"/>
  <c r="X13" i="30" s="1"/>
  <c r="W7" i="30"/>
  <c r="W13" i="30" s="1"/>
  <c r="V7" i="30"/>
  <c r="Y7" i="30" s="1"/>
  <c r="U7" i="30"/>
  <c r="U13" i="30" s="1"/>
  <c r="T7" i="30"/>
  <c r="T13" i="30" s="1"/>
  <c r="S7" i="30"/>
  <c r="S13" i="30" s="1"/>
  <c r="R7" i="30"/>
  <c r="R13" i="30" s="1"/>
  <c r="Q7" i="30"/>
  <c r="P7" i="30"/>
  <c r="N7" i="30"/>
  <c r="M7" i="30"/>
  <c r="Q6" i="30"/>
  <c r="P6" i="30"/>
  <c r="N6" i="30"/>
  <c r="M6" i="30"/>
  <c r="V5" i="30"/>
  <c r="Q5" i="30"/>
  <c r="P5" i="30"/>
  <c r="N5" i="30"/>
  <c r="M5" i="30"/>
  <c r="V4" i="30"/>
  <c r="R4" i="30"/>
  <c r="Q4" i="30"/>
  <c r="P4" i="30"/>
  <c r="N4" i="30"/>
  <c r="M4" i="30"/>
  <c r="R3" i="30"/>
  <c r="N3" i="30"/>
  <c r="M3" i="30"/>
  <c r="R2" i="30"/>
  <c r="R11" i="30" l="1"/>
  <c r="V13" i="30"/>
  <c r="Y13" i="30"/>
  <c r="Y11" i="30"/>
  <c r="S11" i="30"/>
  <c r="W11" i="30"/>
  <c r="X11" i="30"/>
  <c r="T11" i="30"/>
  <c r="U11" i="30"/>
  <c r="R4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Y9" i="29"/>
  <c r="V6" i="29"/>
  <c r="P105" i="29"/>
  <c r="N105" i="29"/>
  <c r="M105" i="29"/>
  <c r="P104" i="29"/>
  <c r="N104" i="29"/>
  <c r="M104" i="29"/>
  <c r="P103" i="29"/>
  <c r="N103" i="29"/>
  <c r="M103" i="29"/>
  <c r="P102" i="29"/>
  <c r="N102" i="29"/>
  <c r="M102" i="29"/>
  <c r="P101" i="29"/>
  <c r="N101" i="29"/>
  <c r="M101" i="29"/>
  <c r="P100" i="29"/>
  <c r="N100" i="29"/>
  <c r="M100" i="29"/>
  <c r="P99" i="29"/>
  <c r="N99" i="29"/>
  <c r="M99" i="29"/>
  <c r="P98" i="29"/>
  <c r="N98" i="29"/>
  <c r="M98" i="29"/>
  <c r="P97" i="29"/>
  <c r="N97" i="29"/>
  <c r="M97" i="29"/>
  <c r="P96" i="29"/>
  <c r="N96" i="29"/>
  <c r="M96" i="29"/>
  <c r="P95" i="29"/>
  <c r="N95" i="29"/>
  <c r="M95" i="29"/>
  <c r="P94" i="29"/>
  <c r="N94" i="29"/>
  <c r="M94" i="29"/>
  <c r="P93" i="29"/>
  <c r="N93" i="29"/>
  <c r="M93" i="29"/>
  <c r="P92" i="29"/>
  <c r="N92" i="29"/>
  <c r="M92" i="29"/>
  <c r="P91" i="29"/>
  <c r="N91" i="29"/>
  <c r="M91" i="29"/>
  <c r="P90" i="29"/>
  <c r="N90" i="29"/>
  <c r="M90" i="29"/>
  <c r="P89" i="29"/>
  <c r="N89" i="29"/>
  <c r="M89" i="29"/>
  <c r="P88" i="29"/>
  <c r="N88" i="29"/>
  <c r="M88" i="29"/>
  <c r="P87" i="29"/>
  <c r="N87" i="29"/>
  <c r="M87" i="29"/>
  <c r="P86" i="29"/>
  <c r="N86" i="29"/>
  <c r="M86" i="29"/>
  <c r="P85" i="29"/>
  <c r="N85" i="29"/>
  <c r="M85" i="29"/>
  <c r="P84" i="29"/>
  <c r="N84" i="29"/>
  <c r="M84" i="29"/>
  <c r="P83" i="29"/>
  <c r="N83" i="29"/>
  <c r="M83" i="29"/>
  <c r="P82" i="29"/>
  <c r="N82" i="29"/>
  <c r="M82" i="29"/>
  <c r="P81" i="29"/>
  <c r="N81" i="29"/>
  <c r="M81" i="29"/>
  <c r="P80" i="29"/>
  <c r="N80" i="29"/>
  <c r="M80" i="29"/>
  <c r="P79" i="29"/>
  <c r="N79" i="29"/>
  <c r="M79" i="29"/>
  <c r="P78" i="29"/>
  <c r="N78" i="29"/>
  <c r="M78" i="29"/>
  <c r="P77" i="29"/>
  <c r="N77" i="29"/>
  <c r="M77" i="29"/>
  <c r="P76" i="29"/>
  <c r="N76" i="29"/>
  <c r="M76" i="29"/>
  <c r="P75" i="29"/>
  <c r="N75" i="29"/>
  <c r="M75" i="29"/>
  <c r="P74" i="29"/>
  <c r="N74" i="29"/>
  <c r="M74" i="29"/>
  <c r="P73" i="29"/>
  <c r="N73" i="29"/>
  <c r="M73" i="29"/>
  <c r="P72" i="29"/>
  <c r="N72" i="29"/>
  <c r="M72" i="29"/>
  <c r="P71" i="29"/>
  <c r="N71" i="29"/>
  <c r="M71" i="29"/>
  <c r="P70" i="29"/>
  <c r="N70" i="29"/>
  <c r="M70" i="29"/>
  <c r="P69" i="29"/>
  <c r="N69" i="29"/>
  <c r="M69" i="29"/>
  <c r="P68" i="29"/>
  <c r="N68" i="29"/>
  <c r="M68" i="29"/>
  <c r="P67" i="29"/>
  <c r="N67" i="29"/>
  <c r="M67" i="29"/>
  <c r="P66" i="29"/>
  <c r="N66" i="29"/>
  <c r="M66" i="29"/>
  <c r="P65" i="29"/>
  <c r="N65" i="29"/>
  <c r="M65" i="29"/>
  <c r="P64" i="29"/>
  <c r="N64" i="29"/>
  <c r="M64" i="29"/>
  <c r="P63" i="29"/>
  <c r="N63" i="29"/>
  <c r="M63" i="29"/>
  <c r="P62" i="29"/>
  <c r="N62" i="29"/>
  <c r="M62" i="29"/>
  <c r="P61" i="29"/>
  <c r="N61" i="29"/>
  <c r="M61" i="29"/>
  <c r="P60" i="29"/>
  <c r="N60" i="29"/>
  <c r="M60" i="29"/>
  <c r="P59" i="29"/>
  <c r="N59" i="29"/>
  <c r="M59" i="29"/>
  <c r="P58" i="29"/>
  <c r="N58" i="29"/>
  <c r="M58" i="29"/>
  <c r="P57" i="29"/>
  <c r="N57" i="29"/>
  <c r="M57" i="29"/>
  <c r="P56" i="29"/>
  <c r="N56" i="29"/>
  <c r="M56" i="29"/>
  <c r="P55" i="29"/>
  <c r="N55" i="29"/>
  <c r="M55" i="29"/>
  <c r="P54" i="29"/>
  <c r="N54" i="29"/>
  <c r="M54" i="29"/>
  <c r="P53" i="29"/>
  <c r="N53" i="29"/>
  <c r="M53" i="29"/>
  <c r="P52" i="29"/>
  <c r="N52" i="29"/>
  <c r="M52" i="29"/>
  <c r="P51" i="29"/>
  <c r="N51" i="29"/>
  <c r="M51" i="29"/>
  <c r="P50" i="29"/>
  <c r="N50" i="29"/>
  <c r="M50" i="29"/>
  <c r="P49" i="29"/>
  <c r="N49" i="29"/>
  <c r="M49" i="29"/>
  <c r="P48" i="29"/>
  <c r="N48" i="29"/>
  <c r="M48" i="29"/>
  <c r="P47" i="29"/>
  <c r="N47" i="29"/>
  <c r="M47" i="29"/>
  <c r="P46" i="29"/>
  <c r="N46" i="29"/>
  <c r="M46" i="29"/>
  <c r="P45" i="29"/>
  <c r="N45" i="29"/>
  <c r="M45" i="29"/>
  <c r="R44" i="29"/>
  <c r="P44" i="29"/>
  <c r="N44" i="29"/>
  <c r="M44" i="29"/>
  <c r="P43" i="29"/>
  <c r="N43" i="29"/>
  <c r="M43" i="29"/>
  <c r="P42" i="29"/>
  <c r="N42" i="29"/>
  <c r="M42" i="29"/>
  <c r="P41" i="29"/>
  <c r="N41" i="29"/>
  <c r="M41" i="29"/>
  <c r="P40" i="29"/>
  <c r="N40" i="29"/>
  <c r="M40" i="29"/>
  <c r="P39" i="29"/>
  <c r="N39" i="29"/>
  <c r="M39" i="29"/>
  <c r="P38" i="29"/>
  <c r="N38" i="29"/>
  <c r="M38" i="29"/>
  <c r="P37" i="29"/>
  <c r="N37" i="29"/>
  <c r="M37" i="29"/>
  <c r="P36" i="29"/>
  <c r="N36" i="29"/>
  <c r="M36" i="29"/>
  <c r="P35" i="29"/>
  <c r="N35" i="29"/>
  <c r="M35" i="29"/>
  <c r="P34" i="29"/>
  <c r="N34" i="29"/>
  <c r="M34" i="29"/>
  <c r="P33" i="29"/>
  <c r="N33" i="29"/>
  <c r="M33" i="29"/>
  <c r="P32" i="29"/>
  <c r="N32" i="29"/>
  <c r="M32" i="29"/>
  <c r="P31" i="29"/>
  <c r="N31" i="29"/>
  <c r="M31" i="29"/>
  <c r="P30" i="29"/>
  <c r="N30" i="29"/>
  <c r="M30" i="29"/>
  <c r="P29" i="29"/>
  <c r="N29" i="29"/>
  <c r="M29" i="29"/>
  <c r="P28" i="29"/>
  <c r="N28" i="29"/>
  <c r="M28" i="29"/>
  <c r="P27" i="29"/>
  <c r="N27" i="29"/>
  <c r="M27" i="29"/>
  <c r="P26" i="29"/>
  <c r="N26" i="29"/>
  <c r="M26" i="29"/>
  <c r="P25" i="29"/>
  <c r="N25" i="29"/>
  <c r="M25" i="29"/>
  <c r="P24" i="29"/>
  <c r="N24" i="29"/>
  <c r="M24" i="29"/>
  <c r="P23" i="29"/>
  <c r="N23" i="29"/>
  <c r="M23" i="29"/>
  <c r="P22" i="29"/>
  <c r="N22" i="29"/>
  <c r="M22" i="29"/>
  <c r="P21" i="29"/>
  <c r="N21" i="29"/>
  <c r="M21" i="29"/>
  <c r="P20" i="29"/>
  <c r="N20" i="29"/>
  <c r="M20" i="29"/>
  <c r="P19" i="29"/>
  <c r="N19" i="29"/>
  <c r="M19" i="29"/>
  <c r="P18" i="29"/>
  <c r="N18" i="29"/>
  <c r="M18" i="29"/>
  <c r="P17" i="29"/>
  <c r="N17" i="29"/>
  <c r="M17" i="29"/>
  <c r="P16" i="29"/>
  <c r="N16" i="29"/>
  <c r="M16" i="29"/>
  <c r="P15" i="29"/>
  <c r="N15" i="29"/>
  <c r="M15" i="29"/>
  <c r="P14" i="29"/>
  <c r="N14" i="29"/>
  <c r="M14" i="29"/>
  <c r="P13" i="29"/>
  <c r="N13" i="29"/>
  <c r="M13" i="29"/>
  <c r="P12" i="29"/>
  <c r="N12" i="29"/>
  <c r="M12" i="29"/>
  <c r="P11" i="29"/>
  <c r="N11" i="29"/>
  <c r="M11" i="29"/>
  <c r="P10" i="29"/>
  <c r="N10" i="29"/>
  <c r="M10" i="29"/>
  <c r="P9" i="29"/>
  <c r="N9" i="29"/>
  <c r="M9" i="29"/>
  <c r="P8" i="29"/>
  <c r="N8" i="29"/>
  <c r="M8" i="29"/>
  <c r="X7" i="29"/>
  <c r="X13" i="29" s="1"/>
  <c r="W7" i="29"/>
  <c r="W11" i="29" s="1"/>
  <c r="V7" i="29"/>
  <c r="Y7" i="29" s="1"/>
  <c r="U7" i="29"/>
  <c r="U13" i="29" s="1"/>
  <c r="T7" i="29"/>
  <c r="T13" i="29" s="1"/>
  <c r="S7" i="29"/>
  <c r="S13" i="29" s="1"/>
  <c r="R7" i="29"/>
  <c r="R13" i="29" s="1"/>
  <c r="P7" i="29"/>
  <c r="N7" i="29"/>
  <c r="M7" i="29"/>
  <c r="V4" i="29"/>
  <c r="P6" i="29"/>
  <c r="N6" i="29"/>
  <c r="M6" i="29"/>
  <c r="V5" i="29"/>
  <c r="P5" i="29"/>
  <c r="N5" i="29"/>
  <c r="M5" i="29"/>
  <c r="P4" i="29"/>
  <c r="N4" i="29"/>
  <c r="M4" i="29"/>
  <c r="R3" i="29"/>
  <c r="N3" i="29"/>
  <c r="M3" i="29"/>
  <c r="R2" i="29"/>
  <c r="T11" i="29" l="1"/>
  <c r="V11" i="29"/>
  <c r="V13" i="29"/>
  <c r="Y13" i="29"/>
  <c r="Y11" i="29"/>
  <c r="X11" i="29"/>
  <c r="W13" i="29"/>
  <c r="R11" i="29"/>
  <c r="S11" i="29"/>
  <c r="U11" i="29"/>
  <c r="X7" i="28"/>
  <c r="X13" i="28" s="1"/>
  <c r="W7" i="28"/>
  <c r="V7" i="28"/>
  <c r="U7" i="28"/>
  <c r="U13" i="28" s="1"/>
  <c r="T7" i="28"/>
  <c r="T13" i="28" s="1"/>
  <c r="S7" i="28"/>
  <c r="R7" i="28"/>
  <c r="R13" i="28" s="1"/>
  <c r="V6" i="28"/>
  <c r="V4" i="28" s="1"/>
  <c r="Y9" i="28"/>
  <c r="P105" i="28"/>
  <c r="N105" i="28"/>
  <c r="M105" i="28"/>
  <c r="P104" i="28"/>
  <c r="N104" i="28"/>
  <c r="M104" i="28"/>
  <c r="P103" i="28"/>
  <c r="N103" i="28"/>
  <c r="M103" i="28"/>
  <c r="P102" i="28"/>
  <c r="N102" i="28"/>
  <c r="M102" i="28"/>
  <c r="P101" i="28"/>
  <c r="N101" i="28"/>
  <c r="M101" i="28"/>
  <c r="P100" i="28"/>
  <c r="N100" i="28"/>
  <c r="M100" i="28"/>
  <c r="P99" i="28"/>
  <c r="N99" i="28"/>
  <c r="M99" i="28"/>
  <c r="P98" i="28"/>
  <c r="N98" i="28"/>
  <c r="M98" i="28"/>
  <c r="P97" i="28"/>
  <c r="N97" i="28"/>
  <c r="M97" i="28"/>
  <c r="P96" i="28"/>
  <c r="N96" i="28"/>
  <c r="M96" i="28"/>
  <c r="P95" i="28"/>
  <c r="N95" i="28"/>
  <c r="M95" i="28"/>
  <c r="P94" i="28"/>
  <c r="N94" i="28"/>
  <c r="M94" i="28"/>
  <c r="P93" i="28"/>
  <c r="N93" i="28"/>
  <c r="M93" i="28"/>
  <c r="P92" i="28"/>
  <c r="N92" i="28"/>
  <c r="M92" i="28"/>
  <c r="P91" i="28"/>
  <c r="N91" i="28"/>
  <c r="M91" i="28"/>
  <c r="P90" i="28"/>
  <c r="N90" i="28"/>
  <c r="M90" i="28"/>
  <c r="P89" i="28"/>
  <c r="N89" i="28"/>
  <c r="M89" i="28"/>
  <c r="P88" i="28"/>
  <c r="N88" i="28"/>
  <c r="M88" i="28"/>
  <c r="P87" i="28"/>
  <c r="N87" i="28"/>
  <c r="M87" i="28"/>
  <c r="P86" i="28"/>
  <c r="N86" i="28"/>
  <c r="M86" i="28"/>
  <c r="P85" i="28"/>
  <c r="N85" i="28"/>
  <c r="M85" i="28"/>
  <c r="P84" i="28"/>
  <c r="N84" i="28"/>
  <c r="M84" i="28"/>
  <c r="P83" i="28"/>
  <c r="N83" i="28"/>
  <c r="M83" i="28"/>
  <c r="P82" i="28"/>
  <c r="N82" i="28"/>
  <c r="M82" i="28"/>
  <c r="P81" i="28"/>
  <c r="N81" i="28"/>
  <c r="M81" i="28"/>
  <c r="P80" i="28"/>
  <c r="N80" i="28"/>
  <c r="M80" i="28"/>
  <c r="P79" i="28"/>
  <c r="N79" i="28"/>
  <c r="M79" i="28"/>
  <c r="P78" i="28"/>
  <c r="N78" i="28"/>
  <c r="M78" i="28"/>
  <c r="P77" i="28"/>
  <c r="N77" i="28"/>
  <c r="M77" i="28"/>
  <c r="P76" i="28"/>
  <c r="N76" i="28"/>
  <c r="M76" i="28"/>
  <c r="P75" i="28"/>
  <c r="N75" i="28"/>
  <c r="M75" i="28"/>
  <c r="P74" i="28"/>
  <c r="N74" i="28"/>
  <c r="M74" i="28"/>
  <c r="P73" i="28"/>
  <c r="N73" i="28"/>
  <c r="M73" i="28"/>
  <c r="P72" i="28"/>
  <c r="N72" i="28"/>
  <c r="M72" i="28"/>
  <c r="P71" i="28"/>
  <c r="N71" i="28"/>
  <c r="M71" i="28"/>
  <c r="P70" i="28"/>
  <c r="N70" i="28"/>
  <c r="M70" i="28"/>
  <c r="P69" i="28"/>
  <c r="N69" i="28"/>
  <c r="M69" i="28"/>
  <c r="P68" i="28"/>
  <c r="N68" i="28"/>
  <c r="M68" i="28"/>
  <c r="P67" i="28"/>
  <c r="N67" i="28"/>
  <c r="M67" i="28"/>
  <c r="P66" i="28"/>
  <c r="N66" i="28"/>
  <c r="M66" i="28"/>
  <c r="P65" i="28"/>
  <c r="N65" i="28"/>
  <c r="M65" i="28"/>
  <c r="P64" i="28"/>
  <c r="N64" i="28"/>
  <c r="M64" i="28"/>
  <c r="P63" i="28"/>
  <c r="N63" i="28"/>
  <c r="M63" i="28"/>
  <c r="P62" i="28"/>
  <c r="N62" i="28"/>
  <c r="M62" i="28"/>
  <c r="P61" i="28"/>
  <c r="N61" i="28"/>
  <c r="M61" i="28"/>
  <c r="P60" i="28"/>
  <c r="N60" i="28"/>
  <c r="M60" i="28"/>
  <c r="P59" i="28"/>
  <c r="N59" i="28"/>
  <c r="M59" i="28"/>
  <c r="P58" i="28"/>
  <c r="N58" i="28"/>
  <c r="M58" i="28"/>
  <c r="P57" i="28"/>
  <c r="N57" i="28"/>
  <c r="M57" i="28"/>
  <c r="P56" i="28"/>
  <c r="N56" i="28"/>
  <c r="M56" i="28"/>
  <c r="P55" i="28"/>
  <c r="N55" i="28"/>
  <c r="M55" i="28"/>
  <c r="P54" i="28"/>
  <c r="N54" i="28"/>
  <c r="M54" i="28"/>
  <c r="P53" i="28"/>
  <c r="N53" i="28"/>
  <c r="M53" i="28"/>
  <c r="P52" i="28"/>
  <c r="N52" i="28"/>
  <c r="M52" i="28"/>
  <c r="P51" i="28"/>
  <c r="N51" i="28"/>
  <c r="M51" i="28"/>
  <c r="P50" i="28"/>
  <c r="N50" i="28"/>
  <c r="M50" i="28"/>
  <c r="P49" i="28"/>
  <c r="N49" i="28"/>
  <c r="M49" i="28"/>
  <c r="P48" i="28"/>
  <c r="N48" i="28"/>
  <c r="M48" i="28"/>
  <c r="P47" i="28"/>
  <c r="N47" i="28"/>
  <c r="M47" i="28"/>
  <c r="P46" i="28"/>
  <c r="N46" i="28"/>
  <c r="M46" i="28"/>
  <c r="P45" i="28"/>
  <c r="N45" i="28"/>
  <c r="M45" i="28"/>
  <c r="R44" i="28"/>
  <c r="P44" i="28"/>
  <c r="N44" i="28"/>
  <c r="M44" i="28"/>
  <c r="P43" i="28"/>
  <c r="N43" i="28"/>
  <c r="M43" i="28"/>
  <c r="P42" i="28"/>
  <c r="N42" i="28"/>
  <c r="M42" i="28"/>
  <c r="P41" i="28"/>
  <c r="N41" i="28"/>
  <c r="M41" i="28"/>
  <c r="P40" i="28"/>
  <c r="N40" i="28"/>
  <c r="M40" i="28"/>
  <c r="P39" i="28"/>
  <c r="N39" i="28"/>
  <c r="M39" i="28"/>
  <c r="P38" i="28"/>
  <c r="N38" i="28"/>
  <c r="M38" i="28"/>
  <c r="P37" i="28"/>
  <c r="N37" i="28"/>
  <c r="M37" i="28"/>
  <c r="P36" i="28"/>
  <c r="N36" i="28"/>
  <c r="M36" i="28"/>
  <c r="P35" i="28"/>
  <c r="N35" i="28"/>
  <c r="M35" i="28"/>
  <c r="P34" i="28"/>
  <c r="N34" i="28"/>
  <c r="M34" i="28"/>
  <c r="P33" i="28"/>
  <c r="N33" i="28"/>
  <c r="M33" i="28"/>
  <c r="P32" i="28"/>
  <c r="N32" i="28"/>
  <c r="M32" i="28"/>
  <c r="P31" i="28"/>
  <c r="N31" i="28"/>
  <c r="M31" i="28"/>
  <c r="P30" i="28"/>
  <c r="N30" i="28"/>
  <c r="M30" i="28"/>
  <c r="P29" i="28"/>
  <c r="N29" i="28"/>
  <c r="M29" i="28"/>
  <c r="P28" i="28"/>
  <c r="N28" i="28"/>
  <c r="M28" i="28"/>
  <c r="P27" i="28"/>
  <c r="N27" i="28"/>
  <c r="M27" i="28"/>
  <c r="P26" i="28"/>
  <c r="N26" i="28"/>
  <c r="M26" i="28"/>
  <c r="P25" i="28"/>
  <c r="N25" i="28"/>
  <c r="M25" i="28"/>
  <c r="P24" i="28"/>
  <c r="N24" i="28"/>
  <c r="M24" i="28"/>
  <c r="Q23" i="28"/>
  <c r="P23" i="28"/>
  <c r="N23" i="28"/>
  <c r="M23" i="28"/>
  <c r="Q22" i="28"/>
  <c r="P22" i="28"/>
  <c r="N22" i="28"/>
  <c r="M22" i="28"/>
  <c r="Q21" i="28"/>
  <c r="P21" i="28"/>
  <c r="N21" i="28"/>
  <c r="M21" i="28"/>
  <c r="P20" i="28"/>
  <c r="N20" i="28"/>
  <c r="M20" i="28"/>
  <c r="Q19" i="28"/>
  <c r="P19" i="28"/>
  <c r="N19" i="28"/>
  <c r="M19" i="28"/>
  <c r="Q18" i="28"/>
  <c r="P18" i="28"/>
  <c r="N18" i="28"/>
  <c r="M18" i="28"/>
  <c r="Q17" i="28"/>
  <c r="P17" i="28"/>
  <c r="N17" i="28"/>
  <c r="M17" i="28"/>
  <c r="Q16" i="28"/>
  <c r="P16" i="28"/>
  <c r="N16" i="28"/>
  <c r="M16" i="28"/>
  <c r="Q15" i="28"/>
  <c r="P15" i="28"/>
  <c r="N15" i="28"/>
  <c r="M15" i="28"/>
  <c r="Q14" i="28"/>
  <c r="P14" i="28"/>
  <c r="N14" i="28"/>
  <c r="M14" i="28"/>
  <c r="Q13" i="28"/>
  <c r="P13" i="28"/>
  <c r="N13" i="28"/>
  <c r="M13" i="28"/>
  <c r="Q12" i="28"/>
  <c r="P12" i="28"/>
  <c r="N12" i="28"/>
  <c r="M12" i="28"/>
  <c r="Q11" i="28"/>
  <c r="P11" i="28"/>
  <c r="N11" i="28"/>
  <c r="M11" i="28"/>
  <c r="Q10" i="28"/>
  <c r="P10" i="28"/>
  <c r="N10" i="28"/>
  <c r="M10" i="28"/>
  <c r="Q9" i="28"/>
  <c r="P9" i="28"/>
  <c r="N9" i="28"/>
  <c r="M9" i="28"/>
  <c r="Q8" i="28"/>
  <c r="P8" i="28"/>
  <c r="N8" i="28"/>
  <c r="M8" i="28"/>
  <c r="W13" i="28"/>
  <c r="V11" i="28"/>
  <c r="S13" i="28"/>
  <c r="Q7" i="28"/>
  <c r="P7" i="28"/>
  <c r="N7" i="28"/>
  <c r="M7" i="28"/>
  <c r="Q6" i="28"/>
  <c r="P6" i="28"/>
  <c r="N6" i="28"/>
  <c r="M6" i="28"/>
  <c r="Q5" i="28"/>
  <c r="P5" i="28"/>
  <c r="N5" i="28"/>
  <c r="M5" i="28"/>
  <c r="Q4" i="28"/>
  <c r="P4" i="28"/>
  <c r="N4" i="28"/>
  <c r="M4" i="28"/>
  <c r="R3" i="28"/>
  <c r="N3" i="28"/>
  <c r="M3" i="28"/>
  <c r="R2" i="28"/>
  <c r="R11" i="28" l="1"/>
  <c r="U11" i="28"/>
  <c r="W11" i="28"/>
  <c r="Y7" i="28"/>
  <c r="X11" i="28"/>
  <c r="V5" i="28"/>
  <c r="V13" i="28" s="1"/>
  <c r="S11" i="28"/>
  <c r="T11" i="28"/>
  <c r="V6" i="27"/>
  <c r="V4" i="27" s="1"/>
  <c r="Y9" i="27"/>
  <c r="P105" i="27"/>
  <c r="N105" i="27"/>
  <c r="M105" i="27"/>
  <c r="P104" i="27"/>
  <c r="N104" i="27"/>
  <c r="M104" i="27"/>
  <c r="P103" i="27"/>
  <c r="N103" i="27"/>
  <c r="M103" i="27"/>
  <c r="P102" i="27"/>
  <c r="N102" i="27"/>
  <c r="M102" i="27"/>
  <c r="P101" i="27"/>
  <c r="N101" i="27"/>
  <c r="M101" i="27"/>
  <c r="P100" i="27"/>
  <c r="N100" i="27"/>
  <c r="M100" i="27"/>
  <c r="P99" i="27"/>
  <c r="N99" i="27"/>
  <c r="M99" i="27"/>
  <c r="P98" i="27"/>
  <c r="N98" i="27"/>
  <c r="M98" i="27"/>
  <c r="P97" i="27"/>
  <c r="N97" i="27"/>
  <c r="M97" i="27"/>
  <c r="P96" i="27"/>
  <c r="N96" i="27"/>
  <c r="M96" i="27"/>
  <c r="P95" i="27"/>
  <c r="N95" i="27"/>
  <c r="M95" i="27"/>
  <c r="P94" i="27"/>
  <c r="N94" i="27"/>
  <c r="M94" i="27"/>
  <c r="P93" i="27"/>
  <c r="N93" i="27"/>
  <c r="M93" i="27"/>
  <c r="P92" i="27"/>
  <c r="N92" i="27"/>
  <c r="M92" i="27"/>
  <c r="P91" i="27"/>
  <c r="N91" i="27"/>
  <c r="M91" i="27"/>
  <c r="P90" i="27"/>
  <c r="N90" i="27"/>
  <c r="M90" i="27"/>
  <c r="P89" i="27"/>
  <c r="N89" i="27"/>
  <c r="M89" i="27"/>
  <c r="P88" i="27"/>
  <c r="N88" i="27"/>
  <c r="M88" i="27"/>
  <c r="P87" i="27"/>
  <c r="N87" i="27"/>
  <c r="M87" i="27"/>
  <c r="P86" i="27"/>
  <c r="N86" i="27"/>
  <c r="M86" i="27"/>
  <c r="P85" i="27"/>
  <c r="N85" i="27"/>
  <c r="M85" i="27"/>
  <c r="P84" i="27"/>
  <c r="N84" i="27"/>
  <c r="M84" i="27"/>
  <c r="P83" i="27"/>
  <c r="N83" i="27"/>
  <c r="M83" i="27"/>
  <c r="P82" i="27"/>
  <c r="N82" i="27"/>
  <c r="M82" i="27"/>
  <c r="P81" i="27"/>
  <c r="N81" i="27"/>
  <c r="M81" i="27"/>
  <c r="P80" i="27"/>
  <c r="N80" i="27"/>
  <c r="M80" i="27"/>
  <c r="P79" i="27"/>
  <c r="N79" i="27"/>
  <c r="M79" i="27"/>
  <c r="P78" i="27"/>
  <c r="N78" i="27"/>
  <c r="M78" i="27"/>
  <c r="P77" i="27"/>
  <c r="N77" i="27"/>
  <c r="M77" i="27"/>
  <c r="P76" i="27"/>
  <c r="N76" i="27"/>
  <c r="M76" i="27"/>
  <c r="P75" i="27"/>
  <c r="N75" i="27"/>
  <c r="M75" i="27"/>
  <c r="P74" i="27"/>
  <c r="N74" i="27"/>
  <c r="M74" i="27"/>
  <c r="P73" i="27"/>
  <c r="N73" i="27"/>
  <c r="M73" i="27"/>
  <c r="P72" i="27"/>
  <c r="N72" i="27"/>
  <c r="M72" i="27"/>
  <c r="P71" i="27"/>
  <c r="N71" i="27"/>
  <c r="M71" i="27"/>
  <c r="P70" i="27"/>
  <c r="N70" i="27"/>
  <c r="M70" i="27"/>
  <c r="P69" i="27"/>
  <c r="N69" i="27"/>
  <c r="M69" i="27"/>
  <c r="P68" i="27"/>
  <c r="N68" i="27"/>
  <c r="M68" i="27"/>
  <c r="P67" i="27"/>
  <c r="N67" i="27"/>
  <c r="M67" i="27"/>
  <c r="P66" i="27"/>
  <c r="N66" i="27"/>
  <c r="M66" i="27"/>
  <c r="P65" i="27"/>
  <c r="N65" i="27"/>
  <c r="M65" i="27"/>
  <c r="P64" i="27"/>
  <c r="N64" i="27"/>
  <c r="M64" i="27"/>
  <c r="P63" i="27"/>
  <c r="N63" i="27"/>
  <c r="M63" i="27"/>
  <c r="P62" i="27"/>
  <c r="N62" i="27"/>
  <c r="M62" i="27"/>
  <c r="P61" i="27"/>
  <c r="N61" i="27"/>
  <c r="M61" i="27"/>
  <c r="P60" i="27"/>
  <c r="N60" i="27"/>
  <c r="M60" i="27"/>
  <c r="P59" i="27"/>
  <c r="N59" i="27"/>
  <c r="M59" i="27"/>
  <c r="P58" i="27"/>
  <c r="N58" i="27"/>
  <c r="M58" i="27"/>
  <c r="P57" i="27"/>
  <c r="N57" i="27"/>
  <c r="M57" i="27"/>
  <c r="P56" i="27"/>
  <c r="N56" i="27"/>
  <c r="M56" i="27"/>
  <c r="P55" i="27"/>
  <c r="N55" i="27"/>
  <c r="M55" i="27"/>
  <c r="P54" i="27"/>
  <c r="N54" i="27"/>
  <c r="M54" i="27"/>
  <c r="P53" i="27"/>
  <c r="N53" i="27"/>
  <c r="M53" i="27"/>
  <c r="P52" i="27"/>
  <c r="N52" i="27"/>
  <c r="M52" i="27"/>
  <c r="P51" i="27"/>
  <c r="N51" i="27"/>
  <c r="M51" i="27"/>
  <c r="P50" i="27"/>
  <c r="N50" i="27"/>
  <c r="M50" i="27"/>
  <c r="P49" i="27"/>
  <c r="N49" i="27"/>
  <c r="M49" i="27"/>
  <c r="P48" i="27"/>
  <c r="N48" i="27"/>
  <c r="M48" i="27"/>
  <c r="P47" i="27"/>
  <c r="N47" i="27"/>
  <c r="M47" i="27"/>
  <c r="P46" i="27"/>
  <c r="N46" i="27"/>
  <c r="M46" i="27"/>
  <c r="P45" i="27"/>
  <c r="N45" i="27"/>
  <c r="M45" i="27"/>
  <c r="R44" i="27"/>
  <c r="P44" i="27"/>
  <c r="N44" i="27"/>
  <c r="M44" i="27"/>
  <c r="P43" i="27"/>
  <c r="N43" i="27"/>
  <c r="M43" i="27"/>
  <c r="P42" i="27"/>
  <c r="N42" i="27"/>
  <c r="M42" i="27"/>
  <c r="P41" i="27"/>
  <c r="N41" i="27"/>
  <c r="M41" i="27"/>
  <c r="P40" i="27"/>
  <c r="N40" i="27"/>
  <c r="M40" i="27"/>
  <c r="P39" i="27"/>
  <c r="N39" i="27"/>
  <c r="M39" i="27"/>
  <c r="P38" i="27"/>
  <c r="N38" i="27"/>
  <c r="M38" i="27"/>
  <c r="P37" i="27"/>
  <c r="N37" i="27"/>
  <c r="M37" i="27"/>
  <c r="P36" i="27"/>
  <c r="N36" i="27"/>
  <c r="M36" i="27"/>
  <c r="P35" i="27"/>
  <c r="N35" i="27"/>
  <c r="M35" i="27"/>
  <c r="P34" i="27"/>
  <c r="N34" i="27"/>
  <c r="M34" i="27"/>
  <c r="P33" i="27"/>
  <c r="N33" i="27"/>
  <c r="M33" i="27"/>
  <c r="P32" i="27"/>
  <c r="N32" i="27"/>
  <c r="M32" i="27"/>
  <c r="P31" i="27"/>
  <c r="N31" i="27"/>
  <c r="M31" i="27"/>
  <c r="P30" i="27"/>
  <c r="N30" i="27"/>
  <c r="M30" i="27"/>
  <c r="P29" i="27"/>
  <c r="N29" i="27"/>
  <c r="M29" i="27"/>
  <c r="P28" i="27"/>
  <c r="N28" i="27"/>
  <c r="M28" i="27"/>
  <c r="P27" i="27"/>
  <c r="N27" i="27"/>
  <c r="M27" i="27"/>
  <c r="P26" i="27"/>
  <c r="N26" i="27"/>
  <c r="M26" i="27"/>
  <c r="P25" i="27"/>
  <c r="N25" i="27"/>
  <c r="M25" i="27"/>
  <c r="P24" i="27"/>
  <c r="N24" i="27"/>
  <c r="M24" i="27"/>
  <c r="Q23" i="27"/>
  <c r="P23" i="27"/>
  <c r="N23" i="27"/>
  <c r="M23" i="27"/>
  <c r="P22" i="27"/>
  <c r="N22" i="27"/>
  <c r="M22" i="27"/>
  <c r="Q21" i="27"/>
  <c r="Q22" i="27" s="1"/>
  <c r="P21" i="27"/>
  <c r="N21" i="27"/>
  <c r="M21" i="27"/>
  <c r="P20" i="27"/>
  <c r="N20" i="27"/>
  <c r="M20" i="27"/>
  <c r="Q19" i="27"/>
  <c r="P19" i="27"/>
  <c r="N19" i="27"/>
  <c r="M19" i="27"/>
  <c r="Q18" i="27"/>
  <c r="P18" i="27"/>
  <c r="N18" i="27"/>
  <c r="M18" i="27"/>
  <c r="Q17" i="27"/>
  <c r="P17" i="27"/>
  <c r="N17" i="27"/>
  <c r="M17" i="27"/>
  <c r="Q16" i="27"/>
  <c r="P16" i="27"/>
  <c r="N16" i="27"/>
  <c r="M16" i="27"/>
  <c r="Q15" i="27"/>
  <c r="P15" i="27"/>
  <c r="N15" i="27"/>
  <c r="M15" i="27"/>
  <c r="Q14" i="27"/>
  <c r="P14" i="27"/>
  <c r="N14" i="27"/>
  <c r="M14" i="27"/>
  <c r="Q13" i="27"/>
  <c r="P13" i="27"/>
  <c r="N13" i="27"/>
  <c r="M13" i="27"/>
  <c r="Q12" i="27"/>
  <c r="P12" i="27"/>
  <c r="N12" i="27"/>
  <c r="M12" i="27"/>
  <c r="Q11" i="27"/>
  <c r="P11" i="27"/>
  <c r="N11" i="27"/>
  <c r="M11" i="27"/>
  <c r="Q10" i="27"/>
  <c r="P10" i="27"/>
  <c r="N10" i="27"/>
  <c r="M10" i="27"/>
  <c r="Q9" i="27"/>
  <c r="P9" i="27"/>
  <c r="N9" i="27"/>
  <c r="M9" i="27"/>
  <c r="Q8" i="27"/>
  <c r="P8" i="27"/>
  <c r="N8" i="27"/>
  <c r="M8" i="27"/>
  <c r="X7" i="27"/>
  <c r="X13" i="27" s="1"/>
  <c r="W7" i="27"/>
  <c r="W13" i="27" s="1"/>
  <c r="V7" i="27"/>
  <c r="Y7" i="27" s="1"/>
  <c r="U7" i="27"/>
  <c r="U11" i="27" s="1"/>
  <c r="T7" i="27"/>
  <c r="T13" i="27" s="1"/>
  <c r="S7" i="27"/>
  <c r="S13" i="27" s="1"/>
  <c r="R7" i="27"/>
  <c r="R13" i="27" s="1"/>
  <c r="Q7" i="27"/>
  <c r="P7" i="27"/>
  <c r="N7" i="27"/>
  <c r="M7" i="27"/>
  <c r="Q6" i="27"/>
  <c r="P6" i="27"/>
  <c r="N6" i="27"/>
  <c r="M6" i="27"/>
  <c r="R5" i="27"/>
  <c r="Q5" i="27"/>
  <c r="P5" i="27"/>
  <c r="N5" i="27"/>
  <c r="M5" i="27"/>
  <c r="Q4" i="27"/>
  <c r="P4" i="27"/>
  <c r="N4" i="27"/>
  <c r="M4" i="27"/>
  <c r="R3" i="27"/>
  <c r="N3" i="27"/>
  <c r="M3" i="27"/>
  <c r="R2" i="27"/>
  <c r="Y13" i="28" l="1"/>
  <c r="Y11" i="28"/>
  <c r="U13" i="27"/>
  <c r="V11" i="27"/>
  <c r="Y13" i="27"/>
  <c r="Y11" i="27"/>
  <c r="V5" i="27"/>
  <c r="V13" i="27" s="1"/>
  <c r="X11" i="27"/>
  <c r="R11" i="27"/>
  <c r="S11" i="27"/>
  <c r="T11" i="27"/>
  <c r="W11" i="27"/>
  <c r="V6" i="26"/>
  <c r="V4" i="26" s="1"/>
  <c r="Y9" i="26"/>
  <c r="P105" i="26"/>
  <c r="N105" i="26"/>
  <c r="M105" i="26"/>
  <c r="P104" i="26"/>
  <c r="N104" i="26"/>
  <c r="M104" i="26"/>
  <c r="P103" i="26"/>
  <c r="N103" i="26"/>
  <c r="M103" i="26"/>
  <c r="P102" i="26"/>
  <c r="N102" i="26"/>
  <c r="M102" i="26"/>
  <c r="P101" i="26"/>
  <c r="N101" i="26"/>
  <c r="M101" i="26"/>
  <c r="P100" i="26"/>
  <c r="N100" i="26"/>
  <c r="M100" i="26"/>
  <c r="P99" i="26"/>
  <c r="N99" i="26"/>
  <c r="M99" i="26"/>
  <c r="P98" i="26"/>
  <c r="N98" i="26"/>
  <c r="M98" i="26"/>
  <c r="P97" i="26"/>
  <c r="N97" i="26"/>
  <c r="M97" i="26"/>
  <c r="P96" i="26"/>
  <c r="N96" i="26"/>
  <c r="M96" i="26"/>
  <c r="P95" i="26"/>
  <c r="N95" i="26"/>
  <c r="M95" i="26"/>
  <c r="P94" i="26"/>
  <c r="N94" i="26"/>
  <c r="M94" i="26"/>
  <c r="P93" i="26"/>
  <c r="N93" i="26"/>
  <c r="M93" i="26"/>
  <c r="P92" i="26"/>
  <c r="N92" i="26"/>
  <c r="M92" i="26"/>
  <c r="P91" i="26"/>
  <c r="N91" i="26"/>
  <c r="M91" i="26"/>
  <c r="P90" i="26"/>
  <c r="N90" i="26"/>
  <c r="M90" i="26"/>
  <c r="P89" i="26"/>
  <c r="N89" i="26"/>
  <c r="M89" i="26"/>
  <c r="P88" i="26"/>
  <c r="N88" i="26"/>
  <c r="M88" i="26"/>
  <c r="P87" i="26"/>
  <c r="N87" i="26"/>
  <c r="M87" i="26"/>
  <c r="P86" i="26"/>
  <c r="N86" i="26"/>
  <c r="M86" i="26"/>
  <c r="P85" i="26"/>
  <c r="N85" i="26"/>
  <c r="M85" i="26"/>
  <c r="P84" i="26"/>
  <c r="N84" i="26"/>
  <c r="M84" i="26"/>
  <c r="P83" i="26"/>
  <c r="N83" i="26"/>
  <c r="M83" i="26"/>
  <c r="P82" i="26"/>
  <c r="N82" i="26"/>
  <c r="M82" i="26"/>
  <c r="P81" i="26"/>
  <c r="N81" i="26"/>
  <c r="M81" i="26"/>
  <c r="P80" i="26"/>
  <c r="N80" i="26"/>
  <c r="M80" i="26"/>
  <c r="P79" i="26"/>
  <c r="N79" i="26"/>
  <c r="M79" i="26"/>
  <c r="P78" i="26"/>
  <c r="N78" i="26"/>
  <c r="M78" i="26"/>
  <c r="P77" i="26"/>
  <c r="N77" i="26"/>
  <c r="M77" i="26"/>
  <c r="P76" i="26"/>
  <c r="N76" i="26"/>
  <c r="M76" i="26"/>
  <c r="P75" i="26"/>
  <c r="N75" i="26"/>
  <c r="M75" i="26"/>
  <c r="P74" i="26"/>
  <c r="N74" i="26"/>
  <c r="M74" i="26"/>
  <c r="P73" i="26"/>
  <c r="N73" i="26"/>
  <c r="M73" i="26"/>
  <c r="P72" i="26"/>
  <c r="N72" i="26"/>
  <c r="M72" i="26"/>
  <c r="P71" i="26"/>
  <c r="N71" i="26"/>
  <c r="M71" i="26"/>
  <c r="P70" i="26"/>
  <c r="N70" i="26"/>
  <c r="M70" i="26"/>
  <c r="P69" i="26"/>
  <c r="N69" i="26"/>
  <c r="M69" i="26"/>
  <c r="P68" i="26"/>
  <c r="N68" i="26"/>
  <c r="M68" i="26"/>
  <c r="P67" i="26"/>
  <c r="N67" i="26"/>
  <c r="M67" i="26"/>
  <c r="P66" i="26"/>
  <c r="N66" i="26"/>
  <c r="M66" i="26"/>
  <c r="P65" i="26"/>
  <c r="N65" i="26"/>
  <c r="M65" i="26"/>
  <c r="P64" i="26"/>
  <c r="N64" i="26"/>
  <c r="M64" i="26"/>
  <c r="P63" i="26"/>
  <c r="N63" i="26"/>
  <c r="M63" i="26"/>
  <c r="P62" i="26"/>
  <c r="N62" i="26"/>
  <c r="M62" i="26"/>
  <c r="P61" i="26"/>
  <c r="N61" i="26"/>
  <c r="M61" i="26"/>
  <c r="P60" i="26"/>
  <c r="N60" i="26"/>
  <c r="M60" i="26"/>
  <c r="P59" i="26"/>
  <c r="N59" i="26"/>
  <c r="M59" i="26"/>
  <c r="P58" i="26"/>
  <c r="N58" i="26"/>
  <c r="M58" i="26"/>
  <c r="P57" i="26"/>
  <c r="N57" i="26"/>
  <c r="M57" i="26"/>
  <c r="P56" i="26"/>
  <c r="N56" i="26"/>
  <c r="M56" i="26"/>
  <c r="P55" i="26"/>
  <c r="N55" i="26"/>
  <c r="M55" i="26"/>
  <c r="P54" i="26"/>
  <c r="N54" i="26"/>
  <c r="M54" i="26"/>
  <c r="P53" i="26"/>
  <c r="N53" i="26"/>
  <c r="M53" i="26"/>
  <c r="P52" i="26"/>
  <c r="N52" i="26"/>
  <c r="M52" i="26"/>
  <c r="P51" i="26"/>
  <c r="N51" i="26"/>
  <c r="M51" i="26"/>
  <c r="P50" i="26"/>
  <c r="N50" i="26"/>
  <c r="M50" i="26"/>
  <c r="P49" i="26"/>
  <c r="N49" i="26"/>
  <c r="M49" i="26"/>
  <c r="P48" i="26"/>
  <c r="N48" i="26"/>
  <c r="M48" i="26"/>
  <c r="P47" i="26"/>
  <c r="N47" i="26"/>
  <c r="M47" i="26"/>
  <c r="P46" i="26"/>
  <c r="N46" i="26"/>
  <c r="M46" i="26"/>
  <c r="P45" i="26"/>
  <c r="N45" i="26"/>
  <c r="M45" i="26"/>
  <c r="R44" i="26"/>
  <c r="P44" i="26"/>
  <c r="N44" i="26"/>
  <c r="M44" i="26"/>
  <c r="P43" i="26"/>
  <c r="N43" i="26"/>
  <c r="M43" i="26"/>
  <c r="P42" i="26"/>
  <c r="N42" i="26"/>
  <c r="M42" i="26"/>
  <c r="P41" i="26"/>
  <c r="N41" i="26"/>
  <c r="M41" i="26"/>
  <c r="P40" i="26"/>
  <c r="N40" i="26"/>
  <c r="M40" i="26"/>
  <c r="P39" i="26"/>
  <c r="N39" i="26"/>
  <c r="M39" i="26"/>
  <c r="P38" i="26"/>
  <c r="N38" i="26"/>
  <c r="M38" i="26"/>
  <c r="P37" i="26"/>
  <c r="N37" i="26"/>
  <c r="M37" i="26"/>
  <c r="P36" i="26"/>
  <c r="N36" i="26"/>
  <c r="M36" i="26"/>
  <c r="P35" i="26"/>
  <c r="N35" i="26"/>
  <c r="M35" i="26"/>
  <c r="P34" i="26"/>
  <c r="N34" i="26"/>
  <c r="M34" i="26"/>
  <c r="P33" i="26"/>
  <c r="N33" i="26"/>
  <c r="M33" i="26"/>
  <c r="P32" i="26"/>
  <c r="N32" i="26"/>
  <c r="M32" i="26"/>
  <c r="P31" i="26"/>
  <c r="N31" i="26"/>
  <c r="M31" i="26"/>
  <c r="P30" i="26"/>
  <c r="N30" i="26"/>
  <c r="M30" i="26"/>
  <c r="P29" i="26"/>
  <c r="N29" i="26"/>
  <c r="M29" i="26"/>
  <c r="P28" i="26"/>
  <c r="N28" i="26"/>
  <c r="M28" i="26"/>
  <c r="P27" i="26"/>
  <c r="N27" i="26"/>
  <c r="M27" i="26"/>
  <c r="P26" i="26"/>
  <c r="N26" i="26"/>
  <c r="M26" i="26"/>
  <c r="P25" i="26"/>
  <c r="N25" i="26"/>
  <c r="M25" i="26"/>
  <c r="P24" i="26"/>
  <c r="N24" i="26"/>
  <c r="M24" i="26"/>
  <c r="Q23" i="26"/>
  <c r="P23" i="26"/>
  <c r="N23" i="26"/>
  <c r="M23" i="26"/>
  <c r="Q22" i="26"/>
  <c r="P22" i="26"/>
  <c r="N22" i="26"/>
  <c r="M22" i="26"/>
  <c r="Q21" i="26"/>
  <c r="P21" i="26"/>
  <c r="N21" i="26"/>
  <c r="M21" i="26"/>
  <c r="P20" i="26"/>
  <c r="N20" i="26"/>
  <c r="M20" i="26"/>
  <c r="Q19" i="26"/>
  <c r="P19" i="26"/>
  <c r="N19" i="26"/>
  <c r="M19" i="26"/>
  <c r="Q18" i="26"/>
  <c r="P18" i="26"/>
  <c r="N18" i="26"/>
  <c r="M18" i="26"/>
  <c r="Q17" i="26"/>
  <c r="P17" i="26"/>
  <c r="N17" i="26"/>
  <c r="M17" i="26"/>
  <c r="Q16" i="26"/>
  <c r="P16" i="26"/>
  <c r="N16" i="26"/>
  <c r="M16" i="26"/>
  <c r="Q15" i="26"/>
  <c r="P15" i="26"/>
  <c r="N15" i="26"/>
  <c r="M15" i="26"/>
  <c r="Q14" i="26"/>
  <c r="P14" i="26"/>
  <c r="N14" i="26"/>
  <c r="M14" i="26"/>
  <c r="Q13" i="26"/>
  <c r="P13" i="26"/>
  <c r="N13" i="26"/>
  <c r="M13" i="26"/>
  <c r="Q12" i="26"/>
  <c r="P12" i="26"/>
  <c r="N12" i="26"/>
  <c r="M12" i="26"/>
  <c r="Q11" i="26"/>
  <c r="P11" i="26"/>
  <c r="N11" i="26"/>
  <c r="M11" i="26"/>
  <c r="Q10" i="26"/>
  <c r="P10" i="26"/>
  <c r="N10" i="26"/>
  <c r="M10" i="26"/>
  <c r="Q9" i="26"/>
  <c r="P9" i="26"/>
  <c r="N9" i="26"/>
  <c r="M9" i="26"/>
  <c r="Q8" i="26"/>
  <c r="P8" i="26"/>
  <c r="N8" i="26"/>
  <c r="M8" i="26"/>
  <c r="X7" i="26"/>
  <c r="X13" i="26" s="1"/>
  <c r="W7" i="26"/>
  <c r="W11" i="26" s="1"/>
  <c r="V7" i="26"/>
  <c r="V11" i="26" s="1"/>
  <c r="U7" i="26"/>
  <c r="U13" i="26" s="1"/>
  <c r="T7" i="26"/>
  <c r="T13" i="26" s="1"/>
  <c r="S7" i="26"/>
  <c r="S13" i="26" s="1"/>
  <c r="R7" i="26"/>
  <c r="R13" i="26" s="1"/>
  <c r="Q7" i="26"/>
  <c r="P7" i="26"/>
  <c r="N7" i="26"/>
  <c r="M7" i="26"/>
  <c r="Q6" i="26"/>
  <c r="P6" i="26"/>
  <c r="N6" i="26"/>
  <c r="M6" i="26"/>
  <c r="R5" i="26"/>
  <c r="Q5" i="26"/>
  <c r="P5" i="26"/>
  <c r="N5" i="26"/>
  <c r="M5" i="26"/>
  <c r="Q4" i="26"/>
  <c r="P4" i="26"/>
  <c r="N4" i="26"/>
  <c r="M4" i="26"/>
  <c r="R3" i="26"/>
  <c r="N3" i="26"/>
  <c r="M3" i="26"/>
  <c r="R2" i="26"/>
  <c r="N19" i="25"/>
  <c r="N13" i="25"/>
  <c r="T11" i="26" l="1"/>
  <c r="U11" i="26"/>
  <c r="V5" i="26"/>
  <c r="V13" i="26" s="1"/>
  <c r="Y7" i="26"/>
  <c r="X11" i="26"/>
  <c r="W13" i="26"/>
  <c r="R11" i="26"/>
  <c r="S11" i="26"/>
  <c r="Y9" i="25"/>
  <c r="V6" i="25"/>
  <c r="P105" i="25"/>
  <c r="N105" i="25"/>
  <c r="M105" i="25"/>
  <c r="P104" i="25"/>
  <c r="N104" i="25"/>
  <c r="M104" i="25"/>
  <c r="P103" i="25"/>
  <c r="N103" i="25"/>
  <c r="M103" i="25"/>
  <c r="P102" i="25"/>
  <c r="N102" i="25"/>
  <c r="M102" i="25"/>
  <c r="P101" i="25"/>
  <c r="N101" i="25"/>
  <c r="M101" i="25"/>
  <c r="P100" i="25"/>
  <c r="N100" i="25"/>
  <c r="M100" i="25"/>
  <c r="P99" i="25"/>
  <c r="N99" i="25"/>
  <c r="M99" i="25"/>
  <c r="P98" i="25"/>
  <c r="N98" i="25"/>
  <c r="M98" i="25"/>
  <c r="P97" i="25"/>
  <c r="N97" i="25"/>
  <c r="M97" i="25"/>
  <c r="P96" i="25"/>
  <c r="N96" i="25"/>
  <c r="M96" i="25"/>
  <c r="P95" i="25"/>
  <c r="N95" i="25"/>
  <c r="M95" i="25"/>
  <c r="P94" i="25"/>
  <c r="N94" i="25"/>
  <c r="M94" i="25"/>
  <c r="P93" i="25"/>
  <c r="N93" i="25"/>
  <c r="M93" i="25"/>
  <c r="P92" i="25"/>
  <c r="N92" i="25"/>
  <c r="M92" i="25"/>
  <c r="P91" i="25"/>
  <c r="N91" i="25"/>
  <c r="M91" i="25"/>
  <c r="P90" i="25"/>
  <c r="N90" i="25"/>
  <c r="M90" i="25"/>
  <c r="P89" i="25"/>
  <c r="N89" i="25"/>
  <c r="M89" i="25"/>
  <c r="P88" i="25"/>
  <c r="N88" i="25"/>
  <c r="M88" i="25"/>
  <c r="P87" i="25"/>
  <c r="N87" i="25"/>
  <c r="M87" i="25"/>
  <c r="P86" i="25"/>
  <c r="N86" i="25"/>
  <c r="M86" i="25"/>
  <c r="P85" i="25"/>
  <c r="N85" i="25"/>
  <c r="M85" i="25"/>
  <c r="P84" i="25"/>
  <c r="N84" i="25"/>
  <c r="M84" i="25"/>
  <c r="P83" i="25"/>
  <c r="N83" i="25"/>
  <c r="M83" i="25"/>
  <c r="P82" i="25"/>
  <c r="N82" i="25"/>
  <c r="M82" i="25"/>
  <c r="P81" i="25"/>
  <c r="N81" i="25"/>
  <c r="M81" i="25"/>
  <c r="P80" i="25"/>
  <c r="N80" i="25"/>
  <c r="M80" i="25"/>
  <c r="P79" i="25"/>
  <c r="N79" i="25"/>
  <c r="M79" i="25"/>
  <c r="P78" i="25"/>
  <c r="N78" i="25"/>
  <c r="M78" i="25"/>
  <c r="P77" i="25"/>
  <c r="N77" i="25"/>
  <c r="M77" i="25"/>
  <c r="P76" i="25"/>
  <c r="N76" i="25"/>
  <c r="M76" i="25"/>
  <c r="P75" i="25"/>
  <c r="N75" i="25"/>
  <c r="M75" i="25"/>
  <c r="P74" i="25"/>
  <c r="N74" i="25"/>
  <c r="M74" i="25"/>
  <c r="P73" i="25"/>
  <c r="N73" i="25"/>
  <c r="M73" i="25"/>
  <c r="P72" i="25"/>
  <c r="N72" i="25"/>
  <c r="M72" i="25"/>
  <c r="P71" i="25"/>
  <c r="N71" i="25"/>
  <c r="M71" i="25"/>
  <c r="P70" i="25"/>
  <c r="N70" i="25"/>
  <c r="M70" i="25"/>
  <c r="P69" i="25"/>
  <c r="N69" i="25"/>
  <c r="M69" i="25"/>
  <c r="P68" i="25"/>
  <c r="N68" i="25"/>
  <c r="M68" i="25"/>
  <c r="P67" i="25"/>
  <c r="N67" i="25"/>
  <c r="M67" i="25"/>
  <c r="P66" i="25"/>
  <c r="N66" i="25"/>
  <c r="M66" i="25"/>
  <c r="P65" i="25"/>
  <c r="N65" i="25"/>
  <c r="M65" i="25"/>
  <c r="P64" i="25"/>
  <c r="N64" i="25"/>
  <c r="M64" i="25"/>
  <c r="P63" i="25"/>
  <c r="N63" i="25"/>
  <c r="M63" i="25"/>
  <c r="P62" i="25"/>
  <c r="N62" i="25"/>
  <c r="M62" i="25"/>
  <c r="P61" i="25"/>
  <c r="N61" i="25"/>
  <c r="M61" i="25"/>
  <c r="P60" i="25"/>
  <c r="N60" i="25"/>
  <c r="M60" i="25"/>
  <c r="P59" i="25"/>
  <c r="N59" i="25"/>
  <c r="M59" i="25"/>
  <c r="P58" i="25"/>
  <c r="N58" i="25"/>
  <c r="M58" i="25"/>
  <c r="P57" i="25"/>
  <c r="N57" i="25"/>
  <c r="M57" i="25"/>
  <c r="P56" i="25"/>
  <c r="N56" i="25"/>
  <c r="M56" i="25"/>
  <c r="P55" i="25"/>
  <c r="N55" i="25"/>
  <c r="M55" i="25"/>
  <c r="P54" i="25"/>
  <c r="N54" i="25"/>
  <c r="M54" i="25"/>
  <c r="P53" i="25"/>
  <c r="N53" i="25"/>
  <c r="M53" i="25"/>
  <c r="P52" i="25"/>
  <c r="N52" i="25"/>
  <c r="M52" i="25"/>
  <c r="P51" i="25"/>
  <c r="N51" i="25"/>
  <c r="M51" i="25"/>
  <c r="P50" i="25"/>
  <c r="N50" i="25"/>
  <c r="M50" i="25"/>
  <c r="P49" i="25"/>
  <c r="N49" i="25"/>
  <c r="M49" i="25"/>
  <c r="P48" i="25"/>
  <c r="N48" i="25"/>
  <c r="M48" i="25"/>
  <c r="P47" i="25"/>
  <c r="N47" i="25"/>
  <c r="M47" i="25"/>
  <c r="P46" i="25"/>
  <c r="N46" i="25"/>
  <c r="M46" i="25"/>
  <c r="P45" i="25"/>
  <c r="N45" i="25"/>
  <c r="M45" i="25"/>
  <c r="R44" i="25"/>
  <c r="P44" i="25"/>
  <c r="N44" i="25"/>
  <c r="M44" i="25"/>
  <c r="P43" i="25"/>
  <c r="N43" i="25"/>
  <c r="M43" i="25"/>
  <c r="P42" i="25"/>
  <c r="N42" i="25"/>
  <c r="M42" i="25"/>
  <c r="P41" i="25"/>
  <c r="N41" i="25"/>
  <c r="M41" i="25"/>
  <c r="P40" i="25"/>
  <c r="N40" i="25"/>
  <c r="M40" i="25"/>
  <c r="P39" i="25"/>
  <c r="N39" i="25"/>
  <c r="M39" i="25"/>
  <c r="P38" i="25"/>
  <c r="N38" i="25"/>
  <c r="M38" i="25"/>
  <c r="P37" i="25"/>
  <c r="N37" i="25"/>
  <c r="M37" i="25"/>
  <c r="P36" i="25"/>
  <c r="N36" i="25"/>
  <c r="M36" i="25"/>
  <c r="P35" i="25"/>
  <c r="N35" i="25"/>
  <c r="M35" i="25"/>
  <c r="P34" i="25"/>
  <c r="N34" i="25"/>
  <c r="M34" i="25"/>
  <c r="P33" i="25"/>
  <c r="N33" i="25"/>
  <c r="M33" i="25"/>
  <c r="P32" i="25"/>
  <c r="N32" i="25"/>
  <c r="M32" i="25"/>
  <c r="P31" i="25"/>
  <c r="N31" i="25"/>
  <c r="M31" i="25"/>
  <c r="P30" i="25"/>
  <c r="N30" i="25"/>
  <c r="M30" i="25"/>
  <c r="P29" i="25"/>
  <c r="N29" i="25"/>
  <c r="M29" i="25"/>
  <c r="P28" i="25"/>
  <c r="N28" i="25"/>
  <c r="M28" i="25"/>
  <c r="P27" i="25"/>
  <c r="N27" i="25"/>
  <c r="M27" i="25"/>
  <c r="P26" i="25"/>
  <c r="N26" i="25"/>
  <c r="M26" i="25"/>
  <c r="P25" i="25"/>
  <c r="N25" i="25"/>
  <c r="M25" i="25"/>
  <c r="P24" i="25"/>
  <c r="N24" i="25"/>
  <c r="M24" i="25"/>
  <c r="Q23" i="25"/>
  <c r="P23" i="25"/>
  <c r="N23" i="25"/>
  <c r="M23" i="25"/>
  <c r="P22" i="25"/>
  <c r="N22" i="25"/>
  <c r="M22" i="25"/>
  <c r="Q21" i="25"/>
  <c r="Q22" i="25" s="1"/>
  <c r="P21" i="25"/>
  <c r="N21" i="25"/>
  <c r="M21" i="25"/>
  <c r="P20" i="25"/>
  <c r="N20" i="25"/>
  <c r="M20" i="25"/>
  <c r="Q19" i="25"/>
  <c r="P19" i="25"/>
  <c r="M19" i="25"/>
  <c r="Q18" i="25"/>
  <c r="P18" i="25"/>
  <c r="N18" i="25"/>
  <c r="M18" i="25"/>
  <c r="Q17" i="25"/>
  <c r="P17" i="25"/>
  <c r="N17" i="25"/>
  <c r="M17" i="25"/>
  <c r="Q16" i="25"/>
  <c r="P16" i="25"/>
  <c r="N16" i="25"/>
  <c r="M16" i="25"/>
  <c r="Q15" i="25"/>
  <c r="P15" i="25"/>
  <c r="N15" i="25"/>
  <c r="M15" i="25"/>
  <c r="Q14" i="25"/>
  <c r="P14" i="25"/>
  <c r="N14" i="25"/>
  <c r="M14" i="25"/>
  <c r="Q13" i="25"/>
  <c r="P13" i="25"/>
  <c r="M13" i="25"/>
  <c r="Q12" i="25"/>
  <c r="P12" i="25"/>
  <c r="N12" i="25"/>
  <c r="M12" i="25"/>
  <c r="Q11" i="25"/>
  <c r="P11" i="25"/>
  <c r="N11" i="25"/>
  <c r="M11" i="25"/>
  <c r="Q10" i="25"/>
  <c r="P10" i="25"/>
  <c r="N10" i="25"/>
  <c r="M10" i="25"/>
  <c r="Q9" i="25"/>
  <c r="P9" i="25"/>
  <c r="N9" i="25"/>
  <c r="M9" i="25"/>
  <c r="Q8" i="25"/>
  <c r="P8" i="25"/>
  <c r="N8" i="25"/>
  <c r="M8" i="25"/>
  <c r="X7" i="25"/>
  <c r="X13" i="25" s="1"/>
  <c r="W7" i="25"/>
  <c r="W13" i="25" s="1"/>
  <c r="V7" i="25"/>
  <c r="V11" i="25" s="1"/>
  <c r="U7" i="25"/>
  <c r="U13" i="25" s="1"/>
  <c r="T7" i="25"/>
  <c r="T11" i="25" s="1"/>
  <c r="S7" i="25"/>
  <c r="S13" i="25" s="1"/>
  <c r="R7" i="25"/>
  <c r="R13" i="25" s="1"/>
  <c r="Q7" i="25"/>
  <c r="P7" i="25"/>
  <c r="N7" i="25"/>
  <c r="M7" i="25"/>
  <c r="V4" i="25"/>
  <c r="Q6" i="25"/>
  <c r="P6" i="25"/>
  <c r="N6" i="25"/>
  <c r="M6" i="25"/>
  <c r="R5" i="25"/>
  <c r="Q5" i="25"/>
  <c r="P5" i="25"/>
  <c r="N5" i="25"/>
  <c r="M5" i="25"/>
  <c r="Q4" i="25"/>
  <c r="P4" i="25"/>
  <c r="N4" i="25"/>
  <c r="M4" i="25"/>
  <c r="R3" i="25"/>
  <c r="N3" i="25"/>
  <c r="M3" i="25"/>
  <c r="R2" i="25"/>
  <c r="Y13" i="26" l="1"/>
  <c r="Y11" i="26"/>
  <c r="X11" i="25"/>
  <c r="T13" i="25"/>
  <c r="V5" i="25"/>
  <c r="V13" i="25" s="1"/>
  <c r="Y7" i="25"/>
  <c r="Y13" i="25" s="1"/>
  <c r="S11" i="25"/>
  <c r="R11" i="25"/>
  <c r="U11" i="25"/>
  <c r="W11" i="25"/>
  <c r="V6" i="24"/>
  <c r="V4" i="24" s="1"/>
  <c r="Y9" i="24"/>
  <c r="P105" i="24"/>
  <c r="N105" i="24"/>
  <c r="M105" i="24"/>
  <c r="P104" i="24"/>
  <c r="N104" i="24"/>
  <c r="M104" i="24"/>
  <c r="P103" i="24"/>
  <c r="N103" i="24"/>
  <c r="M103" i="24"/>
  <c r="P102" i="24"/>
  <c r="N102" i="24"/>
  <c r="M102" i="24"/>
  <c r="P101" i="24"/>
  <c r="N101" i="24"/>
  <c r="M101" i="24"/>
  <c r="P100" i="24"/>
  <c r="N100" i="24"/>
  <c r="M100" i="24"/>
  <c r="P99" i="24"/>
  <c r="N99" i="24"/>
  <c r="M99" i="24"/>
  <c r="P98" i="24"/>
  <c r="N98" i="24"/>
  <c r="M98" i="24"/>
  <c r="P97" i="24"/>
  <c r="N97" i="24"/>
  <c r="M97" i="24"/>
  <c r="P96" i="24"/>
  <c r="N96" i="24"/>
  <c r="M96" i="24"/>
  <c r="P95" i="24"/>
  <c r="N95" i="24"/>
  <c r="M95" i="24"/>
  <c r="P94" i="24"/>
  <c r="N94" i="24"/>
  <c r="M94" i="24"/>
  <c r="P93" i="24"/>
  <c r="N93" i="24"/>
  <c r="M93" i="24"/>
  <c r="P92" i="24"/>
  <c r="N92" i="24"/>
  <c r="M92" i="24"/>
  <c r="P91" i="24"/>
  <c r="N91" i="24"/>
  <c r="M91" i="24"/>
  <c r="P90" i="24"/>
  <c r="N90" i="24"/>
  <c r="M90" i="24"/>
  <c r="P89" i="24"/>
  <c r="N89" i="24"/>
  <c r="M89" i="24"/>
  <c r="P88" i="24"/>
  <c r="N88" i="24"/>
  <c r="M88" i="24"/>
  <c r="P87" i="24"/>
  <c r="N87" i="24"/>
  <c r="M87" i="24"/>
  <c r="P86" i="24"/>
  <c r="N86" i="24"/>
  <c r="M86" i="24"/>
  <c r="P85" i="24"/>
  <c r="N85" i="24"/>
  <c r="M85" i="24"/>
  <c r="P84" i="24"/>
  <c r="N84" i="24"/>
  <c r="M84" i="24"/>
  <c r="P83" i="24"/>
  <c r="N83" i="24"/>
  <c r="M83" i="24"/>
  <c r="P82" i="24"/>
  <c r="N82" i="24"/>
  <c r="M82" i="24"/>
  <c r="P81" i="24"/>
  <c r="N81" i="24"/>
  <c r="M81" i="24"/>
  <c r="P80" i="24"/>
  <c r="N80" i="24"/>
  <c r="M80" i="24"/>
  <c r="P79" i="24"/>
  <c r="N79" i="24"/>
  <c r="M79" i="24"/>
  <c r="P78" i="24"/>
  <c r="N78" i="24"/>
  <c r="M78" i="24"/>
  <c r="P77" i="24"/>
  <c r="N77" i="24"/>
  <c r="M77" i="24"/>
  <c r="P76" i="24"/>
  <c r="N76" i="24"/>
  <c r="M76" i="24"/>
  <c r="P75" i="24"/>
  <c r="N75" i="24"/>
  <c r="M75" i="24"/>
  <c r="P74" i="24"/>
  <c r="N74" i="24"/>
  <c r="M74" i="24"/>
  <c r="P73" i="24"/>
  <c r="N73" i="24"/>
  <c r="M73" i="24"/>
  <c r="P72" i="24"/>
  <c r="N72" i="24"/>
  <c r="M72" i="24"/>
  <c r="P71" i="24"/>
  <c r="N71" i="24"/>
  <c r="M71" i="24"/>
  <c r="P70" i="24"/>
  <c r="N70" i="24"/>
  <c r="M70" i="24"/>
  <c r="P69" i="24"/>
  <c r="N69" i="24"/>
  <c r="M69" i="24"/>
  <c r="P68" i="24"/>
  <c r="N68" i="24"/>
  <c r="M68" i="24"/>
  <c r="P67" i="24"/>
  <c r="N67" i="24"/>
  <c r="M67" i="24"/>
  <c r="P66" i="24"/>
  <c r="N66" i="24"/>
  <c r="M66" i="24"/>
  <c r="P65" i="24"/>
  <c r="N65" i="24"/>
  <c r="M65" i="24"/>
  <c r="P64" i="24"/>
  <c r="N64" i="24"/>
  <c r="M64" i="24"/>
  <c r="P63" i="24"/>
  <c r="N63" i="24"/>
  <c r="M63" i="24"/>
  <c r="P62" i="24"/>
  <c r="N62" i="24"/>
  <c r="M62" i="24"/>
  <c r="P61" i="24"/>
  <c r="N61" i="24"/>
  <c r="M61" i="24"/>
  <c r="P60" i="24"/>
  <c r="N60" i="24"/>
  <c r="M60" i="24"/>
  <c r="P59" i="24"/>
  <c r="N59" i="24"/>
  <c r="M59" i="24"/>
  <c r="P58" i="24"/>
  <c r="N58" i="24"/>
  <c r="M58" i="24"/>
  <c r="P57" i="24"/>
  <c r="N57" i="24"/>
  <c r="M57" i="24"/>
  <c r="P56" i="24"/>
  <c r="N56" i="24"/>
  <c r="M56" i="24"/>
  <c r="P55" i="24"/>
  <c r="N55" i="24"/>
  <c r="M55" i="24"/>
  <c r="P54" i="24"/>
  <c r="N54" i="24"/>
  <c r="M54" i="24"/>
  <c r="P53" i="24"/>
  <c r="N53" i="24"/>
  <c r="M53" i="24"/>
  <c r="P52" i="24"/>
  <c r="N52" i="24"/>
  <c r="M52" i="24"/>
  <c r="P51" i="24"/>
  <c r="N51" i="24"/>
  <c r="M51" i="24"/>
  <c r="P50" i="24"/>
  <c r="N50" i="24"/>
  <c r="M50" i="24"/>
  <c r="P49" i="24"/>
  <c r="N49" i="24"/>
  <c r="M49" i="24"/>
  <c r="P48" i="24"/>
  <c r="N48" i="24"/>
  <c r="M48" i="24"/>
  <c r="P47" i="24"/>
  <c r="N47" i="24"/>
  <c r="M47" i="24"/>
  <c r="P46" i="24"/>
  <c r="N46" i="24"/>
  <c r="M46" i="24"/>
  <c r="P45" i="24"/>
  <c r="N45" i="24"/>
  <c r="M45" i="24"/>
  <c r="R44" i="24"/>
  <c r="P44" i="24"/>
  <c r="N44" i="24"/>
  <c r="M44" i="24"/>
  <c r="P43" i="24"/>
  <c r="N43" i="24"/>
  <c r="M43" i="24"/>
  <c r="P42" i="24"/>
  <c r="N42" i="24"/>
  <c r="M42" i="24"/>
  <c r="P41" i="24"/>
  <c r="N41" i="24"/>
  <c r="M41" i="24"/>
  <c r="P40" i="24"/>
  <c r="N40" i="24"/>
  <c r="M40" i="24"/>
  <c r="P39" i="24"/>
  <c r="N39" i="24"/>
  <c r="M39" i="24"/>
  <c r="P38" i="24"/>
  <c r="N38" i="24"/>
  <c r="M38" i="24"/>
  <c r="P37" i="24"/>
  <c r="N37" i="24"/>
  <c r="M37" i="24"/>
  <c r="P36" i="24"/>
  <c r="N36" i="24"/>
  <c r="M36" i="24"/>
  <c r="P35" i="24"/>
  <c r="N35" i="24"/>
  <c r="M35" i="24"/>
  <c r="P34" i="24"/>
  <c r="N34" i="24"/>
  <c r="M34" i="24"/>
  <c r="P33" i="24"/>
  <c r="N33" i="24"/>
  <c r="M33" i="24"/>
  <c r="P32" i="24"/>
  <c r="N32" i="24"/>
  <c r="M32" i="24"/>
  <c r="P31" i="24"/>
  <c r="N31" i="24"/>
  <c r="M31" i="24"/>
  <c r="P30" i="24"/>
  <c r="N30" i="24"/>
  <c r="M30" i="24"/>
  <c r="P29" i="24"/>
  <c r="N29" i="24"/>
  <c r="M29" i="24"/>
  <c r="P28" i="24"/>
  <c r="N28" i="24"/>
  <c r="M28" i="24"/>
  <c r="P27" i="24"/>
  <c r="N27" i="24"/>
  <c r="M27" i="24"/>
  <c r="P26" i="24"/>
  <c r="N26" i="24"/>
  <c r="M26" i="24"/>
  <c r="P25" i="24"/>
  <c r="N25" i="24"/>
  <c r="M25" i="24"/>
  <c r="P24" i="24"/>
  <c r="N24" i="24"/>
  <c r="M24" i="24"/>
  <c r="Q23" i="24"/>
  <c r="P23" i="24"/>
  <c r="N23" i="24"/>
  <c r="M23" i="24"/>
  <c r="P22" i="24"/>
  <c r="N22" i="24"/>
  <c r="M22" i="24"/>
  <c r="Q21" i="24"/>
  <c r="Q22" i="24" s="1"/>
  <c r="P21" i="24"/>
  <c r="N21" i="24"/>
  <c r="M21" i="24"/>
  <c r="P20" i="24"/>
  <c r="N20" i="24"/>
  <c r="M20" i="24"/>
  <c r="Q19" i="24"/>
  <c r="P19" i="24"/>
  <c r="N19" i="24"/>
  <c r="M19" i="24"/>
  <c r="Q18" i="24"/>
  <c r="P18" i="24"/>
  <c r="N18" i="24"/>
  <c r="M18" i="24"/>
  <c r="Q17" i="24"/>
  <c r="P17" i="24"/>
  <c r="N17" i="24"/>
  <c r="M17" i="24"/>
  <c r="Q16" i="24"/>
  <c r="P16" i="24"/>
  <c r="N16" i="24"/>
  <c r="M16" i="24"/>
  <c r="Q15" i="24"/>
  <c r="P15" i="24"/>
  <c r="N15" i="24"/>
  <c r="M15" i="24"/>
  <c r="Q14" i="24"/>
  <c r="P14" i="24"/>
  <c r="N14" i="24"/>
  <c r="M14" i="24"/>
  <c r="Q13" i="24"/>
  <c r="P13" i="24"/>
  <c r="N13" i="24"/>
  <c r="M13" i="24"/>
  <c r="Q12" i="24"/>
  <c r="P12" i="24"/>
  <c r="N12" i="24"/>
  <c r="M12" i="24"/>
  <c r="V11" i="24"/>
  <c r="Q11" i="24"/>
  <c r="P11" i="24"/>
  <c r="N11" i="24"/>
  <c r="M11" i="24"/>
  <c r="P10" i="24"/>
  <c r="N10" i="24"/>
  <c r="M10" i="24"/>
  <c r="Q9" i="24"/>
  <c r="P9" i="24"/>
  <c r="N9" i="24"/>
  <c r="M9" i="24"/>
  <c r="Q8" i="24"/>
  <c r="P8" i="24"/>
  <c r="N8" i="24"/>
  <c r="M8" i="24"/>
  <c r="Y7" i="24"/>
  <c r="X7" i="24"/>
  <c r="X13" i="24" s="1"/>
  <c r="V7" i="24"/>
  <c r="U7" i="24"/>
  <c r="U13" i="24" s="1"/>
  <c r="T7" i="24"/>
  <c r="T13" i="24" s="1"/>
  <c r="S7" i="24"/>
  <c r="S13" i="24" s="1"/>
  <c r="R7" i="24"/>
  <c r="R13" i="24" s="1"/>
  <c r="Q7" i="24"/>
  <c r="P7" i="24"/>
  <c r="N7" i="24"/>
  <c r="M7" i="24"/>
  <c r="Q6" i="24"/>
  <c r="P6" i="24"/>
  <c r="N6" i="24"/>
  <c r="M6" i="24"/>
  <c r="V5" i="24"/>
  <c r="R5" i="24"/>
  <c r="Q5" i="24"/>
  <c r="P5" i="24"/>
  <c r="N5" i="24"/>
  <c r="M5" i="24"/>
  <c r="Q4" i="24"/>
  <c r="P4" i="24"/>
  <c r="N4" i="24"/>
  <c r="M4" i="24"/>
  <c r="R3" i="24"/>
  <c r="N3" i="24"/>
  <c r="M3" i="24"/>
  <c r="R2" i="24"/>
  <c r="Y11" i="25" l="1"/>
  <c r="U11" i="24"/>
  <c r="Y13" i="24"/>
  <c r="V13" i="24"/>
  <c r="Q10" i="24"/>
  <c r="W7" i="24"/>
  <c r="X11" i="24"/>
  <c r="Y11" i="24"/>
  <c r="R11" i="24"/>
  <c r="S11" i="24"/>
  <c r="T11" i="24"/>
  <c r="R5" i="23"/>
  <c r="W13" i="24" l="1"/>
  <c r="W11" i="24"/>
  <c r="G10" i="23"/>
  <c r="Q10" i="23" s="1"/>
  <c r="F10" i="23"/>
  <c r="V6" i="23"/>
  <c r="Y9" i="23"/>
  <c r="P105" i="23"/>
  <c r="N105" i="23"/>
  <c r="M105" i="23"/>
  <c r="P104" i="23"/>
  <c r="N104" i="23"/>
  <c r="M104" i="23"/>
  <c r="P103" i="23"/>
  <c r="N103" i="23"/>
  <c r="M103" i="23"/>
  <c r="P102" i="23"/>
  <c r="N102" i="23"/>
  <c r="M102" i="23"/>
  <c r="P101" i="23"/>
  <c r="N101" i="23"/>
  <c r="M101" i="23"/>
  <c r="P100" i="23"/>
  <c r="N100" i="23"/>
  <c r="M100" i="23"/>
  <c r="P99" i="23"/>
  <c r="N99" i="23"/>
  <c r="M99" i="23"/>
  <c r="P98" i="23"/>
  <c r="N98" i="23"/>
  <c r="M98" i="23"/>
  <c r="P97" i="23"/>
  <c r="N97" i="23"/>
  <c r="M97" i="23"/>
  <c r="P96" i="23"/>
  <c r="N96" i="23"/>
  <c r="M96" i="23"/>
  <c r="P95" i="23"/>
  <c r="N95" i="23"/>
  <c r="M95" i="23"/>
  <c r="P94" i="23"/>
  <c r="N94" i="23"/>
  <c r="M94" i="23"/>
  <c r="P93" i="23"/>
  <c r="N93" i="23"/>
  <c r="M93" i="23"/>
  <c r="P92" i="23"/>
  <c r="N92" i="23"/>
  <c r="M92" i="23"/>
  <c r="P91" i="23"/>
  <c r="N91" i="23"/>
  <c r="M91" i="23"/>
  <c r="P90" i="23"/>
  <c r="N90" i="23"/>
  <c r="M90" i="23"/>
  <c r="P89" i="23"/>
  <c r="N89" i="23"/>
  <c r="M89" i="23"/>
  <c r="P88" i="23"/>
  <c r="N88" i="23"/>
  <c r="M88" i="23"/>
  <c r="P87" i="23"/>
  <c r="N87" i="23"/>
  <c r="M87" i="23"/>
  <c r="P86" i="23"/>
  <c r="N86" i="23"/>
  <c r="M86" i="23"/>
  <c r="P85" i="23"/>
  <c r="N85" i="23"/>
  <c r="M85" i="23"/>
  <c r="P84" i="23"/>
  <c r="N84" i="23"/>
  <c r="M84" i="23"/>
  <c r="P83" i="23"/>
  <c r="N83" i="23"/>
  <c r="M83" i="23"/>
  <c r="P82" i="23"/>
  <c r="N82" i="23"/>
  <c r="M82" i="23"/>
  <c r="P81" i="23"/>
  <c r="N81" i="23"/>
  <c r="M81" i="23"/>
  <c r="P80" i="23"/>
  <c r="N80" i="23"/>
  <c r="M80" i="23"/>
  <c r="P79" i="23"/>
  <c r="N79" i="23"/>
  <c r="M79" i="23"/>
  <c r="P78" i="23"/>
  <c r="N78" i="23"/>
  <c r="M78" i="23"/>
  <c r="P77" i="23"/>
  <c r="N77" i="23"/>
  <c r="M77" i="23"/>
  <c r="P76" i="23"/>
  <c r="N76" i="23"/>
  <c r="M76" i="23"/>
  <c r="P75" i="23"/>
  <c r="N75" i="23"/>
  <c r="M75" i="23"/>
  <c r="P74" i="23"/>
  <c r="N74" i="23"/>
  <c r="M74" i="23"/>
  <c r="P73" i="23"/>
  <c r="N73" i="23"/>
  <c r="M73" i="23"/>
  <c r="P72" i="23"/>
  <c r="N72" i="23"/>
  <c r="M72" i="23"/>
  <c r="P71" i="23"/>
  <c r="N71" i="23"/>
  <c r="M71" i="23"/>
  <c r="P70" i="23"/>
  <c r="N70" i="23"/>
  <c r="M70" i="23"/>
  <c r="P69" i="23"/>
  <c r="N69" i="23"/>
  <c r="M69" i="23"/>
  <c r="P68" i="23"/>
  <c r="N68" i="23"/>
  <c r="M68" i="23"/>
  <c r="P67" i="23"/>
  <c r="N67" i="23"/>
  <c r="M67" i="23"/>
  <c r="P66" i="23"/>
  <c r="N66" i="23"/>
  <c r="M66" i="23"/>
  <c r="P65" i="23"/>
  <c r="N65" i="23"/>
  <c r="M65" i="23"/>
  <c r="P64" i="23"/>
  <c r="N64" i="23"/>
  <c r="M64" i="23"/>
  <c r="P63" i="23"/>
  <c r="N63" i="23"/>
  <c r="M63" i="23"/>
  <c r="P62" i="23"/>
  <c r="N62" i="23"/>
  <c r="M62" i="23"/>
  <c r="P61" i="23"/>
  <c r="N61" i="23"/>
  <c r="M61" i="23"/>
  <c r="P60" i="23"/>
  <c r="N60" i="23"/>
  <c r="M60" i="23"/>
  <c r="P59" i="23"/>
  <c r="N59" i="23"/>
  <c r="M59" i="23"/>
  <c r="P58" i="23"/>
  <c r="N58" i="23"/>
  <c r="M58" i="23"/>
  <c r="P57" i="23"/>
  <c r="N57" i="23"/>
  <c r="M57" i="23"/>
  <c r="P56" i="23"/>
  <c r="N56" i="23"/>
  <c r="M56" i="23"/>
  <c r="P55" i="23"/>
  <c r="N55" i="23"/>
  <c r="M55" i="23"/>
  <c r="P54" i="23"/>
  <c r="N54" i="23"/>
  <c r="M54" i="23"/>
  <c r="P53" i="23"/>
  <c r="N53" i="23"/>
  <c r="M53" i="23"/>
  <c r="P52" i="23"/>
  <c r="N52" i="23"/>
  <c r="M52" i="23"/>
  <c r="P51" i="23"/>
  <c r="N51" i="23"/>
  <c r="M51" i="23"/>
  <c r="P50" i="23"/>
  <c r="N50" i="23"/>
  <c r="M50" i="23"/>
  <c r="P49" i="23"/>
  <c r="N49" i="23"/>
  <c r="M49" i="23"/>
  <c r="P48" i="23"/>
  <c r="N48" i="23"/>
  <c r="M48" i="23"/>
  <c r="P47" i="23"/>
  <c r="N47" i="23"/>
  <c r="M47" i="23"/>
  <c r="P46" i="23"/>
  <c r="N46" i="23"/>
  <c r="M46" i="23"/>
  <c r="P45" i="23"/>
  <c r="N45" i="23"/>
  <c r="M45" i="23"/>
  <c r="R44" i="23"/>
  <c r="P44" i="23"/>
  <c r="N44" i="23"/>
  <c r="M44" i="23"/>
  <c r="P43" i="23"/>
  <c r="N43" i="23"/>
  <c r="M43" i="23"/>
  <c r="P42" i="23"/>
  <c r="N42" i="23"/>
  <c r="M42" i="23"/>
  <c r="P41" i="23"/>
  <c r="N41" i="23"/>
  <c r="M41" i="23"/>
  <c r="P40" i="23"/>
  <c r="N40" i="23"/>
  <c r="M40" i="23"/>
  <c r="P39" i="23"/>
  <c r="N39" i="23"/>
  <c r="M39" i="23"/>
  <c r="P38" i="23"/>
  <c r="N38" i="23"/>
  <c r="M38" i="23"/>
  <c r="P37" i="23"/>
  <c r="N37" i="23"/>
  <c r="M37" i="23"/>
  <c r="P36" i="23"/>
  <c r="N36" i="23"/>
  <c r="M36" i="23"/>
  <c r="P35" i="23"/>
  <c r="N35" i="23"/>
  <c r="M35" i="23"/>
  <c r="P34" i="23"/>
  <c r="N34" i="23"/>
  <c r="M34" i="23"/>
  <c r="P33" i="23"/>
  <c r="N33" i="23"/>
  <c r="M33" i="23"/>
  <c r="P32" i="23"/>
  <c r="N32" i="23"/>
  <c r="M32" i="23"/>
  <c r="P31" i="23"/>
  <c r="N31" i="23"/>
  <c r="M31" i="23"/>
  <c r="P30" i="23"/>
  <c r="N30" i="23"/>
  <c r="M30" i="23"/>
  <c r="P29" i="23"/>
  <c r="N29" i="23"/>
  <c r="M29" i="23"/>
  <c r="P28" i="23"/>
  <c r="N28" i="23"/>
  <c r="M28" i="23"/>
  <c r="P27" i="23"/>
  <c r="N27" i="23"/>
  <c r="M27" i="23"/>
  <c r="P26" i="23"/>
  <c r="N26" i="23"/>
  <c r="M26" i="23"/>
  <c r="P25" i="23"/>
  <c r="N25" i="23"/>
  <c r="M25" i="23"/>
  <c r="P24" i="23"/>
  <c r="N24" i="23"/>
  <c r="M24" i="23"/>
  <c r="Q23" i="23"/>
  <c r="P23" i="23"/>
  <c r="N23" i="23"/>
  <c r="M23" i="23"/>
  <c r="P22" i="23"/>
  <c r="N22" i="23"/>
  <c r="M22" i="23"/>
  <c r="Q21" i="23"/>
  <c r="Q22" i="23" s="1"/>
  <c r="P21" i="23"/>
  <c r="N21" i="23"/>
  <c r="M21" i="23"/>
  <c r="P20" i="23"/>
  <c r="N20" i="23"/>
  <c r="M20" i="23"/>
  <c r="Q19" i="23"/>
  <c r="P19" i="23"/>
  <c r="N19" i="23"/>
  <c r="M19" i="23"/>
  <c r="Q18" i="23"/>
  <c r="P18" i="23"/>
  <c r="N18" i="23"/>
  <c r="M18" i="23"/>
  <c r="Q17" i="23"/>
  <c r="P17" i="23"/>
  <c r="N17" i="23"/>
  <c r="M17" i="23"/>
  <c r="Q16" i="23"/>
  <c r="P16" i="23"/>
  <c r="N16" i="23"/>
  <c r="M16" i="23"/>
  <c r="Q15" i="23"/>
  <c r="P15" i="23"/>
  <c r="N15" i="23"/>
  <c r="M15" i="23"/>
  <c r="Q14" i="23"/>
  <c r="P14" i="23"/>
  <c r="N14" i="23"/>
  <c r="M14" i="23"/>
  <c r="Q13" i="23"/>
  <c r="P13" i="23"/>
  <c r="N13" i="23"/>
  <c r="M13" i="23"/>
  <c r="Q12" i="23"/>
  <c r="P12" i="23"/>
  <c r="N12" i="23"/>
  <c r="M12" i="23"/>
  <c r="Q11" i="23"/>
  <c r="P11" i="23"/>
  <c r="N11" i="23"/>
  <c r="M11" i="23"/>
  <c r="P10" i="23"/>
  <c r="N10" i="23"/>
  <c r="M10" i="23"/>
  <c r="Q9" i="23"/>
  <c r="P9" i="23"/>
  <c r="N9" i="23"/>
  <c r="M9" i="23"/>
  <c r="Q8" i="23"/>
  <c r="P8" i="23"/>
  <c r="N8" i="23"/>
  <c r="M8" i="23"/>
  <c r="X7" i="23"/>
  <c r="X13" i="23" s="1"/>
  <c r="V7" i="23"/>
  <c r="V11" i="23" s="1"/>
  <c r="U7" i="23"/>
  <c r="U11" i="23" s="1"/>
  <c r="T7" i="23"/>
  <c r="T13" i="23" s="1"/>
  <c r="S7" i="23"/>
  <c r="S13" i="23" s="1"/>
  <c r="R7" i="23"/>
  <c r="R11" i="23" s="1"/>
  <c r="Q7" i="23"/>
  <c r="P7" i="23"/>
  <c r="N7" i="23"/>
  <c r="M7" i="23"/>
  <c r="V4" i="23"/>
  <c r="Q6" i="23"/>
  <c r="P6" i="23"/>
  <c r="N6" i="23"/>
  <c r="M6" i="23"/>
  <c r="Q5" i="23"/>
  <c r="P5" i="23"/>
  <c r="N5" i="23"/>
  <c r="M5" i="23"/>
  <c r="Q4" i="23"/>
  <c r="P4" i="23"/>
  <c r="N4" i="23"/>
  <c r="M4" i="23"/>
  <c r="R3" i="23"/>
  <c r="N3" i="23"/>
  <c r="M3" i="23"/>
  <c r="R2" i="23"/>
  <c r="W7" i="23" l="1"/>
  <c r="W13" i="23" s="1"/>
  <c r="U13" i="23"/>
  <c r="Y7" i="23"/>
  <c r="X11" i="23"/>
  <c r="V5" i="23"/>
  <c r="V13" i="23" s="1"/>
  <c r="R13" i="23"/>
  <c r="S11" i="23"/>
  <c r="T11" i="23"/>
  <c r="V4" i="22"/>
  <c r="V6" i="22"/>
  <c r="P105" i="22"/>
  <c r="N105" i="22"/>
  <c r="M105" i="22"/>
  <c r="P104" i="22"/>
  <c r="N104" i="22"/>
  <c r="M104" i="22"/>
  <c r="P103" i="22"/>
  <c r="N103" i="22"/>
  <c r="M103" i="22"/>
  <c r="P102" i="22"/>
  <c r="N102" i="22"/>
  <c r="M102" i="22"/>
  <c r="P101" i="22"/>
  <c r="N101" i="22"/>
  <c r="M101" i="22"/>
  <c r="P100" i="22"/>
  <c r="N100" i="22"/>
  <c r="M100" i="22"/>
  <c r="P99" i="22"/>
  <c r="N99" i="22"/>
  <c r="M99" i="22"/>
  <c r="P98" i="22"/>
  <c r="N98" i="22"/>
  <c r="M98" i="22"/>
  <c r="P97" i="22"/>
  <c r="N97" i="22"/>
  <c r="M97" i="22"/>
  <c r="P96" i="22"/>
  <c r="N96" i="22"/>
  <c r="M96" i="22"/>
  <c r="P95" i="22"/>
  <c r="N95" i="22"/>
  <c r="M95" i="22"/>
  <c r="P94" i="22"/>
  <c r="N94" i="22"/>
  <c r="M94" i="22"/>
  <c r="P93" i="22"/>
  <c r="N93" i="22"/>
  <c r="M93" i="22"/>
  <c r="P92" i="22"/>
  <c r="N92" i="22"/>
  <c r="M92" i="22"/>
  <c r="P91" i="22"/>
  <c r="N91" i="22"/>
  <c r="M91" i="22"/>
  <c r="P90" i="22"/>
  <c r="N90" i="22"/>
  <c r="M90" i="22"/>
  <c r="P89" i="22"/>
  <c r="N89" i="22"/>
  <c r="M89" i="22"/>
  <c r="P88" i="22"/>
  <c r="N88" i="22"/>
  <c r="M88" i="22"/>
  <c r="P87" i="22"/>
  <c r="N87" i="22"/>
  <c r="M87" i="22"/>
  <c r="P86" i="22"/>
  <c r="N86" i="22"/>
  <c r="M86" i="22"/>
  <c r="P85" i="22"/>
  <c r="N85" i="22"/>
  <c r="M85" i="22"/>
  <c r="P84" i="22"/>
  <c r="N84" i="22"/>
  <c r="M84" i="22"/>
  <c r="P83" i="22"/>
  <c r="N83" i="22"/>
  <c r="M83" i="22"/>
  <c r="P82" i="22"/>
  <c r="N82" i="22"/>
  <c r="M82" i="22"/>
  <c r="P81" i="22"/>
  <c r="N81" i="22"/>
  <c r="M81" i="22"/>
  <c r="P80" i="22"/>
  <c r="N80" i="22"/>
  <c r="M80" i="22"/>
  <c r="P79" i="22"/>
  <c r="N79" i="22"/>
  <c r="M79" i="22"/>
  <c r="P78" i="22"/>
  <c r="N78" i="22"/>
  <c r="M78" i="22"/>
  <c r="P77" i="22"/>
  <c r="N77" i="22"/>
  <c r="M77" i="22"/>
  <c r="P76" i="22"/>
  <c r="N76" i="22"/>
  <c r="M76" i="22"/>
  <c r="P75" i="22"/>
  <c r="N75" i="22"/>
  <c r="M75" i="22"/>
  <c r="P74" i="22"/>
  <c r="N74" i="22"/>
  <c r="M74" i="22"/>
  <c r="P73" i="22"/>
  <c r="N73" i="22"/>
  <c r="M73" i="22"/>
  <c r="P72" i="22"/>
  <c r="N72" i="22"/>
  <c r="M72" i="22"/>
  <c r="P71" i="22"/>
  <c r="N71" i="22"/>
  <c r="M71" i="22"/>
  <c r="P70" i="22"/>
  <c r="N70" i="22"/>
  <c r="M70" i="22"/>
  <c r="P69" i="22"/>
  <c r="N69" i="22"/>
  <c r="M69" i="22"/>
  <c r="P68" i="22"/>
  <c r="N68" i="22"/>
  <c r="M68" i="22"/>
  <c r="P67" i="22"/>
  <c r="N67" i="22"/>
  <c r="M67" i="22"/>
  <c r="P66" i="22"/>
  <c r="N66" i="22"/>
  <c r="M66" i="22"/>
  <c r="P65" i="22"/>
  <c r="N65" i="22"/>
  <c r="M65" i="22"/>
  <c r="P64" i="22"/>
  <c r="N64" i="22"/>
  <c r="M64" i="22"/>
  <c r="P63" i="22"/>
  <c r="N63" i="22"/>
  <c r="M63" i="22"/>
  <c r="P62" i="22"/>
  <c r="N62" i="22"/>
  <c r="M62" i="22"/>
  <c r="P61" i="22"/>
  <c r="N61" i="22"/>
  <c r="M61" i="22"/>
  <c r="P60" i="22"/>
  <c r="N60" i="22"/>
  <c r="M60" i="22"/>
  <c r="P59" i="22"/>
  <c r="N59" i="22"/>
  <c r="M59" i="22"/>
  <c r="P58" i="22"/>
  <c r="N58" i="22"/>
  <c r="M58" i="22"/>
  <c r="P57" i="22"/>
  <c r="N57" i="22"/>
  <c r="M57" i="22"/>
  <c r="P56" i="22"/>
  <c r="N56" i="22"/>
  <c r="M56" i="22"/>
  <c r="P55" i="22"/>
  <c r="N55" i="22"/>
  <c r="M55" i="22"/>
  <c r="P54" i="22"/>
  <c r="N54" i="22"/>
  <c r="M54" i="22"/>
  <c r="P53" i="22"/>
  <c r="N53" i="22"/>
  <c r="M53" i="22"/>
  <c r="P52" i="22"/>
  <c r="N52" i="22"/>
  <c r="M52" i="22"/>
  <c r="P51" i="22"/>
  <c r="N51" i="22"/>
  <c r="M51" i="22"/>
  <c r="P50" i="22"/>
  <c r="N50" i="22"/>
  <c r="M50" i="22"/>
  <c r="P49" i="22"/>
  <c r="N49" i="22"/>
  <c r="M49" i="22"/>
  <c r="P48" i="22"/>
  <c r="N48" i="22"/>
  <c r="M48" i="22"/>
  <c r="P47" i="22"/>
  <c r="N47" i="22"/>
  <c r="M47" i="22"/>
  <c r="P46" i="22"/>
  <c r="N46" i="22"/>
  <c r="M46" i="22"/>
  <c r="P45" i="22"/>
  <c r="N45" i="22"/>
  <c r="M45" i="22"/>
  <c r="R44" i="22"/>
  <c r="P44" i="22"/>
  <c r="N44" i="22"/>
  <c r="M44" i="22"/>
  <c r="P43" i="22"/>
  <c r="N43" i="22"/>
  <c r="M43" i="22"/>
  <c r="P42" i="22"/>
  <c r="N42" i="22"/>
  <c r="M42" i="22"/>
  <c r="P41" i="22"/>
  <c r="N41" i="22"/>
  <c r="M41" i="22"/>
  <c r="P40" i="22"/>
  <c r="N40" i="22"/>
  <c r="M40" i="22"/>
  <c r="P39" i="22"/>
  <c r="N39" i="22"/>
  <c r="M39" i="22"/>
  <c r="P38" i="22"/>
  <c r="N38" i="22"/>
  <c r="M38" i="22"/>
  <c r="P37" i="22"/>
  <c r="N37" i="22"/>
  <c r="M37" i="22"/>
  <c r="P36" i="22"/>
  <c r="N36" i="22"/>
  <c r="M36" i="22"/>
  <c r="P35" i="22"/>
  <c r="N35" i="22"/>
  <c r="M35" i="22"/>
  <c r="P34" i="22"/>
  <c r="N34" i="22"/>
  <c r="M34" i="22"/>
  <c r="P33" i="22"/>
  <c r="N33" i="22"/>
  <c r="M33" i="22"/>
  <c r="P32" i="22"/>
  <c r="N32" i="22"/>
  <c r="M32" i="22"/>
  <c r="P31" i="22"/>
  <c r="N31" i="22"/>
  <c r="M31" i="22"/>
  <c r="P30" i="22"/>
  <c r="N30" i="22"/>
  <c r="M30" i="22"/>
  <c r="P29" i="22"/>
  <c r="N29" i="22"/>
  <c r="M29" i="22"/>
  <c r="P28" i="22"/>
  <c r="N28" i="22"/>
  <c r="M28" i="22"/>
  <c r="P27" i="22"/>
  <c r="N27" i="22"/>
  <c r="M27" i="22"/>
  <c r="P26" i="22"/>
  <c r="N26" i="22"/>
  <c r="M26" i="22"/>
  <c r="P25" i="22"/>
  <c r="N25" i="22"/>
  <c r="M25" i="22"/>
  <c r="P24" i="22"/>
  <c r="N24" i="22"/>
  <c r="M24" i="22"/>
  <c r="Q23" i="22"/>
  <c r="P23" i="22"/>
  <c r="N23" i="22"/>
  <c r="M23" i="22"/>
  <c r="Q22" i="22"/>
  <c r="P22" i="22"/>
  <c r="N22" i="22"/>
  <c r="M22" i="22"/>
  <c r="Q21" i="22"/>
  <c r="P21" i="22"/>
  <c r="N21" i="22"/>
  <c r="M21" i="22"/>
  <c r="P20" i="22"/>
  <c r="N20" i="22"/>
  <c r="M20" i="22"/>
  <c r="Q19" i="22"/>
  <c r="P19" i="22"/>
  <c r="N19" i="22"/>
  <c r="M19" i="22"/>
  <c r="Q18" i="22"/>
  <c r="P18" i="22"/>
  <c r="N18" i="22"/>
  <c r="M18" i="22"/>
  <c r="Q17" i="22"/>
  <c r="P17" i="22"/>
  <c r="N17" i="22"/>
  <c r="M17" i="22"/>
  <c r="Q16" i="22"/>
  <c r="P16" i="22"/>
  <c r="N16" i="22"/>
  <c r="M16" i="22"/>
  <c r="Q15" i="22"/>
  <c r="P15" i="22"/>
  <c r="N15" i="22"/>
  <c r="M15" i="22"/>
  <c r="Q14" i="22"/>
  <c r="P14" i="22"/>
  <c r="N14" i="22"/>
  <c r="M14" i="22"/>
  <c r="Q13" i="22"/>
  <c r="P13" i="22"/>
  <c r="N13" i="22"/>
  <c r="M13" i="22"/>
  <c r="Q12" i="22"/>
  <c r="P12" i="22"/>
  <c r="N12" i="22"/>
  <c r="M12" i="22"/>
  <c r="Q11" i="22"/>
  <c r="P11" i="22"/>
  <c r="N11" i="22"/>
  <c r="M11" i="22"/>
  <c r="Q10" i="22"/>
  <c r="P10" i="22"/>
  <c r="N10" i="22"/>
  <c r="M10" i="22"/>
  <c r="Q9" i="22"/>
  <c r="P9" i="22"/>
  <c r="N9" i="22"/>
  <c r="M9" i="22"/>
  <c r="Q8" i="22"/>
  <c r="P8" i="22"/>
  <c r="N8" i="22"/>
  <c r="M8" i="22"/>
  <c r="X7" i="22"/>
  <c r="X13" i="22" s="1"/>
  <c r="W7" i="22"/>
  <c r="W13" i="22" s="1"/>
  <c r="V7" i="22"/>
  <c r="V5" i="22" s="1"/>
  <c r="U7" i="22"/>
  <c r="U11" i="22" s="1"/>
  <c r="T7" i="22"/>
  <c r="T11" i="22" s="1"/>
  <c r="S7" i="22"/>
  <c r="S13" i="22" s="1"/>
  <c r="R7" i="22"/>
  <c r="R13" i="22" s="1"/>
  <c r="Q7" i="22"/>
  <c r="P7" i="22"/>
  <c r="N7" i="22"/>
  <c r="M7" i="22"/>
  <c r="Q6" i="22"/>
  <c r="P6" i="22"/>
  <c r="N6" i="22"/>
  <c r="M6" i="22"/>
  <c r="Q5" i="22"/>
  <c r="P5" i="22"/>
  <c r="N5" i="22"/>
  <c r="M5" i="22"/>
  <c r="Q4" i="22"/>
  <c r="P4" i="22"/>
  <c r="N4" i="22"/>
  <c r="M4" i="22"/>
  <c r="R3" i="22"/>
  <c r="N3" i="22"/>
  <c r="M3" i="22"/>
  <c r="R2" i="22"/>
  <c r="P2" i="22"/>
  <c r="O2" i="22"/>
  <c r="P1" i="22"/>
  <c r="O1" i="22"/>
  <c r="W11" i="23" l="1"/>
  <c r="Y13" i="23"/>
  <c r="Y11" i="23"/>
  <c r="V13" i="22"/>
  <c r="T13" i="22"/>
  <c r="U13" i="22"/>
  <c r="Y7" i="22"/>
  <c r="X11" i="22"/>
  <c r="R11" i="22"/>
  <c r="V11" i="22"/>
  <c r="W11" i="22"/>
  <c r="S11" i="22"/>
  <c r="M9" i="21"/>
  <c r="Y9" i="21"/>
  <c r="V6" i="21"/>
  <c r="P105" i="21"/>
  <c r="N105" i="21"/>
  <c r="M105" i="21"/>
  <c r="P104" i="21"/>
  <c r="N104" i="21"/>
  <c r="M104" i="21"/>
  <c r="P103" i="21"/>
  <c r="N103" i="21"/>
  <c r="M103" i="21"/>
  <c r="P102" i="21"/>
  <c r="N102" i="21"/>
  <c r="M102" i="21"/>
  <c r="P101" i="21"/>
  <c r="N101" i="21"/>
  <c r="M101" i="21"/>
  <c r="P100" i="21"/>
  <c r="N100" i="21"/>
  <c r="M100" i="21"/>
  <c r="P99" i="21"/>
  <c r="N99" i="21"/>
  <c r="M99" i="21"/>
  <c r="P98" i="21"/>
  <c r="N98" i="21"/>
  <c r="M98" i="21"/>
  <c r="P97" i="21"/>
  <c r="N97" i="21"/>
  <c r="M97" i="21"/>
  <c r="P96" i="21"/>
  <c r="N96" i="21"/>
  <c r="M96" i="21"/>
  <c r="P95" i="21"/>
  <c r="N95" i="21"/>
  <c r="M95" i="21"/>
  <c r="P94" i="21"/>
  <c r="N94" i="21"/>
  <c r="M94" i="21"/>
  <c r="P93" i="21"/>
  <c r="N93" i="21"/>
  <c r="M93" i="21"/>
  <c r="P92" i="21"/>
  <c r="N92" i="21"/>
  <c r="M92" i="21"/>
  <c r="P91" i="21"/>
  <c r="N91" i="21"/>
  <c r="M91" i="21"/>
  <c r="P90" i="21"/>
  <c r="N90" i="21"/>
  <c r="M90" i="21"/>
  <c r="P89" i="21"/>
  <c r="N89" i="21"/>
  <c r="M89" i="21"/>
  <c r="P88" i="21"/>
  <c r="N88" i="21"/>
  <c r="M88" i="21"/>
  <c r="P87" i="21"/>
  <c r="N87" i="21"/>
  <c r="M87" i="21"/>
  <c r="P86" i="21"/>
  <c r="N86" i="21"/>
  <c r="M86" i="21"/>
  <c r="P85" i="21"/>
  <c r="N85" i="21"/>
  <c r="M85" i="21"/>
  <c r="P84" i="21"/>
  <c r="N84" i="21"/>
  <c r="M84" i="21"/>
  <c r="P83" i="21"/>
  <c r="N83" i="21"/>
  <c r="M83" i="21"/>
  <c r="P82" i="21"/>
  <c r="N82" i="21"/>
  <c r="M82" i="21"/>
  <c r="P81" i="21"/>
  <c r="N81" i="21"/>
  <c r="M81" i="21"/>
  <c r="P80" i="21"/>
  <c r="N80" i="21"/>
  <c r="M80" i="21"/>
  <c r="P79" i="21"/>
  <c r="N79" i="21"/>
  <c r="M79" i="21"/>
  <c r="P78" i="21"/>
  <c r="N78" i="21"/>
  <c r="M78" i="21"/>
  <c r="P77" i="21"/>
  <c r="N77" i="21"/>
  <c r="M77" i="21"/>
  <c r="P76" i="21"/>
  <c r="N76" i="21"/>
  <c r="M76" i="21"/>
  <c r="P75" i="21"/>
  <c r="N75" i="21"/>
  <c r="M75" i="21"/>
  <c r="P74" i="21"/>
  <c r="N74" i="21"/>
  <c r="M74" i="21"/>
  <c r="P73" i="21"/>
  <c r="N73" i="21"/>
  <c r="M73" i="21"/>
  <c r="P72" i="21"/>
  <c r="N72" i="21"/>
  <c r="M72" i="21"/>
  <c r="P71" i="21"/>
  <c r="N71" i="21"/>
  <c r="M71" i="21"/>
  <c r="P70" i="21"/>
  <c r="N70" i="21"/>
  <c r="M70" i="21"/>
  <c r="P69" i="21"/>
  <c r="N69" i="21"/>
  <c r="M69" i="21"/>
  <c r="P68" i="21"/>
  <c r="N68" i="21"/>
  <c r="M68" i="21"/>
  <c r="P67" i="21"/>
  <c r="N67" i="21"/>
  <c r="M67" i="21"/>
  <c r="P66" i="21"/>
  <c r="N66" i="21"/>
  <c r="M66" i="21"/>
  <c r="P65" i="21"/>
  <c r="N65" i="21"/>
  <c r="M65" i="21"/>
  <c r="P64" i="21"/>
  <c r="N64" i="21"/>
  <c r="M64" i="21"/>
  <c r="P63" i="21"/>
  <c r="N63" i="21"/>
  <c r="M63" i="21"/>
  <c r="P62" i="21"/>
  <c r="N62" i="21"/>
  <c r="M62" i="21"/>
  <c r="P61" i="21"/>
  <c r="N61" i="21"/>
  <c r="M61" i="21"/>
  <c r="P60" i="21"/>
  <c r="N60" i="21"/>
  <c r="M60" i="21"/>
  <c r="P59" i="21"/>
  <c r="N59" i="21"/>
  <c r="M59" i="21"/>
  <c r="P58" i="21"/>
  <c r="N58" i="21"/>
  <c r="M58" i="21"/>
  <c r="P57" i="21"/>
  <c r="N57" i="21"/>
  <c r="M57" i="21"/>
  <c r="P56" i="21"/>
  <c r="N56" i="21"/>
  <c r="M56" i="21"/>
  <c r="P55" i="21"/>
  <c r="N55" i="21"/>
  <c r="M55" i="21"/>
  <c r="P54" i="21"/>
  <c r="N54" i="21"/>
  <c r="M54" i="21"/>
  <c r="P53" i="21"/>
  <c r="N53" i="21"/>
  <c r="M53" i="21"/>
  <c r="P52" i="21"/>
  <c r="N52" i="21"/>
  <c r="M52" i="21"/>
  <c r="P51" i="21"/>
  <c r="N51" i="21"/>
  <c r="M51" i="21"/>
  <c r="P50" i="21"/>
  <c r="N50" i="21"/>
  <c r="M50" i="21"/>
  <c r="P49" i="21"/>
  <c r="N49" i="21"/>
  <c r="M49" i="21"/>
  <c r="P48" i="21"/>
  <c r="N48" i="21"/>
  <c r="M48" i="21"/>
  <c r="P47" i="21"/>
  <c r="N47" i="21"/>
  <c r="M47" i="21"/>
  <c r="P46" i="21"/>
  <c r="N46" i="21"/>
  <c r="M46" i="21"/>
  <c r="P45" i="21"/>
  <c r="N45" i="21"/>
  <c r="M45" i="21"/>
  <c r="R44" i="21"/>
  <c r="P44" i="21"/>
  <c r="N44" i="21"/>
  <c r="M44" i="21"/>
  <c r="P43" i="21"/>
  <c r="N43" i="21"/>
  <c r="M43" i="21"/>
  <c r="P42" i="21"/>
  <c r="N42" i="21"/>
  <c r="M42" i="21"/>
  <c r="P41" i="21"/>
  <c r="N41" i="21"/>
  <c r="M41" i="21"/>
  <c r="P40" i="21"/>
  <c r="N40" i="21"/>
  <c r="M40" i="21"/>
  <c r="P39" i="21"/>
  <c r="N39" i="21"/>
  <c r="M39" i="21"/>
  <c r="P38" i="21"/>
  <c r="N38" i="21"/>
  <c r="M38" i="21"/>
  <c r="P37" i="21"/>
  <c r="N37" i="21"/>
  <c r="M37" i="21"/>
  <c r="P36" i="21"/>
  <c r="N36" i="21"/>
  <c r="M36" i="21"/>
  <c r="P35" i="21"/>
  <c r="N35" i="21"/>
  <c r="M35" i="21"/>
  <c r="P34" i="21"/>
  <c r="N34" i="21"/>
  <c r="M34" i="21"/>
  <c r="P33" i="21"/>
  <c r="N33" i="21"/>
  <c r="M33" i="21"/>
  <c r="P32" i="21"/>
  <c r="N32" i="21"/>
  <c r="M32" i="21"/>
  <c r="P31" i="21"/>
  <c r="N31" i="21"/>
  <c r="M31" i="21"/>
  <c r="P30" i="21"/>
  <c r="N30" i="21"/>
  <c r="M30" i="21"/>
  <c r="P29" i="21"/>
  <c r="N29" i="21"/>
  <c r="M29" i="21"/>
  <c r="P28" i="21"/>
  <c r="N28" i="21"/>
  <c r="M28" i="21"/>
  <c r="X7" i="21"/>
  <c r="X11" i="21" s="1"/>
  <c r="W7" i="21"/>
  <c r="W13" i="21" s="1"/>
  <c r="V7" i="21"/>
  <c r="V11" i="21" s="1"/>
  <c r="U7" i="21"/>
  <c r="U11" i="21" s="1"/>
  <c r="T7" i="21"/>
  <c r="T11" i="21" s="1"/>
  <c r="S7" i="21"/>
  <c r="S11" i="21" s="1"/>
  <c r="R7" i="21"/>
  <c r="R13" i="21" s="1"/>
  <c r="P27" i="21"/>
  <c r="N27" i="21"/>
  <c r="M27" i="21"/>
  <c r="V4" i="21"/>
  <c r="P26" i="21"/>
  <c r="N26" i="21"/>
  <c r="M26" i="21"/>
  <c r="P25" i="21"/>
  <c r="N25" i="21"/>
  <c r="M25" i="21"/>
  <c r="P24" i="21"/>
  <c r="N24" i="21"/>
  <c r="M24" i="21"/>
  <c r="Q23" i="21"/>
  <c r="P23" i="21"/>
  <c r="N23" i="21"/>
  <c r="M23" i="21"/>
  <c r="Q22" i="21"/>
  <c r="P22" i="21"/>
  <c r="N22" i="21"/>
  <c r="M22" i="21"/>
  <c r="Q21" i="21"/>
  <c r="P21" i="21"/>
  <c r="N21" i="21"/>
  <c r="M21" i="21"/>
  <c r="P20" i="21"/>
  <c r="N20" i="21"/>
  <c r="M20" i="21"/>
  <c r="Q19" i="21"/>
  <c r="P19" i="21"/>
  <c r="N19" i="21"/>
  <c r="M19" i="21"/>
  <c r="Q18" i="21"/>
  <c r="P18" i="21"/>
  <c r="N18" i="21"/>
  <c r="M18" i="21"/>
  <c r="Q17" i="21"/>
  <c r="P17" i="21"/>
  <c r="N17" i="21"/>
  <c r="M17" i="21"/>
  <c r="Q16" i="21"/>
  <c r="P16" i="21"/>
  <c r="N16" i="21"/>
  <c r="M16" i="21"/>
  <c r="Q15" i="21"/>
  <c r="P15" i="21"/>
  <c r="N15" i="21"/>
  <c r="M15" i="21"/>
  <c r="Q14" i="21"/>
  <c r="P14" i="21"/>
  <c r="N14" i="21"/>
  <c r="M14" i="21"/>
  <c r="Q13" i="21"/>
  <c r="P13" i="21"/>
  <c r="N13" i="21"/>
  <c r="M13" i="21"/>
  <c r="Q12" i="21"/>
  <c r="P12" i="21"/>
  <c r="N12" i="21"/>
  <c r="M12" i="21"/>
  <c r="Q11" i="21"/>
  <c r="P11" i="21"/>
  <c r="N11" i="21"/>
  <c r="M11" i="21"/>
  <c r="Q10" i="21"/>
  <c r="P10" i="21"/>
  <c r="N10" i="21"/>
  <c r="M10" i="21"/>
  <c r="Q9" i="21"/>
  <c r="P9" i="21"/>
  <c r="N9" i="21"/>
  <c r="Q8" i="21"/>
  <c r="P8" i="21"/>
  <c r="N8" i="21"/>
  <c r="M8" i="21"/>
  <c r="Q7" i="21"/>
  <c r="P7" i="21"/>
  <c r="N7" i="21"/>
  <c r="M7" i="21"/>
  <c r="Q6" i="21"/>
  <c r="P6" i="21"/>
  <c r="N6" i="21"/>
  <c r="M6" i="21"/>
  <c r="Q5" i="21"/>
  <c r="P5" i="21"/>
  <c r="N5" i="21"/>
  <c r="M5" i="21"/>
  <c r="Q4" i="21"/>
  <c r="P4" i="21"/>
  <c r="N4" i="21"/>
  <c r="M4" i="21"/>
  <c r="R3" i="21"/>
  <c r="N3" i="21"/>
  <c r="M3" i="21"/>
  <c r="R2" i="21"/>
  <c r="P2" i="21"/>
  <c r="O2" i="21"/>
  <c r="P1" i="21"/>
  <c r="O1" i="21"/>
  <c r="V5" i="21" l="1"/>
  <c r="V13" i="21" s="1"/>
  <c r="Y7" i="21"/>
  <c r="Y9" i="22" s="1"/>
  <c r="Y13" i="22"/>
  <c r="Y11" i="22"/>
  <c r="Y13" i="21"/>
  <c r="W11" i="21"/>
  <c r="S13" i="21"/>
  <c r="Y11" i="21"/>
  <c r="R11" i="21"/>
  <c r="T13" i="21"/>
  <c r="U13" i="21"/>
  <c r="X13" i="21"/>
  <c r="V24" i="20"/>
  <c r="V26" i="20"/>
  <c r="S16" i="19" l="1"/>
  <c r="S15" i="19"/>
  <c r="R16" i="19"/>
  <c r="R15" i="19"/>
  <c r="R24" i="19"/>
  <c r="P105" i="20"/>
  <c r="N105" i="20"/>
  <c r="M105" i="20"/>
  <c r="P104" i="20"/>
  <c r="N104" i="20"/>
  <c r="M104" i="20"/>
  <c r="P103" i="20"/>
  <c r="N103" i="20"/>
  <c r="M103" i="20"/>
  <c r="P102" i="20"/>
  <c r="N102" i="20"/>
  <c r="M102" i="20"/>
  <c r="P101" i="20"/>
  <c r="N101" i="20"/>
  <c r="M101" i="20"/>
  <c r="P100" i="20"/>
  <c r="N100" i="20"/>
  <c r="M100" i="20"/>
  <c r="P99" i="20"/>
  <c r="N99" i="20"/>
  <c r="M99" i="20"/>
  <c r="P98" i="20"/>
  <c r="N98" i="20"/>
  <c r="M98" i="20"/>
  <c r="P97" i="20"/>
  <c r="N97" i="20"/>
  <c r="M97" i="20"/>
  <c r="P96" i="20"/>
  <c r="N96" i="20"/>
  <c r="M96" i="20"/>
  <c r="P95" i="20"/>
  <c r="N95" i="20"/>
  <c r="M95" i="20"/>
  <c r="P94" i="20"/>
  <c r="N94" i="20"/>
  <c r="M94" i="20"/>
  <c r="P93" i="20"/>
  <c r="N93" i="20"/>
  <c r="M93" i="20"/>
  <c r="P92" i="20"/>
  <c r="N92" i="20"/>
  <c r="M92" i="20"/>
  <c r="P91" i="20"/>
  <c r="N91" i="20"/>
  <c r="M91" i="20"/>
  <c r="P90" i="20"/>
  <c r="N90" i="20"/>
  <c r="M90" i="20"/>
  <c r="P89" i="20"/>
  <c r="N89" i="20"/>
  <c r="M89" i="20"/>
  <c r="P88" i="20"/>
  <c r="N88" i="20"/>
  <c r="M88" i="20"/>
  <c r="P87" i="20"/>
  <c r="N87" i="20"/>
  <c r="M87" i="20"/>
  <c r="P86" i="20"/>
  <c r="N86" i="20"/>
  <c r="M86" i="20"/>
  <c r="P85" i="20"/>
  <c r="N85" i="20"/>
  <c r="M85" i="20"/>
  <c r="P84" i="20"/>
  <c r="N84" i="20"/>
  <c r="M84" i="20"/>
  <c r="P83" i="20"/>
  <c r="N83" i="20"/>
  <c r="M83" i="20"/>
  <c r="P82" i="20"/>
  <c r="N82" i="20"/>
  <c r="M82" i="20"/>
  <c r="P81" i="20"/>
  <c r="N81" i="20"/>
  <c r="M81" i="20"/>
  <c r="P80" i="20"/>
  <c r="N80" i="20"/>
  <c r="M80" i="20"/>
  <c r="P79" i="20"/>
  <c r="N79" i="20"/>
  <c r="M79" i="20"/>
  <c r="P78" i="20"/>
  <c r="N78" i="20"/>
  <c r="M78" i="20"/>
  <c r="P77" i="20"/>
  <c r="N77" i="20"/>
  <c r="M77" i="20"/>
  <c r="P76" i="20"/>
  <c r="N76" i="20"/>
  <c r="M76" i="20"/>
  <c r="P75" i="20"/>
  <c r="N75" i="20"/>
  <c r="M75" i="20"/>
  <c r="P74" i="20"/>
  <c r="N74" i="20"/>
  <c r="M74" i="20"/>
  <c r="P73" i="20"/>
  <c r="N73" i="20"/>
  <c r="M73" i="20"/>
  <c r="P72" i="20"/>
  <c r="N72" i="20"/>
  <c r="M72" i="20"/>
  <c r="P71" i="20"/>
  <c r="N71" i="20"/>
  <c r="M71" i="20"/>
  <c r="P70" i="20"/>
  <c r="N70" i="20"/>
  <c r="M70" i="20"/>
  <c r="P69" i="20"/>
  <c r="N69" i="20"/>
  <c r="M69" i="20"/>
  <c r="P68" i="20"/>
  <c r="N68" i="20"/>
  <c r="M68" i="20"/>
  <c r="P67" i="20"/>
  <c r="N67" i="20"/>
  <c r="M67" i="20"/>
  <c r="P66" i="20"/>
  <c r="N66" i="20"/>
  <c r="M66" i="20"/>
  <c r="P65" i="20"/>
  <c r="N65" i="20"/>
  <c r="M65" i="20"/>
  <c r="P64" i="20"/>
  <c r="N64" i="20"/>
  <c r="M64" i="20"/>
  <c r="P63" i="20"/>
  <c r="N63" i="20"/>
  <c r="M63" i="20"/>
  <c r="P62" i="20"/>
  <c r="N62" i="20"/>
  <c r="M62" i="20"/>
  <c r="P61" i="20"/>
  <c r="N61" i="20"/>
  <c r="M61" i="20"/>
  <c r="P60" i="20"/>
  <c r="N60" i="20"/>
  <c r="M60" i="20"/>
  <c r="P59" i="20"/>
  <c r="N59" i="20"/>
  <c r="M59" i="20"/>
  <c r="P58" i="20"/>
  <c r="N58" i="20"/>
  <c r="M58" i="20"/>
  <c r="P57" i="20"/>
  <c r="N57" i="20"/>
  <c r="M57" i="20"/>
  <c r="P56" i="20"/>
  <c r="N56" i="20"/>
  <c r="M56" i="20"/>
  <c r="P55" i="20"/>
  <c r="N55" i="20"/>
  <c r="M55" i="20"/>
  <c r="P54" i="20"/>
  <c r="N54" i="20"/>
  <c r="M54" i="20"/>
  <c r="P53" i="20"/>
  <c r="N53" i="20"/>
  <c r="M53" i="20"/>
  <c r="P52" i="20"/>
  <c r="N52" i="20"/>
  <c r="M52" i="20"/>
  <c r="P51" i="20"/>
  <c r="N51" i="20"/>
  <c r="M51" i="20"/>
  <c r="P50" i="20"/>
  <c r="N50" i="20"/>
  <c r="M50" i="20"/>
  <c r="P49" i="20"/>
  <c r="N49" i="20"/>
  <c r="M49" i="20"/>
  <c r="P48" i="20"/>
  <c r="N48" i="20"/>
  <c r="M48" i="20"/>
  <c r="P47" i="20"/>
  <c r="N47" i="20"/>
  <c r="M47" i="20"/>
  <c r="P46" i="20"/>
  <c r="N46" i="20"/>
  <c r="M46" i="20"/>
  <c r="P45" i="20"/>
  <c r="N45" i="20"/>
  <c r="M45" i="20"/>
  <c r="R44" i="20"/>
  <c r="P44" i="20"/>
  <c r="N44" i="20"/>
  <c r="M44" i="20"/>
  <c r="P43" i="20"/>
  <c r="N43" i="20"/>
  <c r="M43" i="20"/>
  <c r="P42" i="20"/>
  <c r="N42" i="20"/>
  <c r="M42" i="20"/>
  <c r="P41" i="20"/>
  <c r="N41" i="20"/>
  <c r="M41" i="20"/>
  <c r="P40" i="20"/>
  <c r="N40" i="20"/>
  <c r="M40" i="20"/>
  <c r="P39" i="20"/>
  <c r="N39" i="20"/>
  <c r="M39" i="20"/>
  <c r="P38" i="20"/>
  <c r="N38" i="20"/>
  <c r="M38" i="20"/>
  <c r="P37" i="20"/>
  <c r="N37" i="20"/>
  <c r="M37" i="20"/>
  <c r="P36" i="20"/>
  <c r="N36" i="20"/>
  <c r="M36" i="20"/>
  <c r="P35" i="20"/>
  <c r="N35" i="20"/>
  <c r="M35" i="20"/>
  <c r="P34" i="20"/>
  <c r="N34" i="20"/>
  <c r="M34" i="20"/>
  <c r="P33" i="20"/>
  <c r="N33" i="20"/>
  <c r="M33" i="20"/>
  <c r="P32" i="20"/>
  <c r="N32" i="20"/>
  <c r="M32" i="20"/>
  <c r="P31" i="20"/>
  <c r="N31" i="20"/>
  <c r="M31" i="20"/>
  <c r="P30" i="20"/>
  <c r="N30" i="20"/>
  <c r="M30" i="20"/>
  <c r="P29" i="20"/>
  <c r="N29" i="20"/>
  <c r="M29" i="20"/>
  <c r="P28" i="20"/>
  <c r="N28" i="20"/>
  <c r="M28" i="20"/>
  <c r="Y27" i="20"/>
  <c r="X27" i="20"/>
  <c r="X31" i="20" s="1"/>
  <c r="W27" i="20"/>
  <c r="W31" i="20" s="1"/>
  <c r="V27" i="20"/>
  <c r="V31" i="20" s="1"/>
  <c r="U27" i="20"/>
  <c r="U31" i="20" s="1"/>
  <c r="T27" i="20"/>
  <c r="T33" i="20" s="1"/>
  <c r="S27" i="20"/>
  <c r="S31" i="20" s="1"/>
  <c r="R27" i="20"/>
  <c r="R33" i="20" s="1"/>
  <c r="P27" i="20"/>
  <c r="N27" i="20"/>
  <c r="M27" i="20"/>
  <c r="P26" i="20"/>
  <c r="N26" i="20"/>
  <c r="M26" i="20"/>
  <c r="P25" i="20"/>
  <c r="N25" i="20"/>
  <c r="M25" i="20"/>
  <c r="P24" i="20"/>
  <c r="N24" i="20"/>
  <c r="M24" i="20"/>
  <c r="Q23" i="20"/>
  <c r="P23" i="20"/>
  <c r="N23" i="20"/>
  <c r="M23" i="20"/>
  <c r="R22" i="20"/>
  <c r="P22" i="20"/>
  <c r="N22" i="20"/>
  <c r="M22" i="20"/>
  <c r="Q21" i="20"/>
  <c r="Q22" i="20" s="1"/>
  <c r="P21" i="20"/>
  <c r="N21" i="20"/>
  <c r="M21" i="20"/>
  <c r="P20" i="20"/>
  <c r="N20" i="20"/>
  <c r="M20" i="20"/>
  <c r="R19" i="20"/>
  <c r="Q19" i="20"/>
  <c r="P19" i="20"/>
  <c r="N19" i="20"/>
  <c r="M19" i="20"/>
  <c r="R18" i="20"/>
  <c r="Q18" i="20"/>
  <c r="P18" i="20"/>
  <c r="N18" i="20"/>
  <c r="M18" i="20"/>
  <c r="Q17" i="20"/>
  <c r="P17" i="20"/>
  <c r="N17" i="20"/>
  <c r="M17" i="20"/>
  <c r="Q16" i="20"/>
  <c r="P16" i="20"/>
  <c r="N16" i="20"/>
  <c r="M16" i="20"/>
  <c r="Q15" i="20"/>
  <c r="P15" i="20"/>
  <c r="N15" i="20"/>
  <c r="M15" i="20"/>
  <c r="Q14" i="20"/>
  <c r="P14" i="20"/>
  <c r="N14" i="20"/>
  <c r="M14" i="20"/>
  <c r="Q13" i="20"/>
  <c r="P13" i="20"/>
  <c r="N13" i="20"/>
  <c r="M13" i="20"/>
  <c r="Q12" i="20"/>
  <c r="P12" i="20"/>
  <c r="N12" i="20"/>
  <c r="M12" i="20"/>
  <c r="Q11" i="20"/>
  <c r="P11" i="20"/>
  <c r="N11" i="20"/>
  <c r="M11" i="20"/>
  <c r="Q10" i="20"/>
  <c r="P10" i="20"/>
  <c r="N10" i="20"/>
  <c r="M10" i="20"/>
  <c r="Q9" i="20"/>
  <c r="P9" i="20"/>
  <c r="N9" i="20"/>
  <c r="M9" i="20"/>
  <c r="Q8" i="20"/>
  <c r="P8" i="20"/>
  <c r="N8" i="20"/>
  <c r="M8" i="20"/>
  <c r="Q7" i="20"/>
  <c r="P7" i="20"/>
  <c r="N7" i="20"/>
  <c r="M7" i="20"/>
  <c r="Q6" i="20"/>
  <c r="P6" i="20"/>
  <c r="N6" i="20"/>
  <c r="M6" i="20"/>
  <c r="Q5" i="20"/>
  <c r="P5" i="20"/>
  <c r="N5" i="20"/>
  <c r="M5" i="20"/>
  <c r="Q4" i="20"/>
  <c r="P4" i="20"/>
  <c r="N4" i="20"/>
  <c r="M4" i="20"/>
  <c r="R3" i="20"/>
  <c r="N3" i="20"/>
  <c r="M3" i="20"/>
  <c r="R2" i="20"/>
  <c r="P2" i="20"/>
  <c r="O2" i="20"/>
  <c r="P1" i="20"/>
  <c r="O1" i="20"/>
  <c r="Y29" i="19"/>
  <c r="P105" i="19"/>
  <c r="N105" i="19"/>
  <c r="M105" i="19"/>
  <c r="P104" i="19"/>
  <c r="N104" i="19"/>
  <c r="M104" i="19"/>
  <c r="P103" i="19"/>
  <c r="N103" i="19"/>
  <c r="M103" i="19"/>
  <c r="P102" i="19"/>
  <c r="N102" i="19"/>
  <c r="M102" i="19"/>
  <c r="P101" i="19"/>
  <c r="N101" i="19"/>
  <c r="M101" i="19"/>
  <c r="P100" i="19"/>
  <c r="N100" i="19"/>
  <c r="M100" i="19"/>
  <c r="P99" i="19"/>
  <c r="N99" i="19"/>
  <c r="M99" i="19"/>
  <c r="P98" i="19"/>
  <c r="N98" i="19"/>
  <c r="M98" i="19"/>
  <c r="P97" i="19"/>
  <c r="N97" i="19"/>
  <c r="M97" i="19"/>
  <c r="P96" i="19"/>
  <c r="N96" i="19"/>
  <c r="M96" i="19"/>
  <c r="P95" i="19"/>
  <c r="N95" i="19"/>
  <c r="M95" i="19"/>
  <c r="P94" i="19"/>
  <c r="N94" i="19"/>
  <c r="M94" i="19"/>
  <c r="P93" i="19"/>
  <c r="N93" i="19"/>
  <c r="M93" i="19"/>
  <c r="P92" i="19"/>
  <c r="N92" i="19"/>
  <c r="M92" i="19"/>
  <c r="P91" i="19"/>
  <c r="N91" i="19"/>
  <c r="M91" i="19"/>
  <c r="P90" i="19"/>
  <c r="N90" i="19"/>
  <c r="M90" i="19"/>
  <c r="P89" i="19"/>
  <c r="N89" i="19"/>
  <c r="M89" i="19"/>
  <c r="P88" i="19"/>
  <c r="N88" i="19"/>
  <c r="M88" i="19"/>
  <c r="P87" i="19"/>
  <c r="N87" i="19"/>
  <c r="M87" i="19"/>
  <c r="P86" i="19"/>
  <c r="N86" i="19"/>
  <c r="M86" i="19"/>
  <c r="P85" i="19"/>
  <c r="N85" i="19"/>
  <c r="M85" i="19"/>
  <c r="P84" i="19"/>
  <c r="N84" i="19"/>
  <c r="M84" i="19"/>
  <c r="P83" i="19"/>
  <c r="N83" i="19"/>
  <c r="M83" i="19"/>
  <c r="P82" i="19"/>
  <c r="N82" i="19"/>
  <c r="M82" i="19"/>
  <c r="P81" i="19"/>
  <c r="N81" i="19"/>
  <c r="M81" i="19"/>
  <c r="P80" i="19"/>
  <c r="N80" i="19"/>
  <c r="M80" i="19"/>
  <c r="P79" i="19"/>
  <c r="N79" i="19"/>
  <c r="M79" i="19"/>
  <c r="P78" i="19"/>
  <c r="N78" i="19"/>
  <c r="M78" i="19"/>
  <c r="P77" i="19"/>
  <c r="N77" i="19"/>
  <c r="M77" i="19"/>
  <c r="P76" i="19"/>
  <c r="N76" i="19"/>
  <c r="M76" i="19"/>
  <c r="P75" i="19"/>
  <c r="N75" i="19"/>
  <c r="M75" i="19"/>
  <c r="P74" i="19"/>
  <c r="N74" i="19"/>
  <c r="M74" i="19"/>
  <c r="P73" i="19"/>
  <c r="N73" i="19"/>
  <c r="M73" i="19"/>
  <c r="P72" i="19"/>
  <c r="N72" i="19"/>
  <c r="M72" i="19"/>
  <c r="P71" i="19"/>
  <c r="N71" i="19"/>
  <c r="M71" i="19"/>
  <c r="P70" i="19"/>
  <c r="N70" i="19"/>
  <c r="M70" i="19"/>
  <c r="P69" i="19"/>
  <c r="N69" i="19"/>
  <c r="M69" i="19"/>
  <c r="P68" i="19"/>
  <c r="N68" i="19"/>
  <c r="M68" i="19"/>
  <c r="P67" i="19"/>
  <c r="N67" i="19"/>
  <c r="M67" i="19"/>
  <c r="P66" i="19"/>
  <c r="N66" i="19"/>
  <c r="M66" i="19"/>
  <c r="P65" i="19"/>
  <c r="N65" i="19"/>
  <c r="M65" i="19"/>
  <c r="P64" i="19"/>
  <c r="N64" i="19"/>
  <c r="M64" i="19"/>
  <c r="P63" i="19"/>
  <c r="N63" i="19"/>
  <c r="M63" i="19"/>
  <c r="P62" i="19"/>
  <c r="N62" i="19"/>
  <c r="M62" i="19"/>
  <c r="P61" i="19"/>
  <c r="N61" i="19"/>
  <c r="M61" i="19"/>
  <c r="P60" i="19"/>
  <c r="N60" i="19"/>
  <c r="M60" i="19"/>
  <c r="P59" i="19"/>
  <c r="N59" i="19"/>
  <c r="M59" i="19"/>
  <c r="P58" i="19"/>
  <c r="N58" i="19"/>
  <c r="M58" i="19"/>
  <c r="P57" i="19"/>
  <c r="N57" i="19"/>
  <c r="M57" i="19"/>
  <c r="P56" i="19"/>
  <c r="N56" i="19"/>
  <c r="M56" i="19"/>
  <c r="P55" i="19"/>
  <c r="N55" i="19"/>
  <c r="M55" i="19"/>
  <c r="P54" i="19"/>
  <c r="N54" i="19"/>
  <c r="M54" i="19"/>
  <c r="P53" i="19"/>
  <c r="N53" i="19"/>
  <c r="M53" i="19"/>
  <c r="P52" i="19"/>
  <c r="N52" i="19"/>
  <c r="M52" i="19"/>
  <c r="P51" i="19"/>
  <c r="N51" i="19"/>
  <c r="M51" i="19"/>
  <c r="P50" i="19"/>
  <c r="N50" i="19"/>
  <c r="M50" i="19"/>
  <c r="P49" i="19"/>
  <c r="N49" i="19"/>
  <c r="M49" i="19"/>
  <c r="P48" i="19"/>
  <c r="N48" i="19"/>
  <c r="M48" i="19"/>
  <c r="P47" i="19"/>
  <c r="N47" i="19"/>
  <c r="M47" i="19"/>
  <c r="P46" i="19"/>
  <c r="N46" i="19"/>
  <c r="M46" i="19"/>
  <c r="P45" i="19"/>
  <c r="N45" i="19"/>
  <c r="M45" i="19"/>
  <c r="R44" i="19"/>
  <c r="P44" i="19"/>
  <c r="N44" i="19"/>
  <c r="M44" i="19"/>
  <c r="P43" i="19"/>
  <c r="N43" i="19"/>
  <c r="M43" i="19"/>
  <c r="P42" i="19"/>
  <c r="N42" i="19"/>
  <c r="M42" i="19"/>
  <c r="P41" i="19"/>
  <c r="N41" i="19"/>
  <c r="M41" i="19"/>
  <c r="P40" i="19"/>
  <c r="N40" i="19"/>
  <c r="M40" i="19"/>
  <c r="P39" i="19"/>
  <c r="N39" i="19"/>
  <c r="M39" i="19"/>
  <c r="P38" i="19"/>
  <c r="N38" i="19"/>
  <c r="M38" i="19"/>
  <c r="P37" i="19"/>
  <c r="N37" i="19"/>
  <c r="M37" i="19"/>
  <c r="P36" i="19"/>
  <c r="N36" i="19"/>
  <c r="M36" i="19"/>
  <c r="P35" i="19"/>
  <c r="N35" i="19"/>
  <c r="M35" i="19"/>
  <c r="P34" i="19"/>
  <c r="N34" i="19"/>
  <c r="M34" i="19"/>
  <c r="P33" i="19"/>
  <c r="N33" i="19"/>
  <c r="M33" i="19"/>
  <c r="P32" i="19"/>
  <c r="N32" i="19"/>
  <c r="M32" i="19"/>
  <c r="P31" i="19"/>
  <c r="N31" i="19"/>
  <c r="M31" i="19"/>
  <c r="P30" i="19"/>
  <c r="N30" i="19"/>
  <c r="M30" i="19"/>
  <c r="P29" i="19"/>
  <c r="N29" i="19"/>
  <c r="M29" i="19"/>
  <c r="P28" i="19"/>
  <c r="N28" i="19"/>
  <c r="M28" i="19"/>
  <c r="X27" i="19"/>
  <c r="X31" i="19" s="1"/>
  <c r="W27" i="19"/>
  <c r="W33" i="19" s="1"/>
  <c r="V27" i="19"/>
  <c r="Y27" i="19" s="1"/>
  <c r="U27" i="19"/>
  <c r="U31" i="19" s="1"/>
  <c r="T27" i="19"/>
  <c r="T33" i="19" s="1"/>
  <c r="S27" i="19"/>
  <c r="S33" i="19" s="1"/>
  <c r="R27" i="19"/>
  <c r="R33" i="19" s="1"/>
  <c r="P27" i="19"/>
  <c r="N27" i="19"/>
  <c r="M27" i="19"/>
  <c r="P26" i="19"/>
  <c r="N26" i="19"/>
  <c r="M26" i="19"/>
  <c r="P25" i="19"/>
  <c r="N25" i="19"/>
  <c r="M25" i="19"/>
  <c r="P24" i="19"/>
  <c r="N24" i="19"/>
  <c r="M24" i="19"/>
  <c r="Q23" i="19"/>
  <c r="P23" i="19"/>
  <c r="N23" i="19"/>
  <c r="M23" i="19"/>
  <c r="R22" i="19"/>
  <c r="Q22" i="19"/>
  <c r="P22" i="19"/>
  <c r="N22" i="19"/>
  <c r="M22" i="19"/>
  <c r="Q21" i="19"/>
  <c r="P21" i="19"/>
  <c r="N21" i="19"/>
  <c r="M21" i="19"/>
  <c r="P20" i="19"/>
  <c r="N20" i="19"/>
  <c r="M20" i="19"/>
  <c r="R19" i="19"/>
  <c r="Q19" i="19"/>
  <c r="P19" i="19"/>
  <c r="N19" i="19"/>
  <c r="M19" i="19"/>
  <c r="R18" i="19"/>
  <c r="Q18" i="19"/>
  <c r="P18" i="19"/>
  <c r="N18" i="19"/>
  <c r="M18" i="19"/>
  <c r="Q17" i="19"/>
  <c r="P17" i="19"/>
  <c r="N17" i="19"/>
  <c r="M17" i="19"/>
  <c r="Q16" i="19"/>
  <c r="P16" i="19"/>
  <c r="N16" i="19"/>
  <c r="M16" i="19"/>
  <c r="Q15" i="19"/>
  <c r="P15" i="19"/>
  <c r="N15" i="19"/>
  <c r="M15" i="19"/>
  <c r="Q14" i="19"/>
  <c r="P14" i="19"/>
  <c r="N14" i="19"/>
  <c r="M14" i="19"/>
  <c r="Q13" i="19"/>
  <c r="P13" i="19"/>
  <c r="N13" i="19"/>
  <c r="M13" i="19"/>
  <c r="Q12" i="19"/>
  <c r="P12" i="19"/>
  <c r="N12" i="19"/>
  <c r="M12" i="19"/>
  <c r="Q11" i="19"/>
  <c r="P11" i="19"/>
  <c r="N11" i="19"/>
  <c r="M11" i="19"/>
  <c r="Q10" i="19"/>
  <c r="P10" i="19"/>
  <c r="N10" i="19"/>
  <c r="M10" i="19"/>
  <c r="Q9" i="19"/>
  <c r="P9" i="19"/>
  <c r="N9" i="19"/>
  <c r="M9" i="19"/>
  <c r="Q8" i="19"/>
  <c r="P8" i="19"/>
  <c r="N8" i="19"/>
  <c r="M8" i="19"/>
  <c r="Q7" i="19"/>
  <c r="P7" i="19"/>
  <c r="N7" i="19"/>
  <c r="M7" i="19"/>
  <c r="Q6" i="19"/>
  <c r="P6" i="19"/>
  <c r="N6" i="19"/>
  <c r="M6" i="19"/>
  <c r="Q5" i="19"/>
  <c r="P5" i="19"/>
  <c r="N5" i="19"/>
  <c r="M5" i="19"/>
  <c r="Q4" i="19"/>
  <c r="P4" i="19"/>
  <c r="N4" i="19"/>
  <c r="M4" i="19"/>
  <c r="R3" i="19"/>
  <c r="N3" i="19"/>
  <c r="M3" i="19"/>
  <c r="R2" i="19"/>
  <c r="P2" i="19"/>
  <c r="O2" i="19"/>
  <c r="P1" i="19"/>
  <c r="O1" i="19"/>
  <c r="V25" i="20" l="1"/>
  <c r="V33" i="20" s="1"/>
  <c r="R31" i="20"/>
  <c r="T31" i="20"/>
  <c r="U33" i="20"/>
  <c r="X33" i="20"/>
  <c r="Y33" i="20"/>
  <c r="Y31" i="20"/>
  <c r="S33" i="20"/>
  <c r="W33" i="20"/>
  <c r="R31" i="19"/>
  <c r="S31" i="19"/>
  <c r="T31" i="19"/>
  <c r="W31" i="19"/>
  <c r="U33" i="19"/>
  <c r="Y33" i="19"/>
  <c r="Y31" i="19"/>
  <c r="V25" i="19"/>
  <c r="V33" i="19" s="1"/>
  <c r="V31" i="19"/>
  <c r="X33" i="19"/>
  <c r="R44" i="18"/>
  <c r="Y29" i="18"/>
  <c r="S27" i="18"/>
  <c r="S33" i="18" s="1"/>
  <c r="T27" i="18"/>
  <c r="U27" i="18"/>
  <c r="V27" i="18"/>
  <c r="Y27" i="18" s="1"/>
  <c r="W27" i="18"/>
  <c r="X27" i="18"/>
  <c r="X31" i="18" s="1"/>
  <c r="R27" i="18"/>
  <c r="R33" i="18" s="1"/>
  <c r="P105" i="18"/>
  <c r="N105" i="18"/>
  <c r="M105" i="18"/>
  <c r="P104" i="18"/>
  <c r="N104" i="18"/>
  <c r="M104" i="18"/>
  <c r="P103" i="18"/>
  <c r="N103" i="18"/>
  <c r="M103" i="18"/>
  <c r="P102" i="18"/>
  <c r="N102" i="18"/>
  <c r="M102" i="18"/>
  <c r="P101" i="18"/>
  <c r="N101" i="18"/>
  <c r="M101" i="18"/>
  <c r="P100" i="18"/>
  <c r="N100" i="18"/>
  <c r="M100" i="18"/>
  <c r="P99" i="18"/>
  <c r="N99" i="18"/>
  <c r="M99" i="18"/>
  <c r="P98" i="18"/>
  <c r="N98" i="18"/>
  <c r="M98" i="18"/>
  <c r="P97" i="18"/>
  <c r="N97" i="18"/>
  <c r="M97" i="18"/>
  <c r="P96" i="18"/>
  <c r="N96" i="18"/>
  <c r="M96" i="18"/>
  <c r="P95" i="18"/>
  <c r="N95" i="18"/>
  <c r="M95" i="18"/>
  <c r="P94" i="18"/>
  <c r="N94" i="18"/>
  <c r="M94" i="18"/>
  <c r="P93" i="18"/>
  <c r="N93" i="18"/>
  <c r="M93" i="18"/>
  <c r="P92" i="18"/>
  <c r="N92" i="18"/>
  <c r="M92" i="18"/>
  <c r="P91" i="18"/>
  <c r="N91" i="18"/>
  <c r="M91" i="18"/>
  <c r="P90" i="18"/>
  <c r="N90" i="18"/>
  <c r="M90" i="18"/>
  <c r="P89" i="18"/>
  <c r="N89" i="18"/>
  <c r="M89" i="18"/>
  <c r="P88" i="18"/>
  <c r="N88" i="18"/>
  <c r="M88" i="18"/>
  <c r="P87" i="18"/>
  <c r="N87" i="18"/>
  <c r="M87" i="18"/>
  <c r="P86" i="18"/>
  <c r="N86" i="18"/>
  <c r="M86" i="18"/>
  <c r="P85" i="18"/>
  <c r="N85" i="18"/>
  <c r="M85" i="18"/>
  <c r="P84" i="18"/>
  <c r="N84" i="18"/>
  <c r="M84" i="18"/>
  <c r="P83" i="18"/>
  <c r="N83" i="18"/>
  <c r="M83" i="18"/>
  <c r="P82" i="18"/>
  <c r="N82" i="18"/>
  <c r="M82" i="18"/>
  <c r="P81" i="18"/>
  <c r="N81" i="18"/>
  <c r="M81" i="18"/>
  <c r="P80" i="18"/>
  <c r="N80" i="18"/>
  <c r="M80" i="18"/>
  <c r="P79" i="18"/>
  <c r="N79" i="18"/>
  <c r="M79" i="18"/>
  <c r="P78" i="18"/>
  <c r="N78" i="18"/>
  <c r="M78" i="18"/>
  <c r="P77" i="18"/>
  <c r="N77" i="18"/>
  <c r="M77" i="18"/>
  <c r="P76" i="18"/>
  <c r="N76" i="18"/>
  <c r="M76" i="18"/>
  <c r="P75" i="18"/>
  <c r="N75" i="18"/>
  <c r="M75" i="18"/>
  <c r="P74" i="18"/>
  <c r="N74" i="18"/>
  <c r="M74" i="18"/>
  <c r="P73" i="18"/>
  <c r="N73" i="18"/>
  <c r="M73" i="18"/>
  <c r="P72" i="18"/>
  <c r="N72" i="18"/>
  <c r="M72" i="18"/>
  <c r="P71" i="18"/>
  <c r="N71" i="18"/>
  <c r="M71" i="18"/>
  <c r="P70" i="18"/>
  <c r="N70" i="18"/>
  <c r="M70" i="18"/>
  <c r="P69" i="18"/>
  <c r="N69" i="18"/>
  <c r="M69" i="18"/>
  <c r="P68" i="18"/>
  <c r="N68" i="18"/>
  <c r="M68" i="18"/>
  <c r="P67" i="18"/>
  <c r="N67" i="18"/>
  <c r="M67" i="18"/>
  <c r="P66" i="18"/>
  <c r="N66" i="18"/>
  <c r="M66" i="18"/>
  <c r="P65" i="18"/>
  <c r="N65" i="18"/>
  <c r="M65" i="18"/>
  <c r="P64" i="18"/>
  <c r="N64" i="18"/>
  <c r="M64" i="18"/>
  <c r="P63" i="18"/>
  <c r="N63" i="18"/>
  <c r="M63" i="18"/>
  <c r="P62" i="18"/>
  <c r="N62" i="18"/>
  <c r="M62" i="18"/>
  <c r="P61" i="18"/>
  <c r="N61" i="18"/>
  <c r="M61" i="18"/>
  <c r="P60" i="18"/>
  <c r="N60" i="18"/>
  <c r="M60" i="18"/>
  <c r="P59" i="18"/>
  <c r="N59" i="18"/>
  <c r="M59" i="18"/>
  <c r="P58" i="18"/>
  <c r="N58" i="18"/>
  <c r="M58" i="18"/>
  <c r="P57" i="18"/>
  <c r="N57" i="18"/>
  <c r="M57" i="18"/>
  <c r="P56" i="18"/>
  <c r="N56" i="18"/>
  <c r="M56" i="18"/>
  <c r="P55" i="18"/>
  <c r="N55" i="18"/>
  <c r="M55" i="18"/>
  <c r="P54" i="18"/>
  <c r="N54" i="18"/>
  <c r="M54" i="18"/>
  <c r="P53" i="18"/>
  <c r="N53" i="18"/>
  <c r="M53" i="18"/>
  <c r="P52" i="18"/>
  <c r="N52" i="18"/>
  <c r="M52" i="18"/>
  <c r="P51" i="18"/>
  <c r="N51" i="18"/>
  <c r="M51" i="18"/>
  <c r="P50" i="18"/>
  <c r="N50" i="18"/>
  <c r="M50" i="18"/>
  <c r="P49" i="18"/>
  <c r="N49" i="18"/>
  <c r="M49" i="18"/>
  <c r="P48" i="18"/>
  <c r="N48" i="18"/>
  <c r="M48" i="18"/>
  <c r="P47" i="18"/>
  <c r="N47" i="18"/>
  <c r="M47" i="18"/>
  <c r="P46" i="18"/>
  <c r="N46" i="18"/>
  <c r="M46" i="18"/>
  <c r="P45" i="18"/>
  <c r="N45" i="18"/>
  <c r="M45" i="18"/>
  <c r="P44" i="18"/>
  <c r="N44" i="18"/>
  <c r="M44" i="18"/>
  <c r="P43" i="18"/>
  <c r="N43" i="18"/>
  <c r="M43" i="18"/>
  <c r="P42" i="18"/>
  <c r="N42" i="18"/>
  <c r="M42" i="18"/>
  <c r="P41" i="18"/>
  <c r="N41" i="18"/>
  <c r="M41" i="18"/>
  <c r="P40" i="18"/>
  <c r="N40" i="18"/>
  <c r="M40" i="18"/>
  <c r="P39" i="18"/>
  <c r="N39" i="18"/>
  <c r="M39" i="18"/>
  <c r="P38" i="18"/>
  <c r="N38" i="18"/>
  <c r="M38" i="18"/>
  <c r="P37" i="18"/>
  <c r="N37" i="18"/>
  <c r="M37" i="18"/>
  <c r="P36" i="18"/>
  <c r="N36" i="18"/>
  <c r="M36" i="18"/>
  <c r="P35" i="18"/>
  <c r="N35" i="18"/>
  <c r="M35" i="18"/>
  <c r="P34" i="18"/>
  <c r="N34" i="18"/>
  <c r="M34" i="18"/>
  <c r="W33" i="18"/>
  <c r="U33" i="18"/>
  <c r="T33" i="18"/>
  <c r="P33" i="18"/>
  <c r="N33" i="18"/>
  <c r="M33" i="18"/>
  <c r="P32" i="18"/>
  <c r="N32" i="18"/>
  <c r="M32" i="18"/>
  <c r="W31" i="18"/>
  <c r="U31" i="18"/>
  <c r="T31" i="18"/>
  <c r="P31" i="18"/>
  <c r="N31" i="18"/>
  <c r="M31" i="18"/>
  <c r="P30" i="18"/>
  <c r="N30" i="18"/>
  <c r="M30" i="18"/>
  <c r="P29" i="18"/>
  <c r="N29" i="18"/>
  <c r="M29" i="18"/>
  <c r="P28" i="18"/>
  <c r="N28" i="18"/>
  <c r="M28" i="18"/>
  <c r="P27" i="18"/>
  <c r="N27" i="18"/>
  <c r="M27" i="18"/>
  <c r="P26" i="18"/>
  <c r="N26" i="18"/>
  <c r="M26" i="18"/>
  <c r="P25" i="18"/>
  <c r="N25" i="18"/>
  <c r="M25" i="18"/>
  <c r="P24" i="18"/>
  <c r="N24" i="18"/>
  <c r="M24" i="18"/>
  <c r="Q23" i="18"/>
  <c r="P23" i="18"/>
  <c r="N23" i="18"/>
  <c r="M23" i="18"/>
  <c r="R22" i="18"/>
  <c r="P22" i="18"/>
  <c r="N22" i="18"/>
  <c r="M22" i="18"/>
  <c r="Q21" i="18"/>
  <c r="P21" i="18"/>
  <c r="N21" i="18"/>
  <c r="M21" i="18"/>
  <c r="P20" i="18"/>
  <c r="N20" i="18"/>
  <c r="M20" i="18"/>
  <c r="R19" i="18"/>
  <c r="Q19" i="18"/>
  <c r="P19" i="18"/>
  <c r="N19" i="18"/>
  <c r="M19" i="18"/>
  <c r="R18" i="18"/>
  <c r="Q18" i="18"/>
  <c r="P18" i="18"/>
  <c r="N18" i="18"/>
  <c r="M18" i="18"/>
  <c r="Q17" i="18"/>
  <c r="P17" i="18"/>
  <c r="N17" i="18"/>
  <c r="M17" i="18"/>
  <c r="Q16" i="18"/>
  <c r="P16" i="18"/>
  <c r="N16" i="18"/>
  <c r="M16" i="18"/>
  <c r="Q15" i="18"/>
  <c r="P15" i="18"/>
  <c r="N15" i="18"/>
  <c r="M15" i="18"/>
  <c r="Q14" i="18"/>
  <c r="P14" i="18"/>
  <c r="N14" i="18"/>
  <c r="M14" i="18"/>
  <c r="Q13" i="18"/>
  <c r="P13" i="18"/>
  <c r="N13" i="18"/>
  <c r="M13" i="18"/>
  <c r="Q12" i="18"/>
  <c r="P12" i="18"/>
  <c r="N12" i="18"/>
  <c r="M12" i="18"/>
  <c r="Q11" i="18"/>
  <c r="P11" i="18"/>
  <c r="N11" i="18"/>
  <c r="M11" i="18"/>
  <c r="Q10" i="18"/>
  <c r="P10" i="18"/>
  <c r="N10" i="18"/>
  <c r="M10" i="18"/>
  <c r="Q9" i="18"/>
  <c r="P9" i="18"/>
  <c r="N9" i="18"/>
  <c r="M9" i="18"/>
  <c r="Q8" i="18"/>
  <c r="P8" i="18"/>
  <c r="N8" i="18"/>
  <c r="M8" i="18"/>
  <c r="Q7" i="18"/>
  <c r="P7" i="18"/>
  <c r="N7" i="18"/>
  <c r="M7" i="18"/>
  <c r="Q6" i="18"/>
  <c r="P6" i="18"/>
  <c r="N6" i="18"/>
  <c r="M6" i="18"/>
  <c r="Q5" i="18"/>
  <c r="P5" i="18"/>
  <c r="N5" i="18"/>
  <c r="M5" i="18"/>
  <c r="Q4" i="18"/>
  <c r="P4" i="18"/>
  <c r="N4" i="18"/>
  <c r="M4" i="18"/>
  <c r="R3" i="18"/>
  <c r="N3" i="18"/>
  <c r="M3" i="18"/>
  <c r="R2" i="18"/>
  <c r="P2" i="18"/>
  <c r="O2" i="18"/>
  <c r="P1" i="18"/>
  <c r="O1" i="18"/>
  <c r="Q22" i="18" l="1"/>
  <c r="S31" i="18"/>
  <c r="R31" i="18"/>
  <c r="Y33" i="18"/>
  <c r="Y31" i="18"/>
  <c r="V31" i="18"/>
  <c r="V25" i="18"/>
  <c r="V33" i="18" s="1"/>
  <c r="X33" i="18"/>
  <c r="X31" i="17"/>
  <c r="W31" i="17"/>
  <c r="V31" i="17"/>
  <c r="U31" i="17"/>
  <c r="T31" i="17"/>
  <c r="S31" i="17"/>
  <c r="R31" i="17"/>
  <c r="R3" i="17"/>
  <c r="V33" i="17"/>
  <c r="V25" i="17"/>
  <c r="X33" i="17"/>
  <c r="W33" i="17"/>
  <c r="U33" i="17"/>
  <c r="T33" i="17"/>
  <c r="S33" i="17"/>
  <c r="R33" i="17"/>
  <c r="P105" i="17"/>
  <c r="N105" i="17"/>
  <c r="M105" i="17"/>
  <c r="P104" i="17"/>
  <c r="N104" i="17"/>
  <c r="M104" i="17"/>
  <c r="P103" i="17"/>
  <c r="N103" i="17"/>
  <c r="M103" i="17"/>
  <c r="P102" i="17"/>
  <c r="N102" i="17"/>
  <c r="M102" i="17"/>
  <c r="P101" i="17"/>
  <c r="N101" i="17"/>
  <c r="M101" i="17"/>
  <c r="P100" i="17"/>
  <c r="N100" i="17"/>
  <c r="M100" i="17"/>
  <c r="P99" i="17"/>
  <c r="N99" i="17"/>
  <c r="M99" i="17"/>
  <c r="P98" i="17"/>
  <c r="N98" i="17"/>
  <c r="M98" i="17"/>
  <c r="P97" i="17"/>
  <c r="N97" i="17"/>
  <c r="M97" i="17"/>
  <c r="P96" i="17"/>
  <c r="N96" i="17"/>
  <c r="M96" i="17"/>
  <c r="P95" i="17"/>
  <c r="N95" i="17"/>
  <c r="M95" i="17"/>
  <c r="P94" i="17"/>
  <c r="N94" i="17"/>
  <c r="M94" i="17"/>
  <c r="P93" i="17"/>
  <c r="N93" i="17"/>
  <c r="M93" i="17"/>
  <c r="P92" i="17"/>
  <c r="N92" i="17"/>
  <c r="M92" i="17"/>
  <c r="P91" i="17"/>
  <c r="N91" i="17"/>
  <c r="M91" i="17"/>
  <c r="P90" i="17"/>
  <c r="N90" i="17"/>
  <c r="M90" i="17"/>
  <c r="P89" i="17"/>
  <c r="N89" i="17"/>
  <c r="M89" i="17"/>
  <c r="P88" i="17"/>
  <c r="N88" i="17"/>
  <c r="M88" i="17"/>
  <c r="P87" i="17"/>
  <c r="N87" i="17"/>
  <c r="M87" i="17"/>
  <c r="P86" i="17"/>
  <c r="N86" i="17"/>
  <c r="M86" i="17"/>
  <c r="P85" i="17"/>
  <c r="N85" i="17"/>
  <c r="M85" i="17"/>
  <c r="P84" i="17"/>
  <c r="N84" i="17"/>
  <c r="M84" i="17"/>
  <c r="P83" i="17"/>
  <c r="N83" i="17"/>
  <c r="M83" i="17"/>
  <c r="P82" i="17"/>
  <c r="N82" i="17"/>
  <c r="M82" i="17"/>
  <c r="P81" i="17"/>
  <c r="N81" i="17"/>
  <c r="M81" i="17"/>
  <c r="P80" i="17"/>
  <c r="N80" i="17"/>
  <c r="M80" i="17"/>
  <c r="P79" i="17"/>
  <c r="N79" i="17"/>
  <c r="M79" i="17"/>
  <c r="P78" i="17"/>
  <c r="N78" i="17"/>
  <c r="M78" i="17"/>
  <c r="P77" i="17"/>
  <c r="N77" i="17"/>
  <c r="M77" i="17"/>
  <c r="P76" i="17"/>
  <c r="N76" i="17"/>
  <c r="M76" i="17"/>
  <c r="P75" i="17"/>
  <c r="N75" i="17"/>
  <c r="M75" i="17"/>
  <c r="P74" i="17"/>
  <c r="N74" i="17"/>
  <c r="M74" i="17"/>
  <c r="P73" i="17"/>
  <c r="N73" i="17"/>
  <c r="M73" i="17"/>
  <c r="P72" i="17"/>
  <c r="N72" i="17"/>
  <c r="M72" i="17"/>
  <c r="P71" i="17"/>
  <c r="N71" i="17"/>
  <c r="M71" i="17"/>
  <c r="P70" i="17"/>
  <c r="N70" i="17"/>
  <c r="M70" i="17"/>
  <c r="P69" i="17"/>
  <c r="N69" i="17"/>
  <c r="M69" i="17"/>
  <c r="P68" i="17"/>
  <c r="N68" i="17"/>
  <c r="M68" i="17"/>
  <c r="P67" i="17"/>
  <c r="N67" i="17"/>
  <c r="M67" i="17"/>
  <c r="P66" i="17"/>
  <c r="N66" i="17"/>
  <c r="M66" i="17"/>
  <c r="P65" i="17"/>
  <c r="N65" i="17"/>
  <c r="M65" i="17"/>
  <c r="P64" i="17"/>
  <c r="N64" i="17"/>
  <c r="M64" i="17"/>
  <c r="P63" i="17"/>
  <c r="N63" i="17"/>
  <c r="M63" i="17"/>
  <c r="P62" i="17"/>
  <c r="N62" i="17"/>
  <c r="M62" i="17"/>
  <c r="P61" i="17"/>
  <c r="N61" i="17"/>
  <c r="M61" i="17"/>
  <c r="P60" i="17"/>
  <c r="N60" i="17"/>
  <c r="M60" i="17"/>
  <c r="P59" i="17"/>
  <c r="N59" i="17"/>
  <c r="M59" i="17"/>
  <c r="P58" i="17"/>
  <c r="N58" i="17"/>
  <c r="M58" i="17"/>
  <c r="P57" i="17"/>
  <c r="N57" i="17"/>
  <c r="M57" i="17"/>
  <c r="P56" i="17"/>
  <c r="N56" i="17"/>
  <c r="M56" i="17"/>
  <c r="P55" i="17"/>
  <c r="N55" i="17"/>
  <c r="M55" i="17"/>
  <c r="P54" i="17"/>
  <c r="N54" i="17"/>
  <c r="M54" i="17"/>
  <c r="P53" i="17"/>
  <c r="N53" i="17"/>
  <c r="M53" i="17"/>
  <c r="P52" i="17"/>
  <c r="N52" i="17"/>
  <c r="M52" i="17"/>
  <c r="P51" i="17"/>
  <c r="N51" i="17"/>
  <c r="M51" i="17"/>
  <c r="P50" i="17"/>
  <c r="N50" i="17"/>
  <c r="M50" i="17"/>
  <c r="P49" i="17"/>
  <c r="N49" i="17"/>
  <c r="M49" i="17"/>
  <c r="P48" i="17"/>
  <c r="N48" i="17"/>
  <c r="M48" i="17"/>
  <c r="P47" i="17"/>
  <c r="N47" i="17"/>
  <c r="M47" i="17"/>
  <c r="P46" i="17"/>
  <c r="N46" i="17"/>
  <c r="M46" i="17"/>
  <c r="P45" i="17"/>
  <c r="N45" i="17"/>
  <c r="M45" i="17"/>
  <c r="P44" i="17"/>
  <c r="N44" i="17"/>
  <c r="M44" i="17"/>
  <c r="P43" i="17"/>
  <c r="N43" i="17"/>
  <c r="M43" i="17"/>
  <c r="P42" i="17"/>
  <c r="N42" i="17"/>
  <c r="M42" i="17"/>
  <c r="P41" i="17"/>
  <c r="N41" i="17"/>
  <c r="M41" i="17"/>
  <c r="P40" i="17"/>
  <c r="N40" i="17"/>
  <c r="M40" i="17"/>
  <c r="P39" i="17"/>
  <c r="N39" i="17"/>
  <c r="M39" i="17"/>
  <c r="P38" i="17"/>
  <c r="N38" i="17"/>
  <c r="M38" i="17"/>
  <c r="P37" i="17"/>
  <c r="N37" i="17"/>
  <c r="M37" i="17"/>
  <c r="P36" i="17"/>
  <c r="N36" i="17"/>
  <c r="M36" i="17"/>
  <c r="P35" i="17"/>
  <c r="N35" i="17"/>
  <c r="M35" i="17"/>
  <c r="P34" i="17"/>
  <c r="N34" i="17"/>
  <c r="M34" i="17"/>
  <c r="P33" i="17"/>
  <c r="N33" i="17"/>
  <c r="M33" i="17"/>
  <c r="P32" i="17"/>
  <c r="N32" i="17"/>
  <c r="M32" i="17"/>
  <c r="P31" i="17"/>
  <c r="N31" i="17"/>
  <c r="M31" i="17"/>
  <c r="P30" i="17"/>
  <c r="N30" i="17"/>
  <c r="M30" i="17"/>
  <c r="P29" i="17"/>
  <c r="N29" i="17"/>
  <c r="M29" i="17"/>
  <c r="P28" i="17"/>
  <c r="N28" i="17"/>
  <c r="M28" i="17"/>
  <c r="P27" i="17"/>
  <c r="N27" i="17"/>
  <c r="M27" i="17"/>
  <c r="P26" i="17"/>
  <c r="N26" i="17"/>
  <c r="M26" i="17"/>
  <c r="P25" i="17"/>
  <c r="N25" i="17"/>
  <c r="M25" i="17"/>
  <c r="P24" i="17"/>
  <c r="N24" i="17"/>
  <c r="M24" i="17"/>
  <c r="Q23" i="17"/>
  <c r="P23" i="17"/>
  <c r="N23" i="17"/>
  <c r="M23" i="17"/>
  <c r="R22" i="17"/>
  <c r="P22" i="17"/>
  <c r="N22" i="17"/>
  <c r="M22" i="17"/>
  <c r="Q21" i="17"/>
  <c r="Q22" i="17" s="1"/>
  <c r="P21" i="17"/>
  <c r="N21" i="17"/>
  <c r="M21" i="17"/>
  <c r="P20" i="17"/>
  <c r="N20" i="17"/>
  <c r="M20" i="17"/>
  <c r="R19" i="17"/>
  <c r="Q19" i="17"/>
  <c r="P19" i="17"/>
  <c r="N19" i="17"/>
  <c r="M19" i="17"/>
  <c r="R18" i="17"/>
  <c r="Q18" i="17"/>
  <c r="P18" i="17"/>
  <c r="N18" i="17"/>
  <c r="M18" i="17"/>
  <c r="Q17" i="17"/>
  <c r="P17" i="17"/>
  <c r="N17" i="17"/>
  <c r="M17" i="17"/>
  <c r="Q16" i="17"/>
  <c r="P16" i="17"/>
  <c r="N16" i="17"/>
  <c r="M16" i="17"/>
  <c r="Q15" i="17"/>
  <c r="P15" i="17"/>
  <c r="N15" i="17"/>
  <c r="M15" i="17"/>
  <c r="Q14" i="17"/>
  <c r="P14" i="17"/>
  <c r="N14" i="17"/>
  <c r="M14" i="17"/>
  <c r="Q13" i="17"/>
  <c r="P13" i="17"/>
  <c r="N13" i="17"/>
  <c r="M13" i="17"/>
  <c r="Q12" i="17"/>
  <c r="P12" i="17"/>
  <c r="N12" i="17"/>
  <c r="M12" i="17"/>
  <c r="Q11" i="17"/>
  <c r="P11" i="17"/>
  <c r="N11" i="17"/>
  <c r="M11" i="17"/>
  <c r="Q10" i="17"/>
  <c r="P10" i="17"/>
  <c r="N10" i="17"/>
  <c r="M10" i="17"/>
  <c r="Q9" i="17"/>
  <c r="P9" i="17"/>
  <c r="N9" i="17"/>
  <c r="M9" i="17"/>
  <c r="Q8" i="17"/>
  <c r="P8" i="17"/>
  <c r="N8" i="17"/>
  <c r="M8" i="17"/>
  <c r="Q7" i="17"/>
  <c r="P7" i="17"/>
  <c r="N7" i="17"/>
  <c r="M7" i="17"/>
  <c r="Q6" i="17"/>
  <c r="P6" i="17"/>
  <c r="N6" i="17"/>
  <c r="M6" i="17"/>
  <c r="Q5" i="17"/>
  <c r="P5" i="17"/>
  <c r="N5" i="17"/>
  <c r="M5" i="17"/>
  <c r="Q4" i="17"/>
  <c r="P4" i="17"/>
  <c r="N4" i="17"/>
  <c r="M4" i="17"/>
  <c r="N3" i="17"/>
  <c r="M3" i="17"/>
  <c r="R2" i="17"/>
  <c r="P2" i="17"/>
  <c r="O2" i="17"/>
  <c r="P1" i="17"/>
  <c r="O1" i="17"/>
  <c r="M16" i="16" l="1"/>
  <c r="Q16" i="16"/>
  <c r="N16" i="16"/>
  <c r="R22" i="16"/>
  <c r="P14" i="16"/>
  <c r="P105" i="16"/>
  <c r="N105" i="16"/>
  <c r="M105" i="16"/>
  <c r="P104" i="16"/>
  <c r="N104" i="16"/>
  <c r="M104" i="16"/>
  <c r="P103" i="16"/>
  <c r="N103" i="16"/>
  <c r="M103" i="16"/>
  <c r="P102" i="16"/>
  <c r="N102" i="16"/>
  <c r="M102" i="16"/>
  <c r="P101" i="16"/>
  <c r="N101" i="16"/>
  <c r="M101" i="16"/>
  <c r="P100" i="16"/>
  <c r="N100" i="16"/>
  <c r="M100" i="16"/>
  <c r="P99" i="16"/>
  <c r="N99" i="16"/>
  <c r="M99" i="16"/>
  <c r="P98" i="16"/>
  <c r="N98" i="16"/>
  <c r="M98" i="16"/>
  <c r="P97" i="16"/>
  <c r="N97" i="16"/>
  <c r="M97" i="16"/>
  <c r="P96" i="16"/>
  <c r="N96" i="16"/>
  <c r="M96" i="16"/>
  <c r="P95" i="16"/>
  <c r="N95" i="16"/>
  <c r="M95" i="16"/>
  <c r="P94" i="16"/>
  <c r="N94" i="16"/>
  <c r="M94" i="16"/>
  <c r="P93" i="16"/>
  <c r="N93" i="16"/>
  <c r="M93" i="16"/>
  <c r="P92" i="16"/>
  <c r="N92" i="16"/>
  <c r="M92" i="16"/>
  <c r="P91" i="16"/>
  <c r="N91" i="16"/>
  <c r="M91" i="16"/>
  <c r="P90" i="16"/>
  <c r="N90" i="16"/>
  <c r="M90" i="16"/>
  <c r="P89" i="16"/>
  <c r="N89" i="16"/>
  <c r="M89" i="16"/>
  <c r="P88" i="16"/>
  <c r="N88" i="16"/>
  <c r="M88" i="16"/>
  <c r="P87" i="16"/>
  <c r="N87" i="16"/>
  <c r="M87" i="16"/>
  <c r="P86" i="16"/>
  <c r="N86" i="16"/>
  <c r="M86" i="16"/>
  <c r="P85" i="16"/>
  <c r="N85" i="16"/>
  <c r="M85" i="16"/>
  <c r="P84" i="16"/>
  <c r="N84" i="16"/>
  <c r="M84" i="16"/>
  <c r="P83" i="16"/>
  <c r="N83" i="16"/>
  <c r="M83" i="16"/>
  <c r="P82" i="16"/>
  <c r="N82" i="16"/>
  <c r="M82" i="16"/>
  <c r="P81" i="16"/>
  <c r="N81" i="16"/>
  <c r="M81" i="16"/>
  <c r="P80" i="16"/>
  <c r="N80" i="16"/>
  <c r="M80" i="16"/>
  <c r="P79" i="16"/>
  <c r="N79" i="16"/>
  <c r="M79" i="16"/>
  <c r="P78" i="16"/>
  <c r="N78" i="16"/>
  <c r="M78" i="16"/>
  <c r="P77" i="16"/>
  <c r="N77" i="16"/>
  <c r="M77" i="16"/>
  <c r="P76" i="16"/>
  <c r="N76" i="16"/>
  <c r="M76" i="16"/>
  <c r="P75" i="16"/>
  <c r="N75" i="16"/>
  <c r="M75" i="16"/>
  <c r="P74" i="16"/>
  <c r="N74" i="16"/>
  <c r="M74" i="16"/>
  <c r="P73" i="16"/>
  <c r="N73" i="16"/>
  <c r="M73" i="16"/>
  <c r="P72" i="16"/>
  <c r="N72" i="16"/>
  <c r="M72" i="16"/>
  <c r="P71" i="16"/>
  <c r="N71" i="16"/>
  <c r="M71" i="16"/>
  <c r="P70" i="16"/>
  <c r="N70" i="16"/>
  <c r="M70" i="16"/>
  <c r="P69" i="16"/>
  <c r="N69" i="16"/>
  <c r="M69" i="16"/>
  <c r="P68" i="16"/>
  <c r="N68" i="16"/>
  <c r="M68" i="16"/>
  <c r="P67" i="16"/>
  <c r="N67" i="16"/>
  <c r="M67" i="16"/>
  <c r="P66" i="16"/>
  <c r="N66" i="16"/>
  <c r="M66" i="16"/>
  <c r="P65" i="16"/>
  <c r="N65" i="16"/>
  <c r="M65" i="16"/>
  <c r="P64" i="16"/>
  <c r="N64" i="16"/>
  <c r="M64" i="16"/>
  <c r="P63" i="16"/>
  <c r="N63" i="16"/>
  <c r="M63" i="16"/>
  <c r="P62" i="16"/>
  <c r="N62" i="16"/>
  <c r="M62" i="16"/>
  <c r="P61" i="16"/>
  <c r="N61" i="16"/>
  <c r="M61" i="16"/>
  <c r="P60" i="16"/>
  <c r="N60" i="16"/>
  <c r="M60" i="16"/>
  <c r="P59" i="16"/>
  <c r="N59" i="16"/>
  <c r="M59" i="16"/>
  <c r="P58" i="16"/>
  <c r="N58" i="16"/>
  <c r="M58" i="16"/>
  <c r="P57" i="16"/>
  <c r="N57" i="16"/>
  <c r="M57" i="16"/>
  <c r="P56" i="16"/>
  <c r="N56" i="16"/>
  <c r="M56" i="16"/>
  <c r="P55" i="16"/>
  <c r="N55" i="16"/>
  <c r="M55" i="16"/>
  <c r="P54" i="16"/>
  <c r="N54" i="16"/>
  <c r="M54" i="16"/>
  <c r="P53" i="16"/>
  <c r="N53" i="16"/>
  <c r="M53" i="16"/>
  <c r="P52" i="16"/>
  <c r="N52" i="16"/>
  <c r="M52" i="16"/>
  <c r="P51" i="16"/>
  <c r="N51" i="16"/>
  <c r="M51" i="16"/>
  <c r="P50" i="16"/>
  <c r="N50" i="16"/>
  <c r="M50" i="16"/>
  <c r="P49" i="16"/>
  <c r="N49" i="16"/>
  <c r="M49" i="16"/>
  <c r="P48" i="16"/>
  <c r="N48" i="16"/>
  <c r="M48" i="16"/>
  <c r="P47" i="16"/>
  <c r="N47" i="16"/>
  <c r="M47" i="16"/>
  <c r="P46" i="16"/>
  <c r="N46" i="16"/>
  <c r="M46" i="16"/>
  <c r="P45" i="16"/>
  <c r="N45" i="16"/>
  <c r="M45" i="16"/>
  <c r="P44" i="16"/>
  <c r="N44" i="16"/>
  <c r="M44" i="16"/>
  <c r="P43" i="16"/>
  <c r="N43" i="16"/>
  <c r="M43" i="16"/>
  <c r="P42" i="16"/>
  <c r="N42" i="16"/>
  <c r="M42" i="16"/>
  <c r="P41" i="16"/>
  <c r="N41" i="16"/>
  <c r="M41" i="16"/>
  <c r="P40" i="16"/>
  <c r="N40" i="16"/>
  <c r="M40" i="16"/>
  <c r="P39" i="16"/>
  <c r="N39" i="16"/>
  <c r="M39" i="16"/>
  <c r="P38" i="16"/>
  <c r="N38" i="16"/>
  <c r="M38" i="16"/>
  <c r="P37" i="16"/>
  <c r="N37" i="16"/>
  <c r="M37" i="16"/>
  <c r="P36" i="16"/>
  <c r="N36" i="16"/>
  <c r="M36" i="16"/>
  <c r="P35" i="16"/>
  <c r="N35" i="16"/>
  <c r="M35" i="16"/>
  <c r="P34" i="16"/>
  <c r="N34" i="16"/>
  <c r="M34" i="16"/>
  <c r="P33" i="16"/>
  <c r="N33" i="16"/>
  <c r="M33" i="16"/>
  <c r="P32" i="16"/>
  <c r="N32" i="16"/>
  <c r="M32" i="16"/>
  <c r="P31" i="16"/>
  <c r="N31" i="16"/>
  <c r="M31" i="16"/>
  <c r="P30" i="16"/>
  <c r="N30" i="16"/>
  <c r="M30" i="16"/>
  <c r="P29" i="16"/>
  <c r="N29" i="16"/>
  <c r="M29" i="16"/>
  <c r="P28" i="16"/>
  <c r="N28" i="16"/>
  <c r="M28" i="16"/>
  <c r="P27" i="16"/>
  <c r="N27" i="16"/>
  <c r="M27" i="16"/>
  <c r="P26" i="16"/>
  <c r="N26" i="16"/>
  <c r="M26" i="16"/>
  <c r="P25" i="16"/>
  <c r="N25" i="16"/>
  <c r="M25" i="16"/>
  <c r="P24" i="16"/>
  <c r="N24" i="16"/>
  <c r="M24" i="16"/>
  <c r="Q23" i="16"/>
  <c r="P23" i="16"/>
  <c r="N23" i="16"/>
  <c r="M23" i="16"/>
  <c r="P22" i="16"/>
  <c r="N22" i="16"/>
  <c r="M22" i="16"/>
  <c r="Q21" i="16"/>
  <c r="Q22" i="16" s="1"/>
  <c r="P21" i="16"/>
  <c r="N21" i="16"/>
  <c r="M21" i="16"/>
  <c r="P20" i="16"/>
  <c r="N20" i="16"/>
  <c r="M20" i="16"/>
  <c r="R19" i="16"/>
  <c r="Q19" i="16"/>
  <c r="P19" i="16"/>
  <c r="N19" i="16"/>
  <c r="M19" i="16"/>
  <c r="R18" i="16"/>
  <c r="Q18" i="16"/>
  <c r="P18" i="16"/>
  <c r="N18" i="16"/>
  <c r="M18" i="16"/>
  <c r="Q17" i="16"/>
  <c r="P17" i="16"/>
  <c r="N17" i="16"/>
  <c r="M17" i="16"/>
  <c r="P16" i="16"/>
  <c r="Q15" i="16"/>
  <c r="P15" i="16"/>
  <c r="N15" i="16"/>
  <c r="M15" i="16"/>
  <c r="M14" i="16"/>
  <c r="Q13" i="16"/>
  <c r="P13" i="16"/>
  <c r="N13" i="16"/>
  <c r="M13" i="16"/>
  <c r="Q12" i="16"/>
  <c r="P12" i="16"/>
  <c r="N12" i="16"/>
  <c r="M12" i="16"/>
  <c r="Q11" i="16"/>
  <c r="P11" i="16"/>
  <c r="N11" i="16"/>
  <c r="M11" i="16"/>
  <c r="Q10" i="16"/>
  <c r="P10" i="16"/>
  <c r="N10" i="16"/>
  <c r="M10" i="16"/>
  <c r="Q9" i="16"/>
  <c r="P9" i="16"/>
  <c r="N9" i="16"/>
  <c r="M9" i="16"/>
  <c r="Q8" i="16"/>
  <c r="P8" i="16"/>
  <c r="N8" i="16"/>
  <c r="M8" i="16"/>
  <c r="Q7" i="16"/>
  <c r="P7" i="16"/>
  <c r="N7" i="16"/>
  <c r="M7" i="16"/>
  <c r="Q6" i="16"/>
  <c r="P6" i="16"/>
  <c r="N6" i="16"/>
  <c r="M6" i="16"/>
  <c r="Q5" i="16"/>
  <c r="P5" i="16"/>
  <c r="N5" i="16"/>
  <c r="M5" i="16"/>
  <c r="Q4" i="16"/>
  <c r="P4" i="16"/>
  <c r="N4" i="16"/>
  <c r="M4" i="16"/>
  <c r="N3" i="16"/>
  <c r="M3" i="16"/>
  <c r="R2" i="16"/>
  <c r="P2" i="16"/>
  <c r="O2" i="16"/>
  <c r="P1" i="16"/>
  <c r="O1" i="16"/>
  <c r="R3" i="16" l="1"/>
  <c r="Q14" i="16"/>
  <c r="N14" i="16"/>
  <c r="P2" i="15"/>
  <c r="O2" i="15"/>
  <c r="P1" i="15"/>
  <c r="O1" i="14"/>
  <c r="O1" i="15"/>
  <c r="Q11" i="15"/>
  <c r="Q12" i="15"/>
  <c r="Q13" i="15"/>
  <c r="Q14" i="15"/>
  <c r="Q15" i="15"/>
  <c r="Q16" i="15"/>
  <c r="Q17" i="15"/>
  <c r="Q18" i="15"/>
  <c r="Q19" i="15"/>
  <c r="Q4" i="15"/>
  <c r="Q5" i="15"/>
  <c r="Q6" i="15"/>
  <c r="Q7" i="15"/>
  <c r="Q8" i="15"/>
  <c r="Q9" i="15"/>
  <c r="Q10" i="15"/>
  <c r="Q23" i="15"/>
  <c r="Q22" i="15"/>
  <c r="Q21" i="15"/>
  <c r="P105" i="15"/>
  <c r="N105" i="15"/>
  <c r="M105" i="15"/>
  <c r="P104" i="15"/>
  <c r="N104" i="15"/>
  <c r="M104" i="15"/>
  <c r="P103" i="15"/>
  <c r="N103" i="15"/>
  <c r="M103" i="15"/>
  <c r="P102" i="15"/>
  <c r="N102" i="15"/>
  <c r="M102" i="15"/>
  <c r="P101" i="15"/>
  <c r="N101" i="15"/>
  <c r="M101" i="15"/>
  <c r="P100" i="15"/>
  <c r="N100" i="15"/>
  <c r="M100" i="15"/>
  <c r="P99" i="15"/>
  <c r="N99" i="15"/>
  <c r="M99" i="15"/>
  <c r="P98" i="15"/>
  <c r="N98" i="15"/>
  <c r="M98" i="15"/>
  <c r="P97" i="15"/>
  <c r="N97" i="15"/>
  <c r="M97" i="15"/>
  <c r="P96" i="15"/>
  <c r="N96" i="15"/>
  <c r="M96" i="15"/>
  <c r="P95" i="15"/>
  <c r="N95" i="15"/>
  <c r="M95" i="15"/>
  <c r="P94" i="15"/>
  <c r="N94" i="15"/>
  <c r="M94" i="15"/>
  <c r="P93" i="15"/>
  <c r="N93" i="15"/>
  <c r="M93" i="15"/>
  <c r="P92" i="15"/>
  <c r="N92" i="15"/>
  <c r="M92" i="15"/>
  <c r="P91" i="15"/>
  <c r="N91" i="15"/>
  <c r="M91" i="15"/>
  <c r="P90" i="15"/>
  <c r="N90" i="15"/>
  <c r="M90" i="15"/>
  <c r="P89" i="15"/>
  <c r="N89" i="15"/>
  <c r="M89" i="15"/>
  <c r="P88" i="15"/>
  <c r="N88" i="15"/>
  <c r="M88" i="15"/>
  <c r="P87" i="15"/>
  <c r="N87" i="15"/>
  <c r="M87" i="15"/>
  <c r="P86" i="15"/>
  <c r="N86" i="15"/>
  <c r="M86" i="15"/>
  <c r="P85" i="15"/>
  <c r="N85" i="15"/>
  <c r="M85" i="15"/>
  <c r="P84" i="15"/>
  <c r="N84" i="15"/>
  <c r="M84" i="15"/>
  <c r="P83" i="15"/>
  <c r="N83" i="15"/>
  <c r="M83" i="15"/>
  <c r="P82" i="15"/>
  <c r="N82" i="15"/>
  <c r="M82" i="15"/>
  <c r="P81" i="15"/>
  <c r="N81" i="15"/>
  <c r="M81" i="15"/>
  <c r="P80" i="15"/>
  <c r="N80" i="15"/>
  <c r="M80" i="15"/>
  <c r="P79" i="15"/>
  <c r="N79" i="15"/>
  <c r="M79" i="15"/>
  <c r="P78" i="15"/>
  <c r="N78" i="15"/>
  <c r="M78" i="15"/>
  <c r="P77" i="15"/>
  <c r="N77" i="15"/>
  <c r="M77" i="15"/>
  <c r="P76" i="15"/>
  <c r="N76" i="15"/>
  <c r="M76" i="15"/>
  <c r="P75" i="15"/>
  <c r="N75" i="15"/>
  <c r="M75" i="15"/>
  <c r="P74" i="15"/>
  <c r="N74" i="15"/>
  <c r="M74" i="15"/>
  <c r="P73" i="15"/>
  <c r="N73" i="15"/>
  <c r="M73" i="15"/>
  <c r="P72" i="15"/>
  <c r="N72" i="15"/>
  <c r="M72" i="15"/>
  <c r="P71" i="15"/>
  <c r="N71" i="15"/>
  <c r="M71" i="15"/>
  <c r="P70" i="15"/>
  <c r="N70" i="15"/>
  <c r="M70" i="15"/>
  <c r="P69" i="15"/>
  <c r="N69" i="15"/>
  <c r="M69" i="15"/>
  <c r="P68" i="15"/>
  <c r="N68" i="15"/>
  <c r="M68" i="15"/>
  <c r="P67" i="15"/>
  <c r="N67" i="15"/>
  <c r="M67" i="15"/>
  <c r="P66" i="15"/>
  <c r="N66" i="15"/>
  <c r="M66" i="15"/>
  <c r="P65" i="15"/>
  <c r="N65" i="15"/>
  <c r="M65" i="15"/>
  <c r="P64" i="15"/>
  <c r="N64" i="15"/>
  <c r="M64" i="15"/>
  <c r="P63" i="15"/>
  <c r="N63" i="15"/>
  <c r="M63" i="15"/>
  <c r="P62" i="15"/>
  <c r="N62" i="15"/>
  <c r="M62" i="15"/>
  <c r="P61" i="15"/>
  <c r="N61" i="15"/>
  <c r="M61" i="15"/>
  <c r="P60" i="15"/>
  <c r="N60" i="15"/>
  <c r="M60" i="15"/>
  <c r="P59" i="15"/>
  <c r="N59" i="15"/>
  <c r="M59" i="15"/>
  <c r="P58" i="15"/>
  <c r="N58" i="15"/>
  <c r="M58" i="15"/>
  <c r="P57" i="15"/>
  <c r="N57" i="15"/>
  <c r="M57" i="15"/>
  <c r="P56" i="15"/>
  <c r="N56" i="15"/>
  <c r="M56" i="15"/>
  <c r="P55" i="15"/>
  <c r="N55" i="15"/>
  <c r="M55" i="15"/>
  <c r="P54" i="15"/>
  <c r="N54" i="15"/>
  <c r="M54" i="15"/>
  <c r="P53" i="15"/>
  <c r="N53" i="15"/>
  <c r="M53" i="15"/>
  <c r="P52" i="15"/>
  <c r="N52" i="15"/>
  <c r="M52" i="15"/>
  <c r="P51" i="15"/>
  <c r="N51" i="15"/>
  <c r="M51" i="15"/>
  <c r="P50" i="15"/>
  <c r="N50" i="15"/>
  <c r="M50" i="15"/>
  <c r="P49" i="15"/>
  <c r="N49" i="15"/>
  <c r="M49" i="15"/>
  <c r="P48" i="15"/>
  <c r="N48" i="15"/>
  <c r="M48" i="15"/>
  <c r="P47" i="15"/>
  <c r="N47" i="15"/>
  <c r="M47" i="15"/>
  <c r="P46" i="15"/>
  <c r="N46" i="15"/>
  <c r="M46" i="15"/>
  <c r="P45" i="15"/>
  <c r="N45" i="15"/>
  <c r="M45" i="15"/>
  <c r="P44" i="15"/>
  <c r="N44" i="15"/>
  <c r="M44" i="15"/>
  <c r="P43" i="15"/>
  <c r="N43" i="15"/>
  <c r="M43" i="15"/>
  <c r="P42" i="15"/>
  <c r="N42" i="15"/>
  <c r="M42" i="15"/>
  <c r="P41" i="15"/>
  <c r="N41" i="15"/>
  <c r="M41" i="15"/>
  <c r="P40" i="15"/>
  <c r="N40" i="15"/>
  <c r="M40" i="15"/>
  <c r="P39" i="15"/>
  <c r="N39" i="15"/>
  <c r="M39" i="15"/>
  <c r="P38" i="15"/>
  <c r="N38" i="15"/>
  <c r="M38" i="15"/>
  <c r="P37" i="15"/>
  <c r="N37" i="15"/>
  <c r="M37" i="15"/>
  <c r="P36" i="15"/>
  <c r="N36" i="15"/>
  <c r="M36" i="15"/>
  <c r="P35" i="15"/>
  <c r="N35" i="15"/>
  <c r="M35" i="15"/>
  <c r="P34" i="15"/>
  <c r="N34" i="15"/>
  <c r="M34" i="15"/>
  <c r="P33" i="15"/>
  <c r="N33" i="15"/>
  <c r="M33" i="15"/>
  <c r="P32" i="15"/>
  <c r="N32" i="15"/>
  <c r="M32" i="15"/>
  <c r="P31" i="15"/>
  <c r="N31" i="15"/>
  <c r="M31" i="15"/>
  <c r="P30" i="15"/>
  <c r="N30" i="15"/>
  <c r="M30" i="15"/>
  <c r="P29" i="15"/>
  <c r="N29" i="15"/>
  <c r="M29" i="15"/>
  <c r="P28" i="15"/>
  <c r="N28" i="15"/>
  <c r="M28" i="15"/>
  <c r="P27" i="15"/>
  <c r="N27" i="15"/>
  <c r="M27" i="15"/>
  <c r="P26" i="15"/>
  <c r="N26" i="15"/>
  <c r="M26" i="15"/>
  <c r="P25" i="15"/>
  <c r="N25" i="15"/>
  <c r="M25" i="15"/>
  <c r="P24" i="15"/>
  <c r="N24" i="15"/>
  <c r="M24" i="15"/>
  <c r="P23" i="15"/>
  <c r="N23" i="15"/>
  <c r="M23" i="15"/>
  <c r="R22" i="15"/>
  <c r="P22" i="15"/>
  <c r="N22" i="15"/>
  <c r="M22" i="15"/>
  <c r="P21" i="15"/>
  <c r="N21" i="15"/>
  <c r="M21" i="15"/>
  <c r="P20" i="15"/>
  <c r="N20" i="15"/>
  <c r="M20" i="15"/>
  <c r="R19" i="15"/>
  <c r="P19" i="15"/>
  <c r="N19" i="15"/>
  <c r="M19" i="15"/>
  <c r="R18" i="15"/>
  <c r="P18" i="15"/>
  <c r="N18" i="15"/>
  <c r="M18" i="15"/>
  <c r="P17" i="15"/>
  <c r="N17" i="15"/>
  <c r="M17" i="15"/>
  <c r="P16" i="15"/>
  <c r="N16" i="15"/>
  <c r="M16" i="15"/>
  <c r="P15" i="15"/>
  <c r="N15" i="15"/>
  <c r="M15" i="15"/>
  <c r="P14" i="15"/>
  <c r="N14" i="15"/>
  <c r="M14" i="15"/>
  <c r="P13" i="15"/>
  <c r="N13" i="15"/>
  <c r="M13" i="15"/>
  <c r="P12" i="15"/>
  <c r="N12" i="15"/>
  <c r="M12" i="15"/>
  <c r="P11" i="15"/>
  <c r="N11" i="15"/>
  <c r="M11" i="15"/>
  <c r="P10" i="15"/>
  <c r="N10" i="15"/>
  <c r="M10" i="15"/>
  <c r="P9" i="15"/>
  <c r="N9" i="15"/>
  <c r="M9" i="15"/>
  <c r="P8" i="15"/>
  <c r="N8" i="15"/>
  <c r="M8" i="15"/>
  <c r="P7" i="15"/>
  <c r="N7" i="15"/>
  <c r="M7" i="15"/>
  <c r="P6" i="15"/>
  <c r="N6" i="15"/>
  <c r="M6" i="15"/>
  <c r="P5" i="15"/>
  <c r="N5" i="15"/>
  <c r="M5" i="15"/>
  <c r="P4" i="15"/>
  <c r="N4" i="15"/>
  <c r="M4" i="15"/>
  <c r="R3" i="15"/>
  <c r="N3" i="15"/>
  <c r="M3" i="15"/>
  <c r="R2" i="15"/>
  <c r="M68" i="14" l="1"/>
  <c r="N68" i="14"/>
  <c r="P68" i="14"/>
  <c r="M69" i="14"/>
  <c r="N69" i="14"/>
  <c r="P69" i="14"/>
  <c r="M70" i="14"/>
  <c r="N70" i="14"/>
  <c r="P70" i="14"/>
  <c r="M71" i="14"/>
  <c r="N71" i="14"/>
  <c r="P71" i="14"/>
  <c r="M72" i="14"/>
  <c r="N72" i="14"/>
  <c r="P72" i="14"/>
  <c r="M73" i="14"/>
  <c r="N73" i="14"/>
  <c r="P73" i="14"/>
  <c r="M74" i="14"/>
  <c r="N74" i="14"/>
  <c r="P74" i="14"/>
  <c r="M75" i="14"/>
  <c r="N75" i="14"/>
  <c r="P75" i="14"/>
  <c r="M76" i="14"/>
  <c r="N76" i="14"/>
  <c r="P76" i="14"/>
  <c r="M77" i="14"/>
  <c r="N77" i="14"/>
  <c r="P77" i="14"/>
  <c r="M78" i="14"/>
  <c r="N78" i="14"/>
  <c r="P78" i="14"/>
  <c r="M79" i="14"/>
  <c r="N79" i="14"/>
  <c r="P79" i="14"/>
  <c r="M80" i="14"/>
  <c r="N80" i="14"/>
  <c r="P80" i="14"/>
  <c r="M81" i="14"/>
  <c r="N81" i="14"/>
  <c r="P81" i="14"/>
  <c r="M82" i="14"/>
  <c r="N82" i="14"/>
  <c r="P82" i="14"/>
  <c r="M83" i="14"/>
  <c r="N83" i="14"/>
  <c r="P83" i="14"/>
  <c r="M84" i="14"/>
  <c r="N84" i="14"/>
  <c r="P84" i="14"/>
  <c r="M85" i="14"/>
  <c r="N85" i="14"/>
  <c r="P85" i="14"/>
  <c r="M86" i="14"/>
  <c r="N86" i="14"/>
  <c r="P86" i="14"/>
  <c r="M87" i="14"/>
  <c r="N87" i="14"/>
  <c r="P87" i="14"/>
  <c r="M88" i="14"/>
  <c r="N88" i="14"/>
  <c r="P88" i="14"/>
  <c r="M89" i="14"/>
  <c r="N89" i="14"/>
  <c r="P89" i="14"/>
  <c r="M90" i="14"/>
  <c r="N90" i="14"/>
  <c r="P90" i="14"/>
  <c r="M91" i="14"/>
  <c r="N91" i="14"/>
  <c r="P91" i="14"/>
  <c r="M92" i="14"/>
  <c r="N92" i="14"/>
  <c r="P92" i="14"/>
  <c r="M93" i="14"/>
  <c r="N93" i="14"/>
  <c r="P93" i="14"/>
  <c r="M94" i="14"/>
  <c r="N94" i="14"/>
  <c r="P94" i="14"/>
  <c r="M95" i="14"/>
  <c r="N95" i="14"/>
  <c r="P95" i="14"/>
  <c r="M96" i="14"/>
  <c r="N96" i="14"/>
  <c r="P96" i="14"/>
  <c r="M97" i="14"/>
  <c r="N97" i="14"/>
  <c r="P97" i="14"/>
  <c r="M98" i="14"/>
  <c r="N98" i="14"/>
  <c r="P98" i="14"/>
  <c r="M99" i="14"/>
  <c r="N99" i="14"/>
  <c r="P99" i="14"/>
  <c r="M100" i="14"/>
  <c r="N100" i="14"/>
  <c r="P100" i="14"/>
  <c r="M101" i="14"/>
  <c r="N101" i="14"/>
  <c r="P101" i="14"/>
  <c r="M102" i="14"/>
  <c r="N102" i="14"/>
  <c r="P102" i="14"/>
  <c r="M103" i="14"/>
  <c r="N103" i="14"/>
  <c r="P103" i="14"/>
  <c r="M104" i="14"/>
  <c r="N104" i="14"/>
  <c r="P104" i="14"/>
  <c r="M105" i="14"/>
  <c r="N105" i="14"/>
  <c r="P105" i="14"/>
  <c r="N47" i="14"/>
  <c r="M47" i="14"/>
  <c r="R3" i="14"/>
  <c r="P67" i="14"/>
  <c r="N67" i="14"/>
  <c r="M67" i="14"/>
  <c r="P66" i="14"/>
  <c r="N66" i="14"/>
  <c r="M66" i="14"/>
  <c r="P65" i="14"/>
  <c r="N65" i="14"/>
  <c r="M65" i="14"/>
  <c r="P64" i="14"/>
  <c r="N64" i="14"/>
  <c r="M64" i="14"/>
  <c r="P63" i="14"/>
  <c r="N63" i="14"/>
  <c r="M63" i="14"/>
  <c r="P62" i="14"/>
  <c r="N62" i="14"/>
  <c r="M62" i="14"/>
  <c r="P61" i="14"/>
  <c r="N61" i="14"/>
  <c r="M61" i="14"/>
  <c r="P60" i="14"/>
  <c r="N60" i="14"/>
  <c r="M60" i="14"/>
  <c r="P59" i="14"/>
  <c r="N59" i="14"/>
  <c r="M59" i="14"/>
  <c r="P58" i="14"/>
  <c r="N58" i="14"/>
  <c r="M58" i="14"/>
  <c r="P57" i="14"/>
  <c r="N57" i="14"/>
  <c r="M57" i="14"/>
  <c r="P56" i="14"/>
  <c r="N56" i="14"/>
  <c r="M56" i="14"/>
  <c r="P55" i="14"/>
  <c r="N55" i="14"/>
  <c r="M55" i="14"/>
  <c r="P54" i="14"/>
  <c r="N54" i="14"/>
  <c r="M54" i="14"/>
  <c r="P53" i="14"/>
  <c r="N53" i="14"/>
  <c r="M53" i="14"/>
  <c r="P52" i="14"/>
  <c r="N52" i="14"/>
  <c r="M52" i="14"/>
  <c r="P51" i="14"/>
  <c r="N51" i="14"/>
  <c r="M51" i="14"/>
  <c r="P50" i="14"/>
  <c r="N50" i="14"/>
  <c r="M50" i="14"/>
  <c r="P49" i="14"/>
  <c r="N49" i="14"/>
  <c r="M49" i="14"/>
  <c r="P48" i="14"/>
  <c r="N48" i="14"/>
  <c r="M48" i="14"/>
  <c r="P47" i="14"/>
  <c r="P46" i="14"/>
  <c r="N46" i="14"/>
  <c r="M46" i="14"/>
  <c r="P45" i="14"/>
  <c r="N45" i="14"/>
  <c r="M45" i="14"/>
  <c r="P44" i="14"/>
  <c r="N44" i="14"/>
  <c r="M44" i="14"/>
  <c r="P43" i="14"/>
  <c r="N43" i="14"/>
  <c r="M43" i="14"/>
  <c r="P42" i="14"/>
  <c r="N42" i="14"/>
  <c r="M42" i="14"/>
  <c r="P41" i="14"/>
  <c r="N41" i="14"/>
  <c r="M41" i="14"/>
  <c r="P40" i="14"/>
  <c r="N40" i="14"/>
  <c r="M40" i="14"/>
  <c r="P39" i="14"/>
  <c r="N39" i="14"/>
  <c r="M39" i="14"/>
  <c r="P38" i="14"/>
  <c r="N38" i="14"/>
  <c r="M38" i="14"/>
  <c r="P37" i="14"/>
  <c r="N37" i="14"/>
  <c r="M37" i="14"/>
  <c r="P36" i="14"/>
  <c r="N36" i="14"/>
  <c r="M36" i="14"/>
  <c r="P35" i="14"/>
  <c r="N35" i="14"/>
  <c r="M35" i="14"/>
  <c r="P34" i="14"/>
  <c r="N34" i="14"/>
  <c r="M34" i="14"/>
  <c r="P33" i="14"/>
  <c r="N33" i="14"/>
  <c r="M33" i="14"/>
  <c r="P32" i="14"/>
  <c r="N32" i="14"/>
  <c r="M32" i="14"/>
  <c r="P31" i="14"/>
  <c r="N31" i="14"/>
  <c r="M31" i="14"/>
  <c r="P30" i="14"/>
  <c r="N30" i="14"/>
  <c r="M30" i="14"/>
  <c r="P29" i="14"/>
  <c r="N29" i="14"/>
  <c r="M29" i="14"/>
  <c r="P28" i="14"/>
  <c r="N28" i="14"/>
  <c r="M28" i="14"/>
  <c r="P27" i="14"/>
  <c r="N27" i="14"/>
  <c r="M27" i="14"/>
  <c r="P26" i="14"/>
  <c r="N26" i="14"/>
  <c r="M26" i="14"/>
  <c r="P25" i="14"/>
  <c r="N25" i="14"/>
  <c r="M25" i="14"/>
  <c r="P24" i="14"/>
  <c r="N24" i="14"/>
  <c r="M24" i="14"/>
  <c r="P23" i="14"/>
  <c r="N23" i="14"/>
  <c r="M23" i="14"/>
  <c r="R22" i="14"/>
  <c r="P22" i="14"/>
  <c r="N22" i="14"/>
  <c r="M22" i="14"/>
  <c r="P21" i="14"/>
  <c r="N21" i="14"/>
  <c r="M21" i="14"/>
  <c r="P20" i="14"/>
  <c r="N20" i="14"/>
  <c r="M20" i="14"/>
  <c r="R19" i="14"/>
  <c r="P19" i="14"/>
  <c r="N19" i="14"/>
  <c r="M19" i="14"/>
  <c r="R18" i="14"/>
  <c r="P18" i="14"/>
  <c r="N18" i="14"/>
  <c r="M18" i="14"/>
  <c r="P17" i="14"/>
  <c r="N17" i="14"/>
  <c r="M17" i="14"/>
  <c r="P16" i="14"/>
  <c r="N16" i="14"/>
  <c r="M16" i="14"/>
  <c r="P15" i="14"/>
  <c r="N15" i="14"/>
  <c r="M15" i="14"/>
  <c r="P14" i="14"/>
  <c r="N14" i="14"/>
  <c r="M14" i="14"/>
  <c r="P13" i="14"/>
  <c r="N13" i="14"/>
  <c r="M13" i="14"/>
  <c r="P12" i="14"/>
  <c r="N12" i="14"/>
  <c r="M12" i="14"/>
  <c r="P11" i="14"/>
  <c r="N11" i="14"/>
  <c r="M11" i="14"/>
  <c r="P10" i="14"/>
  <c r="N10" i="14"/>
  <c r="M10" i="14"/>
  <c r="P9" i="14"/>
  <c r="N9" i="14"/>
  <c r="M9" i="14"/>
  <c r="P8" i="14"/>
  <c r="N8" i="14"/>
  <c r="M8" i="14"/>
  <c r="P7" i="14"/>
  <c r="N7" i="14"/>
  <c r="M7" i="14"/>
  <c r="P6" i="14"/>
  <c r="N6" i="14"/>
  <c r="M6" i="14"/>
  <c r="P5" i="14"/>
  <c r="N5" i="14"/>
  <c r="M5" i="14"/>
  <c r="P4" i="14"/>
  <c r="N4" i="14"/>
  <c r="M4" i="14"/>
  <c r="N3" i="14"/>
  <c r="M3" i="14"/>
  <c r="R2" i="14"/>
  <c r="R3" i="13" l="1"/>
  <c r="R3" i="6"/>
  <c r="P68" i="13"/>
  <c r="P67" i="13"/>
  <c r="N67" i="13"/>
  <c r="M67" i="13"/>
  <c r="P66" i="13"/>
  <c r="N66" i="13"/>
  <c r="M66" i="13"/>
  <c r="P65" i="13"/>
  <c r="N65" i="13"/>
  <c r="M65" i="13"/>
  <c r="P64" i="13"/>
  <c r="N64" i="13"/>
  <c r="M64" i="13"/>
  <c r="P63" i="13"/>
  <c r="N63" i="13"/>
  <c r="M63" i="13"/>
  <c r="P62" i="13"/>
  <c r="N62" i="13"/>
  <c r="M62" i="13"/>
  <c r="P61" i="13"/>
  <c r="N61" i="13"/>
  <c r="M61" i="13"/>
  <c r="P60" i="13"/>
  <c r="N60" i="13"/>
  <c r="M60" i="13"/>
  <c r="P59" i="13"/>
  <c r="N59" i="13"/>
  <c r="M59" i="13"/>
  <c r="P58" i="13"/>
  <c r="N58" i="13"/>
  <c r="M58" i="13"/>
  <c r="P57" i="13"/>
  <c r="N57" i="13"/>
  <c r="M57" i="13"/>
  <c r="P56" i="13"/>
  <c r="N56" i="13"/>
  <c r="M56" i="13"/>
  <c r="P55" i="13"/>
  <c r="N55" i="13"/>
  <c r="M55" i="13"/>
  <c r="P54" i="13"/>
  <c r="N54" i="13"/>
  <c r="M54" i="13"/>
  <c r="P53" i="13"/>
  <c r="N53" i="13"/>
  <c r="M53" i="13"/>
  <c r="P52" i="13"/>
  <c r="N52" i="13"/>
  <c r="M52" i="13"/>
  <c r="P51" i="13"/>
  <c r="N51" i="13"/>
  <c r="M51" i="13"/>
  <c r="P50" i="13"/>
  <c r="N50" i="13"/>
  <c r="M50" i="13"/>
  <c r="P49" i="13"/>
  <c r="N49" i="13"/>
  <c r="M49" i="13"/>
  <c r="P48" i="13"/>
  <c r="N48" i="13"/>
  <c r="M48" i="13"/>
  <c r="P47" i="13"/>
  <c r="N47" i="13"/>
  <c r="M47" i="13"/>
  <c r="P46" i="13"/>
  <c r="N46" i="13"/>
  <c r="M46" i="13"/>
  <c r="P45" i="13"/>
  <c r="N45" i="13"/>
  <c r="M45" i="13"/>
  <c r="P44" i="13"/>
  <c r="N44" i="13"/>
  <c r="M44" i="13"/>
  <c r="P43" i="13"/>
  <c r="N43" i="13"/>
  <c r="M43" i="13"/>
  <c r="P42" i="13"/>
  <c r="N42" i="13"/>
  <c r="M42" i="13"/>
  <c r="P41" i="13"/>
  <c r="N41" i="13"/>
  <c r="M41" i="13"/>
  <c r="P40" i="13"/>
  <c r="N40" i="13"/>
  <c r="M40" i="13"/>
  <c r="P39" i="13"/>
  <c r="N39" i="13"/>
  <c r="M39" i="13"/>
  <c r="P38" i="13"/>
  <c r="N38" i="13"/>
  <c r="M38" i="13"/>
  <c r="P37" i="13"/>
  <c r="N37" i="13"/>
  <c r="M37" i="13"/>
  <c r="P36" i="13"/>
  <c r="N36" i="13"/>
  <c r="M36" i="13"/>
  <c r="P35" i="13"/>
  <c r="N35" i="13"/>
  <c r="M35" i="13"/>
  <c r="P34" i="13"/>
  <c r="N34" i="13"/>
  <c r="M34" i="13"/>
  <c r="P33" i="13"/>
  <c r="N33" i="13"/>
  <c r="M33" i="13"/>
  <c r="P32" i="13"/>
  <c r="N32" i="13"/>
  <c r="M32" i="13"/>
  <c r="P31" i="13"/>
  <c r="N31" i="13"/>
  <c r="M31" i="13"/>
  <c r="P30" i="13"/>
  <c r="N30" i="13"/>
  <c r="M30" i="13"/>
  <c r="P29" i="13"/>
  <c r="N29" i="13"/>
  <c r="M29" i="13"/>
  <c r="P28" i="13"/>
  <c r="N28" i="13"/>
  <c r="M28" i="13"/>
  <c r="P27" i="13"/>
  <c r="N27" i="13"/>
  <c r="M27" i="13"/>
  <c r="P26" i="13"/>
  <c r="N26" i="13"/>
  <c r="M26" i="13"/>
  <c r="P25" i="13"/>
  <c r="N25" i="13"/>
  <c r="M25" i="13"/>
  <c r="P24" i="13"/>
  <c r="N24" i="13"/>
  <c r="M24" i="13"/>
  <c r="P23" i="13"/>
  <c r="N23" i="13"/>
  <c r="M23" i="13"/>
  <c r="R22" i="13"/>
  <c r="P22" i="13"/>
  <c r="N22" i="13"/>
  <c r="M22" i="13"/>
  <c r="P21" i="13"/>
  <c r="N21" i="13"/>
  <c r="M21" i="13"/>
  <c r="P20" i="13"/>
  <c r="N20" i="13"/>
  <c r="M20" i="13"/>
  <c r="R19" i="13"/>
  <c r="P19" i="13"/>
  <c r="N19" i="13"/>
  <c r="M19" i="13"/>
  <c r="R18" i="13"/>
  <c r="P18" i="13"/>
  <c r="N18" i="13"/>
  <c r="M18" i="13"/>
  <c r="P17" i="13"/>
  <c r="N17" i="13"/>
  <c r="M17" i="13"/>
  <c r="P16" i="13"/>
  <c r="N16" i="13"/>
  <c r="M16" i="13"/>
  <c r="P15" i="13"/>
  <c r="N15" i="13"/>
  <c r="M15" i="13"/>
  <c r="P14" i="13"/>
  <c r="N14" i="13"/>
  <c r="M14" i="13"/>
  <c r="P13" i="13"/>
  <c r="N13" i="13"/>
  <c r="M13" i="13"/>
  <c r="P12" i="13"/>
  <c r="N12" i="13"/>
  <c r="M12" i="13"/>
  <c r="P11" i="13"/>
  <c r="N11" i="13"/>
  <c r="M11" i="13"/>
  <c r="P10" i="13"/>
  <c r="N10" i="13"/>
  <c r="M10" i="13"/>
  <c r="P9" i="13"/>
  <c r="N9" i="13"/>
  <c r="M9" i="13"/>
  <c r="P8" i="13"/>
  <c r="N8" i="13"/>
  <c r="M8" i="13"/>
  <c r="P7" i="13"/>
  <c r="N7" i="13"/>
  <c r="M7" i="13"/>
  <c r="P6" i="13"/>
  <c r="N6" i="13"/>
  <c r="M6" i="13"/>
  <c r="P5" i="13"/>
  <c r="N5" i="13"/>
  <c r="M5" i="13"/>
  <c r="P4" i="13"/>
  <c r="N4" i="13"/>
  <c r="M4" i="13"/>
  <c r="N3" i="13"/>
  <c r="M3" i="13"/>
  <c r="R2" i="13"/>
  <c r="O12" i="2"/>
  <c r="R19" i="12"/>
  <c r="R18" i="12"/>
  <c r="R22" i="12"/>
  <c r="P68" i="12" l="1"/>
  <c r="P67" i="12"/>
  <c r="N67" i="12"/>
  <c r="M67" i="12"/>
  <c r="P66" i="12"/>
  <c r="N66" i="12"/>
  <c r="M66" i="12"/>
  <c r="P65" i="12"/>
  <c r="N65" i="12"/>
  <c r="M65" i="12"/>
  <c r="P64" i="12"/>
  <c r="N64" i="12"/>
  <c r="M64" i="12"/>
  <c r="P63" i="12"/>
  <c r="N63" i="12"/>
  <c r="M63" i="12"/>
  <c r="P62" i="12"/>
  <c r="N62" i="12"/>
  <c r="M62" i="12"/>
  <c r="P61" i="12"/>
  <c r="N61" i="12"/>
  <c r="M61" i="12"/>
  <c r="P60" i="12"/>
  <c r="N60" i="12"/>
  <c r="M60" i="12"/>
  <c r="P59" i="12"/>
  <c r="N59" i="12"/>
  <c r="M59" i="12"/>
  <c r="P58" i="12"/>
  <c r="N58" i="12"/>
  <c r="M58" i="12"/>
  <c r="P57" i="12"/>
  <c r="N57" i="12"/>
  <c r="M57" i="12"/>
  <c r="P56" i="12"/>
  <c r="N56" i="12"/>
  <c r="M56" i="12"/>
  <c r="P55" i="12"/>
  <c r="N55" i="12"/>
  <c r="M55" i="12"/>
  <c r="P54" i="12"/>
  <c r="N54" i="12"/>
  <c r="M54" i="12"/>
  <c r="P53" i="12"/>
  <c r="N53" i="12"/>
  <c r="M53" i="12"/>
  <c r="P52" i="12"/>
  <c r="N52" i="12"/>
  <c r="M52" i="12"/>
  <c r="P51" i="12"/>
  <c r="N51" i="12"/>
  <c r="M51" i="12"/>
  <c r="P50" i="12"/>
  <c r="N50" i="12"/>
  <c r="M50" i="12"/>
  <c r="P49" i="12"/>
  <c r="N49" i="12"/>
  <c r="M49" i="12"/>
  <c r="P48" i="12"/>
  <c r="N48" i="12"/>
  <c r="M48" i="12"/>
  <c r="P47" i="12"/>
  <c r="N47" i="12"/>
  <c r="M47" i="12"/>
  <c r="P46" i="12"/>
  <c r="N46" i="12"/>
  <c r="M46" i="12"/>
  <c r="P45" i="12"/>
  <c r="N45" i="12"/>
  <c r="M45" i="12"/>
  <c r="P44" i="12"/>
  <c r="N44" i="12"/>
  <c r="M44" i="12"/>
  <c r="P43" i="12"/>
  <c r="N43" i="12"/>
  <c r="M43" i="12"/>
  <c r="P42" i="12"/>
  <c r="N42" i="12"/>
  <c r="M42" i="12"/>
  <c r="P41" i="12"/>
  <c r="N41" i="12"/>
  <c r="M41" i="12"/>
  <c r="P40" i="12"/>
  <c r="N40" i="12"/>
  <c r="M40" i="12"/>
  <c r="P39" i="12"/>
  <c r="N39" i="12"/>
  <c r="M39" i="12"/>
  <c r="P38" i="12"/>
  <c r="N38" i="12"/>
  <c r="M38" i="12"/>
  <c r="P37" i="12"/>
  <c r="N37" i="12"/>
  <c r="M37" i="12"/>
  <c r="P36" i="12"/>
  <c r="N36" i="12"/>
  <c r="M36" i="12"/>
  <c r="P35" i="12"/>
  <c r="N35" i="12"/>
  <c r="M35" i="12"/>
  <c r="P34" i="12"/>
  <c r="N34" i="12"/>
  <c r="M34" i="12"/>
  <c r="P33" i="12"/>
  <c r="N33" i="12"/>
  <c r="M33" i="12"/>
  <c r="P32" i="12"/>
  <c r="N32" i="12"/>
  <c r="M32" i="12"/>
  <c r="P31" i="12"/>
  <c r="N31" i="12"/>
  <c r="M31" i="12"/>
  <c r="P30" i="12"/>
  <c r="N30" i="12"/>
  <c r="M30" i="12"/>
  <c r="P29" i="12"/>
  <c r="N29" i="12"/>
  <c r="M29" i="12"/>
  <c r="P28" i="12"/>
  <c r="N28" i="12"/>
  <c r="M28" i="12"/>
  <c r="P27" i="12"/>
  <c r="N27" i="12"/>
  <c r="M27" i="12"/>
  <c r="P26" i="12"/>
  <c r="N26" i="12"/>
  <c r="M26" i="12"/>
  <c r="P25" i="12"/>
  <c r="N25" i="12"/>
  <c r="M25" i="12"/>
  <c r="P24" i="12"/>
  <c r="N24" i="12"/>
  <c r="M24" i="12"/>
  <c r="P23" i="12"/>
  <c r="N23" i="12"/>
  <c r="M23" i="12"/>
  <c r="P22" i="12"/>
  <c r="N22" i="12"/>
  <c r="M22" i="12"/>
  <c r="P21" i="12"/>
  <c r="N21" i="12"/>
  <c r="M21" i="12"/>
  <c r="P20" i="12"/>
  <c r="N20" i="12"/>
  <c r="M20" i="12"/>
  <c r="P19" i="12"/>
  <c r="N19" i="12"/>
  <c r="M19" i="12"/>
  <c r="P18" i="12"/>
  <c r="N18" i="12"/>
  <c r="M18" i="12"/>
  <c r="P17" i="12"/>
  <c r="N17" i="12"/>
  <c r="M17" i="12"/>
  <c r="P16" i="12"/>
  <c r="N16" i="12"/>
  <c r="M16" i="12"/>
  <c r="P15" i="12"/>
  <c r="N15" i="12"/>
  <c r="M15" i="12"/>
  <c r="P14" i="12"/>
  <c r="N14" i="12"/>
  <c r="M14" i="12"/>
  <c r="P13" i="12"/>
  <c r="N13" i="12"/>
  <c r="M13" i="12"/>
  <c r="P12" i="12"/>
  <c r="N12" i="12"/>
  <c r="M12" i="12"/>
  <c r="P11" i="12"/>
  <c r="N11" i="12"/>
  <c r="M11" i="12"/>
  <c r="P10" i="12"/>
  <c r="N10" i="12"/>
  <c r="M10" i="12"/>
  <c r="P9" i="12"/>
  <c r="N9" i="12"/>
  <c r="M9" i="12"/>
  <c r="P8" i="12"/>
  <c r="N8" i="12"/>
  <c r="M8" i="12"/>
  <c r="P7" i="12"/>
  <c r="N7" i="12"/>
  <c r="M7" i="12"/>
  <c r="P6" i="12"/>
  <c r="N6" i="12"/>
  <c r="M6" i="12"/>
  <c r="P5" i="12"/>
  <c r="N5" i="12"/>
  <c r="M5" i="12"/>
  <c r="P4" i="12"/>
  <c r="N4" i="12"/>
  <c r="M4" i="12"/>
  <c r="R3" i="12"/>
  <c r="N3" i="12"/>
  <c r="M3" i="12"/>
  <c r="R2" i="12"/>
  <c r="P68" i="11" l="1"/>
  <c r="P67" i="11"/>
  <c r="N67" i="11"/>
  <c r="M67" i="11"/>
  <c r="P66" i="11"/>
  <c r="N66" i="11"/>
  <c r="M66" i="11"/>
  <c r="P65" i="11"/>
  <c r="N65" i="11"/>
  <c r="M65" i="11"/>
  <c r="P64" i="11"/>
  <c r="N64" i="11"/>
  <c r="M64" i="11"/>
  <c r="P63" i="11"/>
  <c r="N63" i="11"/>
  <c r="M63" i="11"/>
  <c r="P62" i="11"/>
  <c r="N62" i="11"/>
  <c r="M62" i="11"/>
  <c r="P61" i="11"/>
  <c r="N61" i="11"/>
  <c r="M61" i="11"/>
  <c r="P60" i="11"/>
  <c r="N60" i="11"/>
  <c r="M60" i="11"/>
  <c r="P59" i="11"/>
  <c r="N59" i="11"/>
  <c r="M59" i="11"/>
  <c r="P58" i="11"/>
  <c r="N58" i="11"/>
  <c r="M58" i="11"/>
  <c r="P57" i="11"/>
  <c r="N57" i="11"/>
  <c r="M57" i="11"/>
  <c r="P56" i="11"/>
  <c r="N56" i="11"/>
  <c r="M56" i="11"/>
  <c r="P55" i="11"/>
  <c r="N55" i="11"/>
  <c r="M55" i="11"/>
  <c r="P54" i="11"/>
  <c r="N54" i="11"/>
  <c r="M54" i="11"/>
  <c r="P53" i="11"/>
  <c r="N53" i="11"/>
  <c r="M53" i="11"/>
  <c r="P52" i="11"/>
  <c r="N52" i="11"/>
  <c r="M52" i="11"/>
  <c r="P51" i="11"/>
  <c r="N51" i="11"/>
  <c r="M51" i="11"/>
  <c r="P50" i="11"/>
  <c r="N50" i="11"/>
  <c r="M50" i="11"/>
  <c r="P49" i="11"/>
  <c r="N49" i="11"/>
  <c r="M49" i="11"/>
  <c r="P48" i="11"/>
  <c r="N48" i="11"/>
  <c r="M48" i="11"/>
  <c r="P47" i="11"/>
  <c r="N47" i="11"/>
  <c r="M47" i="11"/>
  <c r="P46" i="11"/>
  <c r="N46" i="11"/>
  <c r="M46" i="11"/>
  <c r="P45" i="11"/>
  <c r="N45" i="11"/>
  <c r="M45" i="11"/>
  <c r="P44" i="11"/>
  <c r="N44" i="11"/>
  <c r="M44" i="11"/>
  <c r="P43" i="11"/>
  <c r="N43" i="11"/>
  <c r="M43" i="11"/>
  <c r="P42" i="11"/>
  <c r="N42" i="11"/>
  <c r="M42" i="11"/>
  <c r="P41" i="11"/>
  <c r="N41" i="11"/>
  <c r="M41" i="11"/>
  <c r="P40" i="11"/>
  <c r="N40" i="11"/>
  <c r="M40" i="11"/>
  <c r="P39" i="11"/>
  <c r="N39" i="11"/>
  <c r="M39" i="11"/>
  <c r="P38" i="11"/>
  <c r="N38" i="11"/>
  <c r="M38" i="11"/>
  <c r="P37" i="11"/>
  <c r="N37" i="11"/>
  <c r="M37" i="11"/>
  <c r="P36" i="11"/>
  <c r="N36" i="11"/>
  <c r="M36" i="11"/>
  <c r="P35" i="11"/>
  <c r="N35" i="11"/>
  <c r="M35" i="11"/>
  <c r="P34" i="11"/>
  <c r="N34" i="11"/>
  <c r="M34" i="11"/>
  <c r="P33" i="11"/>
  <c r="N33" i="11"/>
  <c r="M33" i="11"/>
  <c r="P32" i="11"/>
  <c r="N32" i="11"/>
  <c r="M32" i="11"/>
  <c r="P31" i="11"/>
  <c r="N31" i="11"/>
  <c r="M31" i="11"/>
  <c r="P30" i="11"/>
  <c r="N30" i="11"/>
  <c r="M30" i="11"/>
  <c r="P29" i="11"/>
  <c r="N29" i="11"/>
  <c r="M29" i="11"/>
  <c r="P28" i="11"/>
  <c r="N28" i="11"/>
  <c r="M28" i="11"/>
  <c r="P27" i="11"/>
  <c r="N27" i="11"/>
  <c r="M27" i="11"/>
  <c r="P26" i="11"/>
  <c r="N26" i="11"/>
  <c r="M26" i="11"/>
  <c r="P25" i="11"/>
  <c r="N25" i="11"/>
  <c r="M25" i="11"/>
  <c r="P24" i="11"/>
  <c r="N24" i="11"/>
  <c r="M24" i="11"/>
  <c r="P23" i="11"/>
  <c r="N23" i="11"/>
  <c r="M23" i="11"/>
  <c r="P22" i="11"/>
  <c r="N22" i="11"/>
  <c r="M22" i="11"/>
  <c r="P21" i="11"/>
  <c r="N21" i="11"/>
  <c r="M21" i="11"/>
  <c r="P20" i="11"/>
  <c r="N20" i="11"/>
  <c r="M20" i="11"/>
  <c r="P19" i="11"/>
  <c r="N19" i="11"/>
  <c r="M19" i="11"/>
  <c r="P18" i="11"/>
  <c r="N18" i="11"/>
  <c r="M18" i="11"/>
  <c r="P17" i="11"/>
  <c r="N17" i="11"/>
  <c r="M17" i="11"/>
  <c r="P16" i="11"/>
  <c r="N16" i="11"/>
  <c r="M16" i="11"/>
  <c r="P15" i="11"/>
  <c r="N15" i="11"/>
  <c r="M15" i="11"/>
  <c r="P14" i="11"/>
  <c r="N14" i="11"/>
  <c r="M14" i="11"/>
  <c r="P13" i="11"/>
  <c r="N13" i="11"/>
  <c r="M13" i="11"/>
  <c r="P12" i="11"/>
  <c r="N12" i="11"/>
  <c r="M12" i="11"/>
  <c r="P11" i="11"/>
  <c r="N11" i="11"/>
  <c r="M11" i="11"/>
  <c r="P10" i="11"/>
  <c r="N10" i="11"/>
  <c r="M10" i="11"/>
  <c r="P9" i="11"/>
  <c r="N9" i="11"/>
  <c r="M9" i="11"/>
  <c r="P8" i="11"/>
  <c r="N8" i="11"/>
  <c r="M8" i="11"/>
  <c r="P7" i="11"/>
  <c r="N7" i="11"/>
  <c r="M7" i="11"/>
  <c r="P6" i="11"/>
  <c r="N6" i="11"/>
  <c r="M6" i="11"/>
  <c r="P5" i="11"/>
  <c r="N5" i="11"/>
  <c r="M5" i="11"/>
  <c r="P4" i="11"/>
  <c r="N4" i="11"/>
  <c r="M4" i="11"/>
  <c r="R3" i="11"/>
  <c r="N3" i="11"/>
  <c r="M3" i="11"/>
  <c r="R2" i="11"/>
  <c r="P68" i="10" l="1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P56" i="10"/>
  <c r="N56" i="10"/>
  <c r="M56" i="10"/>
  <c r="P55" i="10"/>
  <c r="N55" i="10"/>
  <c r="M55" i="10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N50" i="10"/>
  <c r="M50" i="10"/>
  <c r="P49" i="10"/>
  <c r="N49" i="10"/>
  <c r="M49" i="10"/>
  <c r="P48" i="10"/>
  <c r="N48" i="10"/>
  <c r="M48" i="10"/>
  <c r="P47" i="10"/>
  <c r="N47" i="10"/>
  <c r="M47" i="10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N42" i="10"/>
  <c r="M42" i="10"/>
  <c r="P41" i="10"/>
  <c r="N41" i="10"/>
  <c r="M41" i="10"/>
  <c r="P40" i="10"/>
  <c r="N40" i="10"/>
  <c r="M40" i="10"/>
  <c r="P39" i="10"/>
  <c r="N39" i="10"/>
  <c r="M39" i="10"/>
  <c r="P38" i="10"/>
  <c r="N38" i="10"/>
  <c r="M38" i="10"/>
  <c r="P37" i="10"/>
  <c r="N37" i="10"/>
  <c r="M37" i="10"/>
  <c r="P36" i="10"/>
  <c r="N36" i="10"/>
  <c r="M36" i="10"/>
  <c r="P35" i="10"/>
  <c r="N35" i="10"/>
  <c r="M35" i="10"/>
  <c r="P34" i="10"/>
  <c r="N34" i="10"/>
  <c r="M34" i="10"/>
  <c r="P33" i="10"/>
  <c r="N33" i="10"/>
  <c r="M33" i="10"/>
  <c r="P32" i="10"/>
  <c r="N32" i="10"/>
  <c r="M32" i="10"/>
  <c r="P31" i="10"/>
  <c r="N31" i="10"/>
  <c r="M31" i="10"/>
  <c r="P30" i="10"/>
  <c r="N30" i="10"/>
  <c r="M30" i="10"/>
  <c r="P29" i="10"/>
  <c r="N29" i="10"/>
  <c r="M29" i="10"/>
  <c r="P28" i="10"/>
  <c r="N28" i="10"/>
  <c r="M28" i="10"/>
  <c r="P27" i="10"/>
  <c r="N27" i="10"/>
  <c r="M27" i="10"/>
  <c r="P26" i="10"/>
  <c r="N26" i="10"/>
  <c r="M26" i="10"/>
  <c r="P25" i="10"/>
  <c r="N25" i="10"/>
  <c r="M25" i="10"/>
  <c r="P24" i="10"/>
  <c r="N24" i="10"/>
  <c r="M24" i="10"/>
  <c r="P23" i="10"/>
  <c r="N23" i="10"/>
  <c r="M23" i="10"/>
  <c r="P22" i="10"/>
  <c r="N22" i="10"/>
  <c r="M22" i="10"/>
  <c r="P21" i="10"/>
  <c r="N21" i="10"/>
  <c r="M21" i="10"/>
  <c r="P20" i="10"/>
  <c r="N20" i="10"/>
  <c r="M20" i="10"/>
  <c r="P19" i="10"/>
  <c r="N19" i="10"/>
  <c r="M19" i="10"/>
  <c r="P18" i="10"/>
  <c r="N18" i="10"/>
  <c r="M18" i="10"/>
  <c r="P17" i="10"/>
  <c r="N17" i="10"/>
  <c r="M17" i="10"/>
  <c r="P16" i="10"/>
  <c r="N16" i="10"/>
  <c r="M16" i="10"/>
  <c r="P15" i="10"/>
  <c r="N15" i="10"/>
  <c r="M15" i="10"/>
  <c r="P14" i="10"/>
  <c r="N14" i="10"/>
  <c r="M14" i="10"/>
  <c r="P13" i="10"/>
  <c r="N13" i="10"/>
  <c r="M13" i="10"/>
  <c r="P12" i="10"/>
  <c r="N12" i="10"/>
  <c r="M12" i="10"/>
  <c r="P11" i="10"/>
  <c r="N11" i="10"/>
  <c r="M11" i="10"/>
  <c r="P10" i="10"/>
  <c r="N10" i="10"/>
  <c r="M10" i="10"/>
  <c r="P9" i="10"/>
  <c r="N9" i="10"/>
  <c r="M9" i="10"/>
  <c r="P8" i="10"/>
  <c r="N8" i="10"/>
  <c r="M8" i="10"/>
  <c r="P7" i="10"/>
  <c r="N7" i="10"/>
  <c r="M7" i="10"/>
  <c r="P6" i="10"/>
  <c r="N6" i="10"/>
  <c r="M6" i="10"/>
  <c r="P5" i="10"/>
  <c r="N5" i="10"/>
  <c r="M5" i="10"/>
  <c r="P4" i="10"/>
  <c r="N4" i="10"/>
  <c r="M4" i="10"/>
  <c r="R3" i="10"/>
  <c r="N3" i="10"/>
  <c r="M3" i="10"/>
  <c r="R2" i="10"/>
  <c r="R17" i="6" l="1"/>
  <c r="R16" i="6"/>
  <c r="P68" i="9"/>
  <c r="P67" i="9"/>
  <c r="N67" i="9"/>
  <c r="M67" i="9"/>
  <c r="P66" i="9"/>
  <c r="N66" i="9"/>
  <c r="M66" i="9"/>
  <c r="P65" i="9"/>
  <c r="N65" i="9"/>
  <c r="M65" i="9"/>
  <c r="P64" i="9"/>
  <c r="N64" i="9"/>
  <c r="M64" i="9"/>
  <c r="P63" i="9"/>
  <c r="N63" i="9"/>
  <c r="M63" i="9"/>
  <c r="P62" i="9"/>
  <c r="N62" i="9"/>
  <c r="M62" i="9"/>
  <c r="P61" i="9"/>
  <c r="N61" i="9"/>
  <c r="M61" i="9"/>
  <c r="P60" i="9"/>
  <c r="N60" i="9"/>
  <c r="M60" i="9"/>
  <c r="P59" i="9"/>
  <c r="N59" i="9"/>
  <c r="M59" i="9"/>
  <c r="P58" i="9"/>
  <c r="N58" i="9"/>
  <c r="M58" i="9"/>
  <c r="P57" i="9"/>
  <c r="N57" i="9"/>
  <c r="M57" i="9"/>
  <c r="P56" i="9"/>
  <c r="N56" i="9"/>
  <c r="M56" i="9"/>
  <c r="P55" i="9"/>
  <c r="N55" i="9"/>
  <c r="M55" i="9"/>
  <c r="P54" i="9"/>
  <c r="N54" i="9"/>
  <c r="M54" i="9"/>
  <c r="P53" i="9"/>
  <c r="N53" i="9"/>
  <c r="M53" i="9"/>
  <c r="P52" i="9"/>
  <c r="N52" i="9"/>
  <c r="M52" i="9"/>
  <c r="P51" i="9"/>
  <c r="N51" i="9"/>
  <c r="M51" i="9"/>
  <c r="P50" i="9"/>
  <c r="N50" i="9"/>
  <c r="M50" i="9"/>
  <c r="P49" i="9"/>
  <c r="N49" i="9"/>
  <c r="M49" i="9"/>
  <c r="P48" i="9"/>
  <c r="N48" i="9"/>
  <c r="M48" i="9"/>
  <c r="P47" i="9"/>
  <c r="N47" i="9"/>
  <c r="M47" i="9"/>
  <c r="P46" i="9"/>
  <c r="N46" i="9"/>
  <c r="M46" i="9"/>
  <c r="P45" i="9"/>
  <c r="N45" i="9"/>
  <c r="M45" i="9"/>
  <c r="P44" i="9"/>
  <c r="N44" i="9"/>
  <c r="M44" i="9"/>
  <c r="P43" i="9"/>
  <c r="N43" i="9"/>
  <c r="M43" i="9"/>
  <c r="P42" i="9"/>
  <c r="N42" i="9"/>
  <c r="M42" i="9"/>
  <c r="P41" i="9"/>
  <c r="N41" i="9"/>
  <c r="M41" i="9"/>
  <c r="P40" i="9"/>
  <c r="N40" i="9"/>
  <c r="M40" i="9"/>
  <c r="P39" i="9"/>
  <c r="N39" i="9"/>
  <c r="M39" i="9"/>
  <c r="P38" i="9"/>
  <c r="N38" i="9"/>
  <c r="M38" i="9"/>
  <c r="P37" i="9"/>
  <c r="N37" i="9"/>
  <c r="M37" i="9"/>
  <c r="P36" i="9"/>
  <c r="N36" i="9"/>
  <c r="M36" i="9"/>
  <c r="P35" i="9"/>
  <c r="N35" i="9"/>
  <c r="M35" i="9"/>
  <c r="P34" i="9"/>
  <c r="N34" i="9"/>
  <c r="M34" i="9"/>
  <c r="P33" i="9"/>
  <c r="N33" i="9"/>
  <c r="M33" i="9"/>
  <c r="P32" i="9"/>
  <c r="N32" i="9"/>
  <c r="M32" i="9"/>
  <c r="P31" i="9"/>
  <c r="N31" i="9"/>
  <c r="M31" i="9"/>
  <c r="P30" i="9"/>
  <c r="N30" i="9"/>
  <c r="M30" i="9"/>
  <c r="P29" i="9"/>
  <c r="N29" i="9"/>
  <c r="M29" i="9"/>
  <c r="P28" i="9"/>
  <c r="N28" i="9"/>
  <c r="M28" i="9"/>
  <c r="P27" i="9"/>
  <c r="N27" i="9"/>
  <c r="M27" i="9"/>
  <c r="P26" i="9"/>
  <c r="N26" i="9"/>
  <c r="M26" i="9"/>
  <c r="P25" i="9"/>
  <c r="N25" i="9"/>
  <c r="M25" i="9"/>
  <c r="P24" i="9"/>
  <c r="N24" i="9"/>
  <c r="M24" i="9"/>
  <c r="P23" i="9"/>
  <c r="N23" i="9"/>
  <c r="M23" i="9"/>
  <c r="P22" i="9"/>
  <c r="N22" i="9"/>
  <c r="M22" i="9"/>
  <c r="P21" i="9"/>
  <c r="N21" i="9"/>
  <c r="M21" i="9"/>
  <c r="P20" i="9"/>
  <c r="N20" i="9"/>
  <c r="M20" i="9"/>
  <c r="P19" i="9"/>
  <c r="N19" i="9"/>
  <c r="M19" i="9"/>
  <c r="P18" i="9"/>
  <c r="N18" i="9"/>
  <c r="M18" i="9"/>
  <c r="P17" i="9"/>
  <c r="N17" i="9"/>
  <c r="M17" i="9"/>
  <c r="P16" i="9"/>
  <c r="N16" i="9"/>
  <c r="M16" i="9"/>
  <c r="P15" i="9"/>
  <c r="N15" i="9"/>
  <c r="M15" i="9"/>
  <c r="P14" i="9"/>
  <c r="N14" i="9"/>
  <c r="M14" i="9"/>
  <c r="P13" i="9"/>
  <c r="N13" i="9"/>
  <c r="M13" i="9"/>
  <c r="P12" i="9"/>
  <c r="N12" i="9"/>
  <c r="M12" i="9"/>
  <c r="P11" i="9"/>
  <c r="N11" i="9"/>
  <c r="M11" i="9"/>
  <c r="P10" i="9"/>
  <c r="N10" i="9"/>
  <c r="M10" i="9"/>
  <c r="P9" i="9"/>
  <c r="N9" i="9"/>
  <c r="M9" i="9"/>
  <c r="P8" i="9"/>
  <c r="N8" i="9"/>
  <c r="M8" i="9"/>
  <c r="P7" i="9"/>
  <c r="N7" i="9"/>
  <c r="M7" i="9"/>
  <c r="P6" i="9"/>
  <c r="N6" i="9"/>
  <c r="M6" i="9"/>
  <c r="P5" i="9"/>
  <c r="N5" i="9"/>
  <c r="M5" i="9"/>
  <c r="P4" i="9"/>
  <c r="N4" i="9"/>
  <c r="M4" i="9"/>
  <c r="R3" i="9"/>
  <c r="N3" i="9"/>
  <c r="M3" i="9"/>
  <c r="R2" i="9"/>
  <c r="P68" i="8"/>
  <c r="P67" i="8"/>
  <c r="N67" i="8"/>
  <c r="M67" i="8"/>
  <c r="P66" i="8"/>
  <c r="N66" i="8"/>
  <c r="M66" i="8"/>
  <c r="P65" i="8"/>
  <c r="N65" i="8"/>
  <c r="M65" i="8"/>
  <c r="P64" i="8"/>
  <c r="N64" i="8"/>
  <c r="M64" i="8"/>
  <c r="P63" i="8"/>
  <c r="N63" i="8"/>
  <c r="M63" i="8"/>
  <c r="P62" i="8"/>
  <c r="N62" i="8"/>
  <c r="M62" i="8"/>
  <c r="P61" i="8"/>
  <c r="N61" i="8"/>
  <c r="M61" i="8"/>
  <c r="P60" i="8"/>
  <c r="N60" i="8"/>
  <c r="M60" i="8"/>
  <c r="P59" i="8"/>
  <c r="N59" i="8"/>
  <c r="M59" i="8"/>
  <c r="P58" i="8"/>
  <c r="N58" i="8"/>
  <c r="M58" i="8"/>
  <c r="P57" i="8"/>
  <c r="N57" i="8"/>
  <c r="M57" i="8"/>
  <c r="P56" i="8"/>
  <c r="N56" i="8"/>
  <c r="M56" i="8"/>
  <c r="P55" i="8"/>
  <c r="N55" i="8"/>
  <c r="M55" i="8"/>
  <c r="P54" i="8"/>
  <c r="N54" i="8"/>
  <c r="M54" i="8"/>
  <c r="P53" i="8"/>
  <c r="N53" i="8"/>
  <c r="M53" i="8"/>
  <c r="P52" i="8"/>
  <c r="N52" i="8"/>
  <c r="M52" i="8"/>
  <c r="P51" i="8"/>
  <c r="N51" i="8"/>
  <c r="M51" i="8"/>
  <c r="P50" i="8"/>
  <c r="N50" i="8"/>
  <c r="M50" i="8"/>
  <c r="P49" i="8"/>
  <c r="N49" i="8"/>
  <c r="M49" i="8"/>
  <c r="P48" i="8"/>
  <c r="N48" i="8"/>
  <c r="M48" i="8"/>
  <c r="P47" i="8"/>
  <c r="N47" i="8"/>
  <c r="M47" i="8"/>
  <c r="P46" i="8"/>
  <c r="N46" i="8"/>
  <c r="M46" i="8"/>
  <c r="P45" i="8"/>
  <c r="N45" i="8"/>
  <c r="M45" i="8"/>
  <c r="P44" i="8"/>
  <c r="N44" i="8"/>
  <c r="M44" i="8"/>
  <c r="P43" i="8"/>
  <c r="N43" i="8"/>
  <c r="M43" i="8"/>
  <c r="P42" i="8"/>
  <c r="N42" i="8"/>
  <c r="M42" i="8"/>
  <c r="P41" i="8"/>
  <c r="N41" i="8"/>
  <c r="M41" i="8"/>
  <c r="P40" i="8"/>
  <c r="N40" i="8"/>
  <c r="M40" i="8"/>
  <c r="P39" i="8"/>
  <c r="N39" i="8"/>
  <c r="M39" i="8"/>
  <c r="P38" i="8"/>
  <c r="N38" i="8"/>
  <c r="M38" i="8"/>
  <c r="P37" i="8"/>
  <c r="N37" i="8"/>
  <c r="M37" i="8"/>
  <c r="P36" i="8"/>
  <c r="N36" i="8"/>
  <c r="M36" i="8"/>
  <c r="P35" i="8"/>
  <c r="N35" i="8"/>
  <c r="M35" i="8"/>
  <c r="P34" i="8"/>
  <c r="N34" i="8"/>
  <c r="M34" i="8"/>
  <c r="P33" i="8"/>
  <c r="N33" i="8"/>
  <c r="M33" i="8"/>
  <c r="P32" i="8"/>
  <c r="N32" i="8"/>
  <c r="M32" i="8"/>
  <c r="P31" i="8"/>
  <c r="N31" i="8"/>
  <c r="M31" i="8"/>
  <c r="P30" i="8"/>
  <c r="N30" i="8"/>
  <c r="M30" i="8"/>
  <c r="P29" i="8"/>
  <c r="N29" i="8"/>
  <c r="M29" i="8"/>
  <c r="P28" i="8"/>
  <c r="N28" i="8"/>
  <c r="M28" i="8"/>
  <c r="P27" i="8"/>
  <c r="N27" i="8"/>
  <c r="M27" i="8"/>
  <c r="P26" i="8"/>
  <c r="N26" i="8"/>
  <c r="M26" i="8"/>
  <c r="P25" i="8"/>
  <c r="N25" i="8"/>
  <c r="M25" i="8"/>
  <c r="P24" i="8"/>
  <c r="N24" i="8"/>
  <c r="M24" i="8"/>
  <c r="P23" i="8"/>
  <c r="N23" i="8"/>
  <c r="M23" i="8"/>
  <c r="P22" i="8"/>
  <c r="N22" i="8"/>
  <c r="M22" i="8"/>
  <c r="P21" i="8"/>
  <c r="N21" i="8"/>
  <c r="M21" i="8"/>
  <c r="P20" i="8"/>
  <c r="N20" i="8"/>
  <c r="M20" i="8"/>
  <c r="P19" i="8"/>
  <c r="N19" i="8"/>
  <c r="M19" i="8"/>
  <c r="P18" i="8"/>
  <c r="N18" i="8"/>
  <c r="M18" i="8"/>
  <c r="P17" i="8"/>
  <c r="N17" i="8"/>
  <c r="M17" i="8"/>
  <c r="P16" i="8"/>
  <c r="N16" i="8"/>
  <c r="M16" i="8"/>
  <c r="P15" i="8"/>
  <c r="N15" i="8"/>
  <c r="M15" i="8"/>
  <c r="P14" i="8"/>
  <c r="N14" i="8"/>
  <c r="M14" i="8"/>
  <c r="P13" i="8"/>
  <c r="N13" i="8"/>
  <c r="M13" i="8"/>
  <c r="P12" i="8"/>
  <c r="N12" i="8"/>
  <c r="M12" i="8"/>
  <c r="P11" i="8"/>
  <c r="N11" i="8"/>
  <c r="M11" i="8"/>
  <c r="P10" i="8"/>
  <c r="N10" i="8"/>
  <c r="M10" i="8"/>
  <c r="P9" i="8"/>
  <c r="N9" i="8"/>
  <c r="M9" i="8"/>
  <c r="P8" i="8"/>
  <c r="N8" i="8"/>
  <c r="M8" i="8"/>
  <c r="P7" i="8"/>
  <c r="N7" i="8"/>
  <c r="M7" i="8"/>
  <c r="P6" i="8"/>
  <c r="N6" i="8"/>
  <c r="M6" i="8"/>
  <c r="P5" i="8"/>
  <c r="N5" i="8"/>
  <c r="M5" i="8"/>
  <c r="P4" i="8"/>
  <c r="N4" i="8"/>
  <c r="M4" i="8"/>
  <c r="R3" i="8"/>
  <c r="N3" i="8"/>
  <c r="M3" i="8"/>
  <c r="R2" i="8"/>
  <c r="C35" i="7"/>
  <c r="M67" i="6" l="1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68" i="6" l="1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P4" i="6"/>
  <c r="N4" i="6"/>
  <c r="N3" i="6"/>
  <c r="R2" i="6"/>
  <c r="R4" i="5" l="1"/>
  <c r="N32" i="5"/>
  <c r="N31" i="5"/>
  <c r="N30" i="5"/>
  <c r="N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P20" i="5"/>
  <c r="N20" i="5"/>
  <c r="M20" i="5"/>
  <c r="P19" i="5"/>
  <c r="N19" i="5"/>
  <c r="M19" i="5"/>
  <c r="P18" i="5"/>
  <c r="N18" i="5"/>
  <c r="M18" i="5"/>
  <c r="P17" i="5"/>
  <c r="N17" i="5"/>
  <c r="M17" i="5"/>
  <c r="P16" i="5"/>
  <c r="N16" i="5"/>
  <c r="M16" i="5"/>
  <c r="P15" i="5"/>
  <c r="N15" i="5"/>
  <c r="M15" i="5"/>
  <c r="P14" i="5"/>
  <c r="N14" i="5"/>
  <c r="M14" i="5"/>
  <c r="P13" i="5"/>
  <c r="N13" i="5"/>
  <c r="M13" i="5"/>
  <c r="P12" i="5"/>
  <c r="N12" i="5"/>
  <c r="M12" i="5"/>
  <c r="P11" i="5"/>
  <c r="N11" i="5"/>
  <c r="M11" i="5"/>
  <c r="P10" i="5"/>
  <c r="N10" i="5"/>
  <c r="M10" i="5"/>
  <c r="P9" i="5"/>
  <c r="N9" i="5"/>
  <c r="M9" i="5"/>
  <c r="P8" i="5"/>
  <c r="N8" i="5"/>
  <c r="M8" i="5"/>
  <c r="P7" i="5"/>
  <c r="N7" i="5"/>
  <c r="M7" i="5"/>
  <c r="P6" i="5"/>
  <c r="N6" i="5"/>
  <c r="M6" i="5"/>
  <c r="P5" i="5"/>
  <c r="N5" i="5"/>
  <c r="M5" i="5"/>
  <c r="P4" i="5"/>
  <c r="N4" i="5"/>
  <c r="M4" i="5"/>
  <c r="N3" i="5"/>
  <c r="M3" i="5"/>
  <c r="R2" i="5"/>
  <c r="N21" i="4"/>
  <c r="N22" i="4"/>
  <c r="N23" i="4"/>
  <c r="N24" i="4"/>
  <c r="N25" i="4"/>
  <c r="N26" i="4"/>
  <c r="N27" i="4"/>
  <c r="N28" i="4"/>
  <c r="N29" i="4"/>
  <c r="N30" i="4"/>
  <c r="N31" i="4"/>
  <c r="N32" i="4"/>
  <c r="R4" i="4"/>
  <c r="M28" i="4"/>
  <c r="M27" i="4"/>
  <c r="M26" i="4"/>
  <c r="M25" i="4"/>
  <c r="M24" i="4"/>
  <c r="M23" i="4"/>
  <c r="M22" i="4"/>
  <c r="M21" i="4"/>
  <c r="P20" i="4"/>
  <c r="N20" i="4"/>
  <c r="M20" i="4"/>
  <c r="P19" i="4"/>
  <c r="N19" i="4"/>
  <c r="M19" i="4"/>
  <c r="P18" i="4"/>
  <c r="N18" i="4"/>
  <c r="M18" i="4"/>
  <c r="P17" i="4"/>
  <c r="N17" i="4"/>
  <c r="M17" i="4"/>
  <c r="P16" i="4"/>
  <c r="N16" i="4"/>
  <c r="M16" i="4"/>
  <c r="P15" i="4"/>
  <c r="N15" i="4"/>
  <c r="M15" i="4"/>
  <c r="P14" i="4"/>
  <c r="N14" i="4"/>
  <c r="M14" i="4"/>
  <c r="P13" i="4"/>
  <c r="N13" i="4"/>
  <c r="M13" i="4"/>
  <c r="P12" i="4"/>
  <c r="N12" i="4"/>
  <c r="M12" i="4"/>
  <c r="P11" i="4"/>
  <c r="N11" i="4"/>
  <c r="M11" i="4"/>
  <c r="P10" i="4"/>
  <c r="N10" i="4"/>
  <c r="M10" i="4"/>
  <c r="P9" i="4"/>
  <c r="N9" i="4"/>
  <c r="M9" i="4"/>
  <c r="P8" i="4"/>
  <c r="N8" i="4"/>
  <c r="M8" i="4"/>
  <c r="P7" i="4"/>
  <c r="N7" i="4"/>
  <c r="M7" i="4"/>
  <c r="P6" i="4"/>
  <c r="N6" i="4"/>
  <c r="M6" i="4"/>
  <c r="P5" i="4"/>
  <c r="N5" i="4"/>
  <c r="M5" i="4"/>
  <c r="P4" i="4"/>
  <c r="N4" i="4"/>
  <c r="M4" i="4"/>
  <c r="N3" i="4"/>
  <c r="M3" i="4"/>
  <c r="R2" i="4"/>
  <c r="P20" i="3" l="1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R4" i="3"/>
  <c r="R2" i="3"/>
  <c r="N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3" i="2"/>
  <c r="M14" i="2"/>
  <c r="M15" i="2"/>
  <c r="M16" i="2"/>
  <c r="M17" i="2"/>
  <c r="M18" i="2"/>
  <c r="M19" i="2"/>
  <c r="M3" i="2"/>
  <c r="M4" i="2"/>
  <c r="M5" i="2"/>
  <c r="M6" i="2"/>
  <c r="M7" i="2"/>
  <c r="M8" i="2"/>
  <c r="M9" i="2"/>
  <c r="M10" i="2"/>
  <c r="M11" i="2"/>
  <c r="M12" i="2"/>
</calcChain>
</file>

<file path=xl/sharedStrings.xml><?xml version="1.0" encoding="utf-8"?>
<sst xmlns="http://schemas.openxmlformats.org/spreadsheetml/2006/main" count="4412" uniqueCount="328">
  <si>
    <t>Spain</t>
  </si>
  <si>
    <t>Country,</t>
  </si>
  <si>
    <t>Other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</si>
  <si>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</si>
  <si>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</si>
  <si>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</si>
  <si>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</si>
  <si>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</si>
  <si>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</si>
  <si>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</si>
  <si>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</si>
  <si>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 Cases/</t>
  </si>
  <si>
    <t>1M pop</t>
  </si>
  <si>
    <t>Deaths/</t>
  </si>
  <si>
    <t>Tests</t>
  </si>
  <si>
    <t>Tests/</t>
  </si>
  <si>
    <t>World</t>
  </si>
  <si>
    <t>1,700,388</t>
  </si>
  <si>
    <t>1,221,084</t>
  </si>
  <si>
    <t>USA</t>
  </si>
  <si>
    <t>2,538,888</t>
  </si>
  <si>
    <t>Italy</t>
  </si>
  <si>
    <t>France</t>
  </si>
  <si>
    <t>Germany</t>
  </si>
  <si>
    <t>1,317,887</t>
  </si>
  <si>
    <t>China</t>
  </si>
  <si>
    <t>UK</t>
  </si>
  <si>
    <t>Iran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</si>
  <si>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</si>
  <si>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</si>
  <si>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</si>
  <si>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</si>
  <si>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</si>
  <si>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</si>
  <si>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</si>
  <si>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</si>
  <si>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</si>
  <si>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0.6</t>
  </si>
  <si>
    <t>1,090,000</t>
  </si>
  <si>
    <t>S. Korea</t>
  </si>
  <si>
    <t>1,755,319</t>
  </si>
  <si>
    <t>1,254,645</t>
  </si>
  <si>
    <t>2,606,661</t>
  </si>
  <si>
    <t>0.7</t>
  </si>
  <si>
    <t>1,184,442</t>
  </si>
  <si>
    <t>Israel</t>
  </si>
  <si>
    <t>Sweden</t>
  </si>
  <si>
    <t>India</t>
  </si>
  <si>
    <t>0.2</t>
  </si>
  <si>
    <t>Ireland</t>
  </si>
  <si>
    <t>Ecuador</t>
  </si>
  <si>
    <t>Chile</t>
  </si>
  <si>
    <t>Peru</t>
  </si>
  <si>
    <t>Norway</t>
  </si>
  <si>
    <t>Poland</t>
  </si>
  <si>
    <t>Australia</t>
  </si>
  <si>
    <t>Japan</t>
  </si>
  <si>
    <t>0.8</t>
  </si>
  <si>
    <t>Denmark</t>
  </si>
  <si>
    <t>Romania</t>
  </si>
  <si>
    <t>Czechia</t>
  </si>
  <si>
    <t>Tot Cases/</t>
  </si>
  <si>
    <t>Pakistan</t>
  </si>
  <si>
    <t>0.3</t>
  </si>
  <si>
    <t>Malaysia</t>
  </si>
  <si>
    <t>0.9</t>
  </si>
  <si>
    <t>Country</t>
  </si>
  <si>
    <t>Serious</t>
  </si>
  <si>
    <t>abd</t>
  </si>
  <si>
    <t>avrupa</t>
  </si>
  <si>
    <t>N/A</t>
  </si>
  <si>
    <t>1.0</t>
  </si>
  <si>
    <t>0.4</t>
  </si>
  <si>
    <t>Saudi Arabia</t>
  </si>
  <si>
    <t>Philippines</t>
  </si>
  <si>
    <t>Mexico</t>
  </si>
  <si>
    <t>Indonesia</t>
  </si>
  <si>
    <t>16.0</t>
  </si>
  <si>
    <t>UAE</t>
  </si>
  <si>
    <t>Serbia</t>
  </si>
  <si>
    <t>Panama</t>
  </si>
  <si>
    <t>Qatar</t>
  </si>
  <si>
    <t>Ukraine</t>
  </si>
  <si>
    <t>Luxembourg</t>
  </si>
  <si>
    <t>Dominican Republic</t>
  </si>
  <si>
    <t>Belarus</t>
  </si>
  <si>
    <t>Singapore</t>
  </si>
  <si>
    <t>Finland</t>
  </si>
  <si>
    <t>Colombia</t>
  </si>
  <si>
    <t>Thailand</t>
  </si>
  <si>
    <t>South Africa</t>
  </si>
  <si>
    <t>0.5</t>
  </si>
  <si>
    <t>Egypt</t>
  </si>
  <si>
    <t>Argentina</t>
  </si>
  <si>
    <t>Greece</t>
  </si>
  <si>
    <t>Algeria</t>
  </si>
  <si>
    <t>Moldova</t>
  </si>
  <si>
    <t>Morocco</t>
  </si>
  <si>
    <t>Iceland</t>
  </si>
  <si>
    <t>Croatia</t>
  </si>
  <si>
    <t>Bahrain</t>
  </si>
  <si>
    <t>Hungary</t>
  </si>
  <si>
    <t>Iraq</t>
  </si>
  <si>
    <t>Estonia</t>
  </si>
  <si>
    <t>New Zealand</t>
  </si>
  <si>
    <t>23 gün sonra</t>
  </si>
  <si>
    <t>recover/closed</t>
  </si>
  <si>
    <t>Official estimate</t>
  </si>
  <si>
    <t> Almanya</t>
  </si>
  <si>
    <t>0.32</t>
  </si>
  <si>
    <t> Fransa</t>
  </si>
  <si>
    <t>0.45</t>
  </si>
  <si>
    <t> Birleşik Krallık</t>
  </si>
  <si>
    <t>0.75</t>
  </si>
  <si>
    <t> İtalya</t>
  </si>
  <si>
    <t>0.49</t>
  </si>
  <si>
    <t>Monthly official estimate</t>
  </si>
  <si>
    <t> İspanya</t>
  </si>
  <si>
    <t>-0.28</t>
  </si>
  <si>
    <t>-</t>
  </si>
  <si>
    <t> Polonya</t>
  </si>
  <si>
    <t>0.05</t>
  </si>
  <si>
    <t> Romanya</t>
  </si>
  <si>
    <t>-0.41</t>
  </si>
  <si>
    <t> Hollanda</t>
  </si>
  <si>
    <t>0.37</t>
  </si>
  <si>
    <t>Official population clock</t>
  </si>
  <si>
    <t> Belçika</t>
  </si>
  <si>
    <t>0.52</t>
  </si>
  <si>
    <t> Yunanistan</t>
  </si>
  <si>
    <t>-0.11</t>
  </si>
  <si>
    <t>Final 2011 census result</t>
  </si>
  <si>
    <t> Çekya</t>
  </si>
  <si>
    <t>-0.06</t>
  </si>
  <si>
    <t> Portekiz</t>
  </si>
  <si>
    <t>-0.56</t>
  </si>
  <si>
    <t> Macaristan</t>
  </si>
  <si>
    <t> İsveç</t>
  </si>
  <si>
    <t> Avusturya</t>
  </si>
  <si>
    <t>0.67</t>
  </si>
  <si>
    <t>  İsviçre</t>
  </si>
  <si>
    <t>0.97</t>
  </si>
  <si>
    <t>0.87</t>
  </si>
  <si>
    <t> Bulgaristan</t>
  </si>
  <si>
    <t>0.84</t>
  </si>
  <si>
    <t>-0.57</t>
  </si>
  <si>
    <t> Sırbistan</t>
  </si>
  <si>
    <t>0.83</t>
  </si>
  <si>
    <t> Danimarka</t>
  </si>
  <si>
    <t>0.48</t>
  </si>
  <si>
    <t> Finlandiya</t>
  </si>
  <si>
    <t>0.64</t>
  </si>
  <si>
    <t>0.11</t>
  </si>
  <si>
    <t> Slovakya</t>
  </si>
  <si>
    <t>0.13</t>
  </si>
  <si>
    <t> Norveç</t>
  </si>
  <si>
    <t>0.61</t>
  </si>
  <si>
    <t> İrlanda</t>
  </si>
  <si>
    <t>0.54</t>
  </si>
  <si>
    <t>0.35</t>
  </si>
  <si>
    <t>April 2014</t>
  </si>
  <si>
    <t> Hırvatistan</t>
  </si>
  <si>
    <t>0.50</t>
  </si>
  <si>
    <t>-0.31</t>
  </si>
  <si>
    <t> Bosna-Hersek</t>
  </si>
  <si>
    <t>0.44</t>
  </si>
  <si>
    <t>-0.64</t>
  </si>
  <si>
    <t>Preliminary 2013 census result</t>
  </si>
  <si>
    <t> Litvanya</t>
  </si>
  <si>
    <t>0.34</t>
  </si>
  <si>
    <t>-0.85</t>
  </si>
  <si>
    <t> Arnavutluk</t>
  </si>
  <si>
    <t> Kuzey Makedonya</t>
  </si>
  <si>
    <t>0.24</t>
  </si>
  <si>
    <t>0.15</t>
  </si>
  <si>
    <t> Slovenya</t>
  </si>
  <si>
    <t> Letonya</t>
  </si>
  <si>
    <t>0.23</t>
  </si>
  <si>
    <t>-0.90</t>
  </si>
  <si>
    <t>[7]</t>
  </si>
  <si>
    <t>0.22</t>
  </si>
  <si>
    <t> Estonya</t>
  </si>
  <si>
    <t>0.46</t>
  </si>
  <si>
    <t>September 30. 2014</t>
  </si>
  <si>
    <t>April 1. 2015</t>
  </si>
  <si>
    <t>June 25. 2015</t>
  </si>
  <si>
    <t>November 30. 2014</t>
  </si>
  <si>
    <t>July 1. 2014</t>
  </si>
  <si>
    <t>December 31. 2014</t>
  </si>
  <si>
    <t>January 1. 2014</t>
  </si>
  <si>
    <t>July 29. 2015</t>
  </si>
  <si>
    <t>March 1. 2015</t>
  </si>
  <si>
    <t>May 24. 2011</t>
  </si>
  <si>
    <t>February 28. 2015</t>
  </si>
  <si>
    <t>January 1. 2015</t>
  </si>
  <si>
    <t>December 31. 2013</t>
  </si>
  <si>
    <t>March 31. 2015</t>
  </si>
  <si>
    <t>July 1. 2012</t>
  </si>
  <si>
    <t>October 1. 2013</t>
  </si>
  <si>
    <t>October 1. 2014</t>
  </si>
  <si>
    <t>December 31. 2012</t>
  </si>
  <si>
    <t>Kuwait</t>
  </si>
  <si>
    <t>Kazakhstan</t>
  </si>
  <si>
    <t>Slovenia</t>
  </si>
  <si>
    <t>Uzbekistan</t>
  </si>
  <si>
    <t>0.1</t>
  </si>
  <si>
    <t>Azerbaijan</t>
  </si>
  <si>
    <t>Lithuania</t>
  </si>
  <si>
    <t>Bosnia and Herzegovina</t>
  </si>
  <si>
    <t>Armenia</t>
  </si>
  <si>
    <t>Hong Kong</t>
  </si>
  <si>
    <t>17.0</t>
  </si>
  <si>
    <t>Bangladesh</t>
  </si>
  <si>
    <t>North Macedonia</t>
  </si>
  <si>
    <t>Oman</t>
  </si>
  <si>
    <t>Slovakia</t>
  </si>
  <si>
    <t>Cuba</t>
  </si>
  <si>
    <t>26 gün sonra</t>
  </si>
  <si>
    <t>Cameroon</t>
  </si>
  <si>
    <t>Afghanistan</t>
  </si>
  <si>
    <t>Bulgaria</t>
  </si>
  <si>
    <t>Tunisia</t>
  </si>
  <si>
    <t>Cyprus</t>
  </si>
  <si>
    <t>Ghana</t>
  </si>
  <si>
    <t>Ivory Coast</t>
  </si>
  <si>
    <t>Djibouti</t>
  </si>
  <si>
    <t>Latvia</t>
  </si>
  <si>
    <t>Andorra</t>
  </si>
  <si>
    <t>Diamond Princess</t>
  </si>
  <si>
    <t>Lebanon</t>
  </si>
  <si>
    <t>Costa Rica</t>
  </si>
  <si>
    <t>Niger</t>
  </si>
  <si>
    <t>Burkina Faso</t>
  </si>
  <si>
    <t>Albania</t>
  </si>
  <si>
    <t>Kyrgyzstan</t>
  </si>
  <si>
    <t>Nigeria</t>
  </si>
  <si>
    <t>0.09</t>
  </si>
  <si>
    <t>Bolivia</t>
  </si>
  <si>
    <t>Guinea</t>
  </si>
  <si>
    <t>Uruguay</t>
  </si>
  <si>
    <t>Channel Islands</t>
  </si>
  <si>
    <t>Honduras</t>
  </si>
  <si>
    <t>San Marino</t>
  </si>
  <si>
    <t>Palestine</t>
  </si>
  <si>
    <t>Malta</t>
  </si>
  <si>
    <t>Jordan</t>
  </si>
  <si>
    <t>Taiwan</t>
  </si>
  <si>
    <t>Réunion</t>
  </si>
  <si>
    <t>Georgia</t>
  </si>
  <si>
    <t>Senegal</t>
  </si>
  <si>
    <t>DRC</t>
  </si>
  <si>
    <t>Mauritius</t>
  </si>
  <si>
    <t>Mayotte</t>
  </si>
  <si>
    <t>Sri Lanka</t>
  </si>
  <si>
    <t>Guatemala</t>
  </si>
  <si>
    <t>Montenegro</t>
  </si>
  <si>
    <t>Isle of Man</t>
  </si>
  <si>
    <t>Kenya</t>
  </si>
  <si>
    <t>Mali</t>
  </si>
  <si>
    <t>Venezuela</t>
  </si>
  <si>
    <t>Somalia</t>
  </si>
  <si>
    <t>Tanzania</t>
  </si>
  <si>
    <t>Vietnam</t>
  </si>
  <si>
    <t>El Salvador</t>
  </si>
  <si>
    <t>Jamaica</t>
  </si>
  <si>
    <t>Paraguay</t>
  </si>
  <si>
    <t>Faeroe Islands</t>
  </si>
  <si>
    <t>Congo</t>
  </si>
  <si>
    <t>Martinique</t>
  </si>
  <si>
    <t>Gabon</t>
  </si>
  <si>
    <t>Rwanda</t>
  </si>
  <si>
    <t>Guadeloupe</t>
  </si>
  <si>
    <t>Sudan</t>
  </si>
  <si>
    <t>Brunei</t>
  </si>
  <si>
    <t>Gibraltar</t>
  </si>
  <si>
    <t>Cambodia</t>
  </si>
  <si>
    <t>Myanmar</t>
  </si>
  <si>
    <t>Madagascar</t>
  </si>
  <si>
    <t>Ethiopia</t>
  </si>
  <si>
    <t>0.03</t>
  </si>
  <si>
    <t>Trinidad and Tobago</t>
  </si>
  <si>
    <t>Liberia</t>
  </si>
  <si>
    <t>Aruba</t>
  </si>
  <si>
    <t>French Guiana</t>
  </si>
  <si>
    <t>Bermuda</t>
  </si>
  <si>
    <t>Monaco</t>
  </si>
  <si>
    <t>Maldives</t>
  </si>
  <si>
    <t>Togo</t>
  </si>
  <si>
    <t>Equatorial Guinea</t>
  </si>
  <si>
    <t>Cabo Verde</t>
  </si>
  <si>
    <t>Liechtenstein</t>
  </si>
  <si>
    <t>Barbados</t>
  </si>
  <si>
    <t>Zambia</t>
  </si>
  <si>
    <t>Sint Maarten</t>
  </si>
  <si>
    <t>Bahamas</t>
  </si>
  <si>
    <t>Guyana</t>
  </si>
  <si>
    <t>Cayman Islands</t>
  </si>
  <si>
    <t>iyileşen</t>
  </si>
  <si>
    <t>30.0</t>
  </si>
  <si>
    <t>Guinea-Bissau</t>
  </si>
  <si>
    <t>31.2</t>
  </si>
  <si>
    <t>Sierra Leone</t>
  </si>
  <si>
    <t>Tajikistan</t>
  </si>
  <si>
    <t>32.3</t>
  </si>
  <si>
    <t>32.6</t>
  </si>
  <si>
    <t>33.8</t>
  </si>
  <si>
    <t>Sao Tome and Principe</t>
  </si>
  <si>
    <t>Chad</t>
  </si>
  <si>
    <t>Eswatini</t>
  </si>
  <si>
    <t>Haiti</t>
  </si>
  <si>
    <t>Nepal</t>
  </si>
  <si>
    <t>Uganda</t>
  </si>
  <si>
    <t>Benin</t>
  </si>
  <si>
    <t>CAR</t>
  </si>
  <si>
    <t>Mozambique</t>
  </si>
  <si>
    <t>Libya</t>
  </si>
  <si>
    <t>French Polynesia</t>
  </si>
  <si>
    <t>South Sudan</t>
  </si>
  <si>
    <t>Syria</t>
  </si>
  <si>
    <t>Macao</t>
  </si>
  <si>
    <t>Malawi</t>
  </si>
  <si>
    <t>Mongolia</t>
  </si>
  <si>
    <t>Eritrea</t>
  </si>
  <si>
    <t>Saint Martin</t>
  </si>
  <si>
    <t>Angola</t>
  </si>
  <si>
    <t>0.06</t>
  </si>
  <si>
    <t>Zimbabwe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</si>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</sst>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₺_-;\-* #,##0.00\ _₺_-;_-* &quot;-&quot;??\ _₺_-;_-@_-"/>
    <numFmt numFmtId="164" formatCode="0.000"/>
    <numFmt numFmtId="165" formatCode="_-* #,##0\ _₺_-;\-* #,##0\ _₺_-;_-* &quot;-&quot;??\ _₺_-;_-@_-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12"/>
      <color rgb="FF363945"/>
      <name val="Arial"/>
      <family val="2"/>
      <charset val="162"/>
    </font>
    <font>
      <b/>
      <sz val="12"/>
      <color rgb="FF363945"/>
      <name val="Arial"/>
      <family val="2"/>
      <charset val="162"/>
    </font>
    <font>
      <b/>
      <sz val="12"/>
      <color rgb="FFFFFFFF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1"/>
      <color rgb="FF666666"/>
      <name val="Arial"/>
      <family val="2"/>
      <charset val="162"/>
    </font>
    <font>
      <b/>
      <i/>
      <sz val="11"/>
      <color rgb="FF00B5F0"/>
      <name val="Arial"/>
      <family val="2"/>
      <charset val="162"/>
    </font>
    <font>
      <b/>
      <sz val="12"/>
      <color rgb="FF00000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222222"/>
      <name val="Arial"/>
      <family val="2"/>
      <charset val="162"/>
    </font>
    <font>
      <vertAlign val="superscript"/>
      <sz val="8"/>
      <color rgb="FF222222"/>
      <name val="Arial"/>
      <family val="2"/>
      <charset val="162"/>
    </font>
    <font>
      <vertAlign val="superscript"/>
      <sz val="8"/>
      <color rgb="FF0B0080"/>
      <name val="Arial"/>
      <family val="2"/>
      <charset val="162"/>
    </font>
    <font>
      <u/>
      <sz val="14"/>
      <color theme="10"/>
      <name val="Calibri"/>
      <family val="2"/>
      <charset val="162"/>
      <scheme val="minor"/>
    </font>
    <font>
      <b/>
      <sz val="14"/>
      <color rgb="FF363945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FFFF"/>
      <name val="Arial"/>
      <family val="2"/>
      <charset val="162"/>
    </font>
    <font>
      <b/>
      <u/>
      <sz val="14"/>
      <color theme="1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CDD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6" fontId="0" fillId="0" borderId="0" xfId="0" applyNumberFormat="1"/>
    <xf numFmtId="0" fontId="1" fillId="3" borderId="1" xfId="0" applyFont="1" applyFill="1" applyBorder="1" applyAlignment="1">
      <alignment horizontal="right" vertical="top" wrapText="1"/>
    </xf>
    <xf numFmtId="16" fontId="1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top" wrapText="1"/>
    </xf>
    <xf numFmtId="0" fontId="4" fillId="6" borderId="3" xfId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left" vertical="top" wrapText="1"/>
    </xf>
    <xf numFmtId="0" fontId="4" fillId="7" borderId="2" xfId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16" fontId="2" fillId="2" borderId="4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9" fillId="9" borderId="7" xfId="0" applyFont="1" applyFill="1" applyBorder="1" applyAlignment="1">
      <alignment vertical="center" wrapText="1"/>
    </xf>
    <xf numFmtId="0" fontId="4" fillId="9" borderId="7" xfId="1" applyFill="1" applyBorder="1" applyAlignment="1">
      <alignment horizontal="left" vertical="center" wrapText="1"/>
    </xf>
    <xf numFmtId="17" fontId="9" fillId="9" borderId="7" xfId="0" applyNumberFormat="1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4" fillId="10" borderId="7" xfId="1" applyFill="1" applyBorder="1" applyAlignment="1">
      <alignment horizontal="left" vertical="center" wrapText="1"/>
    </xf>
    <xf numFmtId="0" fontId="9" fillId="8" borderId="7" xfId="0" applyFont="1" applyFill="1" applyBorder="1" applyAlignment="1">
      <alignment vertical="center" wrapText="1"/>
    </xf>
    <xf numFmtId="16" fontId="9" fillId="8" borderId="7" xfId="0" applyNumberFormat="1" applyFont="1" applyFill="1" applyBorder="1" applyAlignment="1">
      <alignment vertical="center" wrapText="1"/>
    </xf>
    <xf numFmtId="0" fontId="4" fillId="8" borderId="7" xfId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vertical="center" wrapText="1"/>
    </xf>
    <xf numFmtId="0" fontId="4" fillId="11" borderId="7" xfId="1" applyFill="1" applyBorder="1" applyAlignment="1">
      <alignment horizontal="left" vertical="center" wrapText="1"/>
    </xf>
    <xf numFmtId="17" fontId="9" fillId="11" borderId="7" xfId="0" applyNumberFormat="1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16" fontId="9" fillId="9" borderId="7" xfId="0" applyNumberFormat="1" applyFont="1" applyFill="1" applyBorder="1" applyAlignment="1">
      <alignment vertical="center" wrapText="1"/>
    </xf>
    <xf numFmtId="16" fontId="9" fillId="10" borderId="7" xfId="0" applyNumberFormat="1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0" fillId="8" borderId="8" xfId="0" applyFill="1" applyBorder="1"/>
    <xf numFmtId="3" fontId="9" fillId="9" borderId="7" xfId="0" applyNumberFormat="1" applyFont="1" applyFill="1" applyBorder="1" applyAlignment="1">
      <alignment vertical="center" wrapText="1"/>
    </xf>
    <xf numFmtId="3" fontId="9" fillId="11" borderId="7" xfId="0" applyNumberFormat="1" applyFont="1" applyFill="1" applyBorder="1" applyAlignment="1">
      <alignment vertical="center" wrapText="1"/>
    </xf>
    <xf numFmtId="3" fontId="9" fillId="10" borderId="7" xfId="0" applyNumberFormat="1" applyFont="1" applyFill="1" applyBorder="1" applyAlignment="1">
      <alignment vertical="center" wrapText="1"/>
    </xf>
    <xf numFmtId="3" fontId="9" fillId="8" borderId="7" xfId="0" applyNumberFormat="1" applyFont="1" applyFill="1" applyBorder="1" applyAlignment="1">
      <alignment vertical="center" wrapText="1"/>
    </xf>
    <xf numFmtId="165" fontId="9" fillId="9" borderId="7" xfId="2" applyNumberFormat="1" applyFont="1" applyFill="1" applyBorder="1" applyAlignment="1">
      <alignment vertical="center" wrapText="1"/>
    </xf>
    <xf numFmtId="165" fontId="9" fillId="11" borderId="7" xfId="2" applyNumberFormat="1" applyFont="1" applyFill="1" applyBorder="1" applyAlignment="1">
      <alignment vertical="center" wrapText="1"/>
    </xf>
    <xf numFmtId="165" fontId="9" fillId="10" borderId="7" xfId="2" applyNumberFormat="1" applyFont="1" applyFill="1" applyBorder="1" applyAlignment="1">
      <alignment vertical="center" wrapText="1"/>
    </xf>
    <xf numFmtId="165" fontId="9" fillId="8" borderId="7" xfId="2" applyNumberFormat="1" applyFont="1" applyFill="1" applyBorder="1" applyAlignment="1">
      <alignment vertical="center" wrapText="1"/>
    </xf>
    <xf numFmtId="165" fontId="0" fillId="0" borderId="0" xfId="2" applyNumberFormat="1" applyFont="1"/>
    <xf numFmtId="3" fontId="5" fillId="2" borderId="1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3" fontId="3" fillId="5" borderId="1" xfId="0" applyNumberFormat="1" applyFont="1" applyFill="1" applyBorder="1" applyAlignment="1">
      <alignment horizontal="right" vertical="top" wrapText="1"/>
    </xf>
    <xf numFmtId="3" fontId="2" fillId="6" borderId="4" xfId="0" applyNumberFormat="1" applyFont="1" applyFill="1" applyBorder="1" applyAlignment="1">
      <alignment horizontal="right" vertical="top" wrapText="1"/>
    </xf>
    <xf numFmtId="3" fontId="2" fillId="4" borderId="4" xfId="0" applyNumberFormat="1" applyFont="1" applyFill="1" applyBorder="1" applyAlignment="1">
      <alignment horizontal="right" vertical="top" wrapText="1"/>
    </xf>
    <xf numFmtId="3" fontId="3" fillId="5" borderId="4" xfId="0" applyNumberFormat="1" applyFont="1" applyFill="1" applyBorder="1" applyAlignment="1">
      <alignment horizontal="right" vertical="top" wrapText="1"/>
    </xf>
    <xf numFmtId="3" fontId="2" fillId="7" borderId="1" xfId="0" applyNumberFormat="1" applyFont="1" applyFill="1" applyBorder="1" applyAlignment="1">
      <alignment horizontal="right" vertical="top" wrapText="1"/>
    </xf>
    <xf numFmtId="3" fontId="2" fillId="2" borderId="4" xfId="0" applyNumberFormat="1" applyFont="1" applyFill="1" applyBorder="1" applyAlignment="1">
      <alignment horizontal="right" vertical="top" wrapText="1"/>
    </xf>
    <xf numFmtId="3" fontId="7" fillId="4" borderId="4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12" fillId="2" borderId="2" xfId="1" applyFont="1" applyFill="1" applyBorder="1" applyAlignment="1">
      <alignment horizontal="lef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3" fontId="13" fillId="4" borderId="1" xfId="0" applyNumberFormat="1" applyFont="1" applyFill="1" applyBorder="1" applyAlignment="1">
      <alignment horizontal="right" vertical="top" wrapText="1"/>
    </xf>
    <xf numFmtId="2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4" fontId="2" fillId="2" borderId="1" xfId="0" applyNumberFormat="1" applyFont="1" applyFill="1" applyBorder="1" applyAlignment="1">
      <alignment horizontal="right" vertical="top" wrapText="1"/>
    </xf>
    <xf numFmtId="0" fontId="15" fillId="0" borderId="0" xfId="0" applyFont="1"/>
    <xf numFmtId="0" fontId="13" fillId="2" borderId="1" xfId="0" applyFont="1" applyFill="1" applyBorder="1" applyAlignment="1">
      <alignment horizontal="right" vertical="top" wrapText="1"/>
    </xf>
    <xf numFmtId="0" fontId="13" fillId="4" borderId="1" xfId="0" applyFont="1" applyFill="1" applyBorder="1" applyAlignment="1">
      <alignment horizontal="right" vertical="top" wrapText="1"/>
    </xf>
    <xf numFmtId="0" fontId="16" fillId="5" borderId="1" xfId="0" applyFont="1" applyFill="1" applyBorder="1" applyAlignment="1">
      <alignment horizontal="right" vertical="top" wrapText="1"/>
    </xf>
    <xf numFmtId="0" fontId="17" fillId="2" borderId="2" xfId="1" applyFont="1" applyFill="1" applyBorder="1" applyAlignment="1">
      <alignment horizontal="left" vertical="top" wrapText="1"/>
    </xf>
    <xf numFmtId="2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6" fillId="5" borderId="1" xfId="0" applyNumberFormat="1" applyFont="1" applyFill="1" applyBorder="1" applyAlignment="1">
      <alignment horizontal="right" vertical="top" wrapText="1"/>
    </xf>
    <xf numFmtId="3" fontId="15" fillId="0" borderId="0" xfId="0" applyNumberFormat="1" applyFont="1"/>
    <xf numFmtId="166" fontId="14" fillId="0" borderId="0" xfId="0" applyNumberFormat="1" applyFont="1"/>
    <xf numFmtId="0" fontId="19" fillId="0" borderId="0" xfId="0" applyFont="1"/>
    <xf numFmtId="3" fontId="19" fillId="0" borderId="0" xfId="0" applyNumberFormat="1" applyFont="1"/>
    <xf numFmtId="166" fontId="0" fillId="0" borderId="0" xfId="0" applyNumberFormat="1"/>
  </cellXfs>
  <cellStyles count="3">
    <cellStyle name="Köprü" xfId="1" builtinId="8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.wikipedia.org/wiki/Kosov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211" name="Resim 210" descr="Kosova">
          <a:hlinkClick xmlns:r="http://schemas.openxmlformats.org/officeDocument/2006/relationships" r:id="rId1" tooltip="Kos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525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.wikipedia.org/wiki/Arnavutluk" TargetMode="External"/><Relationship Id="rId18" Type="http://schemas.openxmlformats.org/officeDocument/2006/relationships/hyperlink" Target="http://www.dzs.hr/Hrv_Eng/publication/2013/07-01-04_01_2013.htm" TargetMode="External"/><Relationship Id="rId26" Type="http://schemas.openxmlformats.org/officeDocument/2006/relationships/hyperlink" Target="http://www.stat.fi/til/vrm_en.html" TargetMode="External"/><Relationship Id="rId39" Type="http://schemas.openxmlformats.org/officeDocument/2006/relationships/hyperlink" Target="https://tr.wikipedia.org/wiki/%C4%B0sve%C3%A7" TargetMode="External"/><Relationship Id="rId21" Type="http://schemas.openxmlformats.org/officeDocument/2006/relationships/hyperlink" Target="https://tr.wikipedia.org/wiki/%C4%B0rlanda" TargetMode="External"/><Relationship Id="rId34" Type="http://schemas.openxmlformats.org/officeDocument/2006/relationships/hyperlink" Target="http://www.bfs.admin.ch/bfs/portal/fr/index/themen/01/02/blank/key/bevoelkerungsstand/01.html" TargetMode="External"/><Relationship Id="rId42" Type="http://schemas.openxmlformats.org/officeDocument/2006/relationships/hyperlink" Target="http://www.ine.pt/xportal/xmain?xpid=INE&amp;xpgid=ine_main" TargetMode="External"/><Relationship Id="rId47" Type="http://schemas.openxmlformats.org/officeDocument/2006/relationships/hyperlink" Target="https://tr.wikipedia.org/wiki/Yunanistan" TargetMode="External"/><Relationship Id="rId50" Type="http://schemas.openxmlformats.org/officeDocument/2006/relationships/hyperlink" Target="http://www.cbs.nl/en-GB/menu/themas/bevolking/cijfers/extra/bevolkingsteller.htm" TargetMode="External"/><Relationship Id="rId55" Type="http://schemas.openxmlformats.org/officeDocument/2006/relationships/hyperlink" Target="https://tr.wikipedia.org/wiki/Polonya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r.wikipedia.org/wiki/Letonya" TargetMode="External"/><Relationship Id="rId2" Type="http://schemas.openxmlformats.org/officeDocument/2006/relationships/hyperlink" Target="http://www.destatis.de/EN/FactsFigures/SocietyState/Population/CurrentPopulation/Tables/Census_SexAndCitizenship.html" TargetMode="External"/><Relationship Id="rId16" Type="http://schemas.openxmlformats.org/officeDocument/2006/relationships/hyperlink" Target="http://www.bhas.ba/obavjestenja/Preliminarni_rezultati_bos.pdf" TargetMode="External"/><Relationship Id="rId29" Type="http://schemas.openxmlformats.org/officeDocument/2006/relationships/hyperlink" Target="https://tr.wikipedia.org/wiki/Danimarka" TargetMode="External"/><Relationship Id="rId11" Type="http://schemas.openxmlformats.org/officeDocument/2006/relationships/hyperlink" Target="https://tr.wikipedia.org/wiki/Kuzey_Makedonya" TargetMode="External"/><Relationship Id="rId24" Type="http://schemas.openxmlformats.org/officeDocument/2006/relationships/hyperlink" Target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 TargetMode="External"/><Relationship Id="rId32" Type="http://schemas.openxmlformats.org/officeDocument/2006/relationships/hyperlink" Target="http://www.nsi.bg/en" TargetMode="External"/><Relationship Id="rId37" Type="http://schemas.openxmlformats.org/officeDocument/2006/relationships/hyperlink" Target="https://tr.wikipedia.org/wiki/Avusturya" TargetMode="External"/><Relationship Id="rId40" Type="http://schemas.openxmlformats.org/officeDocument/2006/relationships/hyperlink" Target="http://www.ksh.hu/docs/eng/xftp/gyor/nep/enep21412.pdf" TargetMode="External"/><Relationship Id="rId45" Type="http://schemas.openxmlformats.org/officeDocument/2006/relationships/hyperlink" Target="https://tr.wikipedia.org/wiki/%C3%87ek_Cumhuriyeti" TargetMode="External"/><Relationship Id="rId53" Type="http://schemas.openxmlformats.org/officeDocument/2006/relationships/hyperlink" Target="https://tr.wikipedia.org/wiki/Romanya" TargetMode="External"/><Relationship Id="rId58" Type="http://schemas.openxmlformats.org/officeDocument/2006/relationships/hyperlink" Target="http://demo.istat.it/bilmens2014gen/index_e.html" TargetMode="External"/><Relationship Id="rId5" Type="http://schemas.openxmlformats.org/officeDocument/2006/relationships/hyperlink" Target="http://www.citypopulation.de/Kosovo-Cities.html" TargetMode="External"/><Relationship Id="rId61" Type="http://schemas.openxmlformats.org/officeDocument/2006/relationships/hyperlink" Target="https://tr.wikipedia.org/wiki/Birle%C5%9Fik_Krall%C4%B1k" TargetMode="External"/><Relationship Id="rId19" Type="http://schemas.openxmlformats.org/officeDocument/2006/relationships/hyperlink" Target="https://tr.wikipedia.org/wiki/H%C4%B1rvatistan" TargetMode="External"/><Relationship Id="rId14" Type="http://schemas.openxmlformats.org/officeDocument/2006/relationships/hyperlink" Target="http://osp.stat.gov.lt/en/statistiniu-rodikliu-analize?portletFormName=visualization&amp;hash=ed31cbb8-93dd-4677-92f4-8c2c620b8111" TargetMode="External"/><Relationship Id="rId22" Type="http://schemas.openxmlformats.org/officeDocument/2006/relationships/hyperlink" Target="http://ssb.no/en/befolkning/nokkeltall" TargetMode="External"/><Relationship Id="rId27" Type="http://schemas.openxmlformats.org/officeDocument/2006/relationships/hyperlink" Target="https://tr.wikipedia.org/wiki/Finlandiya" TargetMode="External"/><Relationship Id="rId30" Type="http://schemas.openxmlformats.org/officeDocument/2006/relationships/hyperlink" Target="http://webrzs.stat.gov.rs/WebSite/Public/PageView.aspx?pKey=2" TargetMode="External"/><Relationship Id="rId35" Type="http://schemas.openxmlformats.org/officeDocument/2006/relationships/hyperlink" Target="https://tr.wikipedia.org/wiki/%C4%B0svi%C3%A7re" TargetMode="External"/><Relationship Id="rId43" Type="http://schemas.openxmlformats.org/officeDocument/2006/relationships/hyperlink" Target="https://tr.wikipedia.org/wiki/Portekiz" TargetMode="External"/><Relationship Id="rId48" Type="http://schemas.openxmlformats.org/officeDocument/2006/relationships/hyperlink" Target="http://www.ibz.rrn.fgov.be/fileadmin/user_upload/fr/pop/statistiques/stat-1-1_f.pdf" TargetMode="External"/><Relationship Id="rId56" Type="http://schemas.openxmlformats.org/officeDocument/2006/relationships/hyperlink" Target="http://www.ine.es/inebaseDYN/cp30321/cp_inicio.htm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://www.stat.si/StatWeb/en/field-overview?id=104&amp;headerbar=13" TargetMode="External"/><Relationship Id="rId51" Type="http://schemas.openxmlformats.org/officeDocument/2006/relationships/hyperlink" Target="https://tr.wikipedia.org/wiki/Hollanda" TargetMode="External"/><Relationship Id="rId3" Type="http://schemas.openxmlformats.org/officeDocument/2006/relationships/hyperlink" Target="http://www.stat.ee/main-indicators" TargetMode="External"/><Relationship Id="rId12" Type="http://schemas.openxmlformats.org/officeDocument/2006/relationships/hyperlink" Target="https://web.archive.org/web/20150224224626/http:/www.instat.gov.al/en/publications/press-releases/press-release-population-of-albania-1-january-2015.aspx" TargetMode="External"/><Relationship Id="rId17" Type="http://schemas.openxmlformats.org/officeDocument/2006/relationships/hyperlink" Target="https://tr.wikipedia.org/wiki/Bosna-Hersek" TargetMode="External"/><Relationship Id="rId25" Type="http://schemas.openxmlformats.org/officeDocument/2006/relationships/hyperlink" Target="https://tr.wikipedia.org/wiki/Slovakya" TargetMode="External"/><Relationship Id="rId33" Type="http://schemas.openxmlformats.org/officeDocument/2006/relationships/hyperlink" Target="https://tr.wikipedia.org/wiki/Bulgaristan" TargetMode="External"/><Relationship Id="rId38" Type="http://schemas.openxmlformats.org/officeDocument/2006/relationships/hyperlink" Target="http://www.scb.se/en_/Finding-statistics/Statistics-by-subject-area/Population/Population-composition/Population-statistics" TargetMode="External"/><Relationship Id="rId46" Type="http://schemas.openxmlformats.org/officeDocument/2006/relationships/hyperlink" Target="https://web.archive.org/web/20150213024145/http:/www.statistics.gr/portal/page/portal/ESYE" TargetMode="External"/><Relationship Id="rId59" Type="http://schemas.openxmlformats.org/officeDocument/2006/relationships/hyperlink" Target="https://tr.wikipedia.org/wiki/%C4%B0talya" TargetMode="External"/><Relationship Id="rId20" Type="http://schemas.openxmlformats.org/officeDocument/2006/relationships/hyperlink" Target="http://www.cso.ie/en/releasesandpublications/er/pme/populationandmigrationestimatesapril2014/" TargetMode="External"/><Relationship Id="rId41" Type="http://schemas.openxmlformats.org/officeDocument/2006/relationships/hyperlink" Target="https://tr.wikipedia.org/wiki/Macaristan" TargetMode="External"/><Relationship Id="rId54" Type="http://schemas.openxmlformats.org/officeDocument/2006/relationships/hyperlink" Target="http://stat.gov.pl/en/basic-data" TargetMode="External"/><Relationship Id="rId62" Type="http://schemas.openxmlformats.org/officeDocument/2006/relationships/hyperlink" Target="https://tr.wikipedia.org/wiki/Fransa" TargetMode="External"/><Relationship Id="rId1" Type="http://schemas.openxmlformats.org/officeDocument/2006/relationships/hyperlink" Target="https://tr.wikipedia.org/wiki/Almanya" TargetMode="External"/><Relationship Id="rId6" Type="http://schemas.openxmlformats.org/officeDocument/2006/relationships/hyperlink" Target="https://web.archive.org/web/20130628214416/http:/www.csb.gov.lv/en/statistikas-temas/population-key-indicators-30624.html" TargetMode="External"/><Relationship Id="rId15" Type="http://schemas.openxmlformats.org/officeDocument/2006/relationships/hyperlink" Target="https://tr.wikipedia.org/wiki/Litvanya" TargetMode="External"/><Relationship Id="rId23" Type="http://schemas.openxmlformats.org/officeDocument/2006/relationships/hyperlink" Target="https://tr.wikipedia.org/wiki/Norve%C3%A7" TargetMode="External"/><Relationship Id="rId28" Type="http://schemas.openxmlformats.org/officeDocument/2006/relationships/hyperlink" Target="http://www.dst.dk/en/Statistik/emner/befolkning-og-befolkningsfremskrivning/folketal.aspx" TargetMode="External"/><Relationship Id="rId36" Type="http://schemas.openxmlformats.org/officeDocument/2006/relationships/hyperlink" Target="http://www.statistik.at/web_de/statistiken/bevoelkerung/bevoelkerungsstand_und_veraenderung/bevoelkerung_zu_jahres-_quartalsanfang/023582.html" TargetMode="External"/><Relationship Id="rId49" Type="http://schemas.openxmlformats.org/officeDocument/2006/relationships/hyperlink" Target="https://tr.wikipedia.org/wiki/Bel%C3%A7ika" TargetMode="External"/><Relationship Id="rId57" Type="http://schemas.openxmlformats.org/officeDocument/2006/relationships/hyperlink" Target="https://tr.wikipedia.org/wiki/%C4%B0spanya" TargetMode="External"/><Relationship Id="rId10" Type="http://schemas.openxmlformats.org/officeDocument/2006/relationships/hyperlink" Target="http://www.stat.gov.mk/IndikatoriTS_en.aspx?id=2" TargetMode="External"/><Relationship Id="rId31" Type="http://schemas.openxmlformats.org/officeDocument/2006/relationships/hyperlink" Target="https://tr.wikipedia.org/wiki/S%C4%B1rbistan" TargetMode="External"/><Relationship Id="rId44" Type="http://schemas.openxmlformats.org/officeDocument/2006/relationships/hyperlink" Target="http://www.czso.cz/csu/czso/population" TargetMode="External"/><Relationship Id="rId52" Type="http://schemas.openxmlformats.org/officeDocument/2006/relationships/hyperlink" Target="https://web.archive.org/web/20141113202626/http:/www.insse.ro/cms/files/statistici/comunicate/com_anuale/populatie/PopRez2014r.pdf" TargetMode="External"/><Relationship Id="rId60" Type="http://schemas.openxmlformats.org/officeDocument/2006/relationships/hyperlink" Target="http://www.ons.gov.uk/ons/dcp171778_406922.pdf" TargetMode="External"/><Relationship Id="rId4" Type="http://schemas.openxmlformats.org/officeDocument/2006/relationships/hyperlink" Target="https://tr.wikipedia.org/wiki/Estonya" TargetMode="External"/><Relationship Id="rId9" Type="http://schemas.openxmlformats.org/officeDocument/2006/relationships/hyperlink" Target="https://tr.wikipedia.org/wiki/Sloveny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norway/" TargetMode="External"/><Relationship Id="rId3" Type="http://schemas.openxmlformats.org/officeDocument/2006/relationships/hyperlink" Target="https://www.worldometers.info/coronavirus/country/italy/" TargetMode="External"/><Relationship Id="rId21" Type="http://schemas.openxmlformats.org/officeDocument/2006/relationships/hyperlink" Target="https://www.worldometers.info/coronavirus/country/india/" TargetMode="External"/><Relationship Id="rId34" Type="http://schemas.openxmlformats.org/officeDocument/2006/relationships/hyperlink" Target="https://www.worldometers.info/coronavirus/country/malaysia/" TargetMode="External"/><Relationship Id="rId7" Type="http://schemas.openxmlformats.org/officeDocument/2006/relationships/hyperlink" Target="https://www.worldometers.info/coronavirus/country/uk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pakistan/" TargetMode="External"/><Relationship Id="rId2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austria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japan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11" Type="http://schemas.openxmlformats.org/officeDocument/2006/relationships/hyperlink" Target="https://www.worldometers.info/coronavirus/country/switzerland/" TargetMode="External"/><Relationship Id="rId24" Type="http://schemas.openxmlformats.org/officeDocument/2006/relationships/hyperlink" Target="https://www.worldometers.info/coronavirus/country/chile/" TargetMode="External"/><Relationship Id="rId32" Type="http://schemas.openxmlformats.org/officeDocument/2006/relationships/hyperlink" Target="https://www.worldometers.info/coronavirus/country/czech-republic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portugal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australia/" TargetMode="External"/><Relationship Id="rId10" Type="http://schemas.openxmlformats.org/officeDocument/2006/relationships/hyperlink" Target="https://www.worldometers.info/coronavirus/country/belgium/" TargetMode="External"/><Relationship Id="rId19" Type="http://schemas.openxmlformats.org/officeDocument/2006/relationships/hyperlink" Target="https://www.worldometers.info/coronavirus/country/south-korea/" TargetMode="External"/><Relationship Id="rId31" Type="http://schemas.openxmlformats.org/officeDocument/2006/relationships/hyperlink" Target="https://www.worldometers.info/coronavirus/country/roman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4" Type="http://schemas.openxmlformats.org/officeDocument/2006/relationships/hyperlink" Target="https://www.worldometers.info/coronavirus/country/brazil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oland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worldometers.info/coronavirus/country/ira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0" sqref="L20"/>
    </sheetView>
  </sheetViews>
  <sheetFormatPr defaultRowHeight="15" x14ac:dyDescent="0.25"/>
  <cols>
    <col min="1" max="1" width="13.7109375" customWidth="1"/>
    <col min="2" max="2" width="18.42578125" customWidth="1"/>
    <col min="3" max="3" width="17.85546875" style="51" bestFit="1" customWidth="1"/>
    <col min="8" max="8" width="24.5703125" customWidth="1"/>
    <col min="9" max="9" width="20.5703125" customWidth="1"/>
    <col min="10" max="10" width="24.28515625" customWidth="1"/>
  </cols>
  <sheetData>
    <row r="1" spans="1:10" ht="15.75" thickBot="1" x14ac:dyDescent="0.3">
      <c r="A1" s="27">
        <v>2</v>
      </c>
      <c r="B1" s="28" t="s">
        <v>108</v>
      </c>
      <c r="C1" s="47">
        <v>81276000</v>
      </c>
      <c r="D1" s="29">
        <v>19968</v>
      </c>
      <c r="E1" s="27" t="s">
        <v>109</v>
      </c>
      <c r="F1" s="27">
        <v>256</v>
      </c>
      <c r="G1" s="27">
        <v>220</v>
      </c>
      <c r="H1" s="43">
        <v>81083600</v>
      </c>
      <c r="I1" s="27" t="s">
        <v>183</v>
      </c>
      <c r="J1" s="28" t="s">
        <v>107</v>
      </c>
    </row>
    <row r="2" spans="1:10" ht="15.75" thickBot="1" x14ac:dyDescent="0.3">
      <c r="A2" s="27">
        <v>4</v>
      </c>
      <c r="B2" s="28" t="s">
        <v>110</v>
      </c>
      <c r="C2" s="47">
        <v>66121000</v>
      </c>
      <c r="D2" s="29">
        <v>27942</v>
      </c>
      <c r="E2" s="27" t="s">
        <v>111</v>
      </c>
      <c r="F2" s="27">
        <v>289</v>
      </c>
      <c r="G2" s="27">
        <v>154</v>
      </c>
      <c r="H2" s="43">
        <v>66030000</v>
      </c>
      <c r="I2" s="27" t="s">
        <v>184</v>
      </c>
      <c r="J2" s="42"/>
    </row>
    <row r="3" spans="1:10" ht="15.75" thickBot="1" x14ac:dyDescent="0.3">
      <c r="A3" s="27">
        <v>5</v>
      </c>
      <c r="B3" s="28" t="s">
        <v>112</v>
      </c>
      <c r="C3" s="47">
        <v>65081276</v>
      </c>
      <c r="D3" s="29">
        <v>23559</v>
      </c>
      <c r="E3" s="27" t="s">
        <v>113</v>
      </c>
      <c r="F3" s="27">
        <v>484</v>
      </c>
      <c r="G3" s="27">
        <v>92</v>
      </c>
      <c r="H3" s="43">
        <v>64596800</v>
      </c>
      <c r="I3" s="27" t="s">
        <v>185</v>
      </c>
      <c r="J3" s="28" t="s">
        <v>107</v>
      </c>
    </row>
    <row r="4" spans="1:10" ht="15.75" thickBot="1" x14ac:dyDescent="0.3">
      <c r="A4" s="27">
        <v>6</v>
      </c>
      <c r="B4" s="28" t="s">
        <v>114</v>
      </c>
      <c r="C4" s="47">
        <v>60963000</v>
      </c>
      <c r="D4" s="29">
        <v>42552</v>
      </c>
      <c r="E4" s="27" t="s">
        <v>115</v>
      </c>
      <c r="F4" s="27">
        <v>298</v>
      </c>
      <c r="G4" s="27">
        <v>141</v>
      </c>
      <c r="H4" s="43">
        <v>60788845</v>
      </c>
      <c r="I4" s="27" t="s">
        <v>186</v>
      </c>
      <c r="J4" s="28" t="s">
        <v>116</v>
      </c>
    </row>
    <row r="5" spans="1:10" ht="15.75" thickBot="1" x14ac:dyDescent="0.3">
      <c r="A5" s="27">
        <v>7</v>
      </c>
      <c r="B5" s="28" t="s">
        <v>117</v>
      </c>
      <c r="C5" s="47">
        <v>46335000</v>
      </c>
      <c r="D5" s="29">
        <v>16193</v>
      </c>
      <c r="E5" s="27" t="s">
        <v>118</v>
      </c>
      <c r="F5" s="27">
        <v>-129</v>
      </c>
      <c r="G5" s="27" t="s">
        <v>119</v>
      </c>
      <c r="H5" s="43">
        <v>46464053</v>
      </c>
      <c r="I5" s="27" t="s">
        <v>187</v>
      </c>
      <c r="J5" s="28" t="s">
        <v>107</v>
      </c>
    </row>
    <row r="6" spans="1:10" ht="15.75" thickBot="1" x14ac:dyDescent="0.3">
      <c r="A6" s="27">
        <v>9</v>
      </c>
      <c r="B6" s="28" t="s">
        <v>120</v>
      </c>
      <c r="C6" s="47">
        <v>38494000</v>
      </c>
      <c r="D6" s="29">
        <v>19085</v>
      </c>
      <c r="E6" s="27" t="s">
        <v>121</v>
      </c>
      <c r="F6" s="27">
        <v>20</v>
      </c>
      <c r="G6" s="43">
        <v>1334</v>
      </c>
      <c r="H6" s="43">
        <v>38484000</v>
      </c>
      <c r="I6" s="27" t="s">
        <v>188</v>
      </c>
      <c r="J6" s="28" t="s">
        <v>107</v>
      </c>
    </row>
    <row r="7" spans="1:10" ht="15.75" thickBot="1" x14ac:dyDescent="0.3">
      <c r="A7" s="35">
        <v>10</v>
      </c>
      <c r="B7" s="36" t="s">
        <v>122</v>
      </c>
      <c r="C7" s="48">
        <v>19822000</v>
      </c>
      <c r="D7" s="37">
        <v>12086</v>
      </c>
      <c r="E7" s="35" t="s">
        <v>123</v>
      </c>
      <c r="F7" s="35">
        <v>-81</v>
      </c>
      <c r="G7" s="35" t="s">
        <v>119</v>
      </c>
      <c r="H7" s="44">
        <v>19942642</v>
      </c>
      <c r="I7" s="35" t="s">
        <v>189</v>
      </c>
      <c r="J7" s="36" t="s">
        <v>107</v>
      </c>
    </row>
    <row r="8" spans="1:10" ht="15.75" thickBot="1" x14ac:dyDescent="0.3">
      <c r="A8" s="27">
        <v>11</v>
      </c>
      <c r="B8" s="28" t="s">
        <v>124</v>
      </c>
      <c r="C8" s="47">
        <v>16933000</v>
      </c>
      <c r="D8" s="29">
        <v>36161</v>
      </c>
      <c r="E8" s="27" t="s">
        <v>125</v>
      </c>
      <c r="F8" s="27">
        <v>62</v>
      </c>
      <c r="G8" s="27">
        <v>189</v>
      </c>
      <c r="H8" s="38">
        <v>5</v>
      </c>
      <c r="I8" s="27" t="s">
        <v>190</v>
      </c>
      <c r="J8" s="28" t="s">
        <v>126</v>
      </c>
    </row>
    <row r="9" spans="1:10" ht="15.75" thickBot="1" x14ac:dyDescent="0.3">
      <c r="A9" s="27">
        <v>12</v>
      </c>
      <c r="B9" s="28" t="s">
        <v>127</v>
      </c>
      <c r="C9" s="47">
        <v>11259000</v>
      </c>
      <c r="D9" s="29">
        <v>11689</v>
      </c>
      <c r="E9" s="27" t="s">
        <v>128</v>
      </c>
      <c r="F9" s="27">
        <v>58</v>
      </c>
      <c r="G9" s="27">
        <v>134</v>
      </c>
      <c r="H9" s="43">
        <v>11239846</v>
      </c>
      <c r="I9" s="27" t="s">
        <v>191</v>
      </c>
      <c r="J9" s="28" t="s">
        <v>116</v>
      </c>
    </row>
    <row r="10" spans="1:10" ht="15.75" thickBot="1" x14ac:dyDescent="0.3">
      <c r="A10" s="27">
        <v>13</v>
      </c>
      <c r="B10" s="28" t="s">
        <v>129</v>
      </c>
      <c r="C10" s="47">
        <v>10769000</v>
      </c>
      <c r="D10" s="29">
        <v>46023</v>
      </c>
      <c r="E10" s="27" t="s">
        <v>130</v>
      </c>
      <c r="F10" s="27">
        <v>-12</v>
      </c>
      <c r="G10" s="27" t="s">
        <v>119</v>
      </c>
      <c r="H10" s="43">
        <v>10816286</v>
      </c>
      <c r="I10" s="27" t="s">
        <v>192</v>
      </c>
      <c r="J10" s="28" t="s">
        <v>131</v>
      </c>
    </row>
    <row r="11" spans="1:10" ht="15.75" thickBot="1" x14ac:dyDescent="0.3">
      <c r="A11" s="27">
        <v>14</v>
      </c>
      <c r="B11" s="28" t="s">
        <v>132</v>
      </c>
      <c r="C11" s="47">
        <v>10535000</v>
      </c>
      <c r="D11" s="29">
        <v>45292</v>
      </c>
      <c r="E11" s="27" t="s">
        <v>133</v>
      </c>
      <c r="F11" s="27">
        <v>-6</v>
      </c>
      <c r="G11" s="27" t="s">
        <v>119</v>
      </c>
      <c r="H11" s="43">
        <v>10538275</v>
      </c>
      <c r="I11" s="27" t="s">
        <v>188</v>
      </c>
      <c r="J11" s="28" t="s">
        <v>107</v>
      </c>
    </row>
    <row r="12" spans="1:10" ht="15.75" thickBot="1" x14ac:dyDescent="0.3">
      <c r="A12" s="27">
        <v>15</v>
      </c>
      <c r="B12" s="28" t="s">
        <v>134</v>
      </c>
      <c r="C12" s="47">
        <v>10311000</v>
      </c>
      <c r="D12" s="29">
        <v>44197</v>
      </c>
      <c r="E12" s="27" t="s">
        <v>135</v>
      </c>
      <c r="F12" s="27">
        <v>-58</v>
      </c>
      <c r="G12" s="27" t="s">
        <v>119</v>
      </c>
      <c r="H12" s="43">
        <v>10427301</v>
      </c>
      <c r="I12" s="27">
        <v>2013</v>
      </c>
      <c r="J12" s="28" t="s">
        <v>107</v>
      </c>
    </row>
    <row r="13" spans="1:10" ht="15.75" thickBot="1" x14ac:dyDescent="0.3">
      <c r="A13" s="27">
        <v>16</v>
      </c>
      <c r="B13" s="28" t="s">
        <v>136</v>
      </c>
      <c r="C13" s="47">
        <v>9835000</v>
      </c>
      <c r="D13" s="29">
        <v>42005</v>
      </c>
      <c r="E13" s="27" t="s">
        <v>118</v>
      </c>
      <c r="F13" s="27">
        <v>-28</v>
      </c>
      <c r="G13" s="27" t="s">
        <v>119</v>
      </c>
      <c r="H13" s="43">
        <v>9849000</v>
      </c>
      <c r="I13" s="27" t="s">
        <v>188</v>
      </c>
      <c r="J13" s="28" t="s">
        <v>107</v>
      </c>
    </row>
    <row r="14" spans="1:10" ht="15.75" thickBot="1" x14ac:dyDescent="0.3">
      <c r="A14" s="27">
        <v>17</v>
      </c>
      <c r="B14" s="28" t="s">
        <v>137</v>
      </c>
      <c r="C14" s="47">
        <v>9794000</v>
      </c>
      <c r="D14" s="29">
        <v>42005</v>
      </c>
      <c r="E14" s="39">
        <v>43891</v>
      </c>
      <c r="F14" s="27">
        <v>100</v>
      </c>
      <c r="G14" s="27">
        <v>68</v>
      </c>
      <c r="H14" s="43">
        <v>9760142</v>
      </c>
      <c r="I14" s="27" t="s">
        <v>193</v>
      </c>
      <c r="J14" s="28" t="s">
        <v>116</v>
      </c>
    </row>
    <row r="15" spans="1:10" ht="15.75" thickBot="1" x14ac:dyDescent="0.3">
      <c r="A15" s="27">
        <v>20</v>
      </c>
      <c r="B15" s="28" t="s">
        <v>138</v>
      </c>
      <c r="C15" s="47">
        <v>8608000</v>
      </c>
      <c r="D15" s="39">
        <v>43831</v>
      </c>
      <c r="E15" s="27" t="s">
        <v>139</v>
      </c>
      <c r="F15" s="27">
        <v>57</v>
      </c>
      <c r="G15" s="27">
        <v>104</v>
      </c>
      <c r="H15" s="43">
        <v>8579747</v>
      </c>
      <c r="I15" s="27" t="s">
        <v>194</v>
      </c>
      <c r="J15" s="28" t="s">
        <v>107</v>
      </c>
    </row>
    <row r="16" spans="1:10" ht="15.75" thickBot="1" x14ac:dyDescent="0.3">
      <c r="A16" s="30">
        <v>21</v>
      </c>
      <c r="B16" s="31" t="s">
        <v>140</v>
      </c>
      <c r="C16" s="49">
        <v>8265000</v>
      </c>
      <c r="D16" s="30" t="s">
        <v>141</v>
      </c>
      <c r="E16" s="30" t="s">
        <v>142</v>
      </c>
      <c r="F16" s="30">
        <v>71</v>
      </c>
      <c r="G16" s="30">
        <v>80</v>
      </c>
      <c r="H16" s="45">
        <v>8211700</v>
      </c>
      <c r="I16" s="30" t="s">
        <v>183</v>
      </c>
      <c r="J16" s="31" t="s">
        <v>107</v>
      </c>
    </row>
    <row r="17" spans="1:10" ht="15.75" thickBot="1" x14ac:dyDescent="0.3">
      <c r="A17" s="35">
        <v>22</v>
      </c>
      <c r="B17" s="36" t="s">
        <v>143</v>
      </c>
      <c r="C17" s="48">
        <v>7185000</v>
      </c>
      <c r="D17" s="35" t="s">
        <v>144</v>
      </c>
      <c r="E17" s="35" t="s">
        <v>145</v>
      </c>
      <c r="F17" s="35">
        <v>-41</v>
      </c>
      <c r="G17" s="35" t="s">
        <v>119</v>
      </c>
      <c r="H17" s="44">
        <v>7245677</v>
      </c>
      <c r="I17" s="35" t="s">
        <v>195</v>
      </c>
      <c r="J17" s="36" t="s">
        <v>107</v>
      </c>
    </row>
    <row r="18" spans="1:10" ht="15.75" thickBot="1" x14ac:dyDescent="0.3">
      <c r="A18" s="32">
        <v>23</v>
      </c>
      <c r="B18" s="34" t="s">
        <v>146</v>
      </c>
      <c r="C18" s="50">
        <v>7103000</v>
      </c>
      <c r="D18" s="32" t="s">
        <v>147</v>
      </c>
      <c r="E18" s="32" t="s">
        <v>123</v>
      </c>
      <c r="F18" s="32">
        <v>-29</v>
      </c>
      <c r="G18" s="32" t="s">
        <v>119</v>
      </c>
      <c r="H18" s="46">
        <v>7146759</v>
      </c>
      <c r="I18" s="32" t="s">
        <v>189</v>
      </c>
      <c r="J18" s="34" t="s">
        <v>107</v>
      </c>
    </row>
    <row r="19" spans="1:10" ht="15.75" thickBot="1" x14ac:dyDescent="0.3">
      <c r="A19" s="27">
        <v>24</v>
      </c>
      <c r="B19" s="28" t="s">
        <v>148</v>
      </c>
      <c r="C19" s="47">
        <v>5673000</v>
      </c>
      <c r="D19" s="27" t="s">
        <v>139</v>
      </c>
      <c r="E19" s="27" t="s">
        <v>149</v>
      </c>
      <c r="F19" s="27">
        <v>27</v>
      </c>
      <c r="G19" s="27">
        <v>145</v>
      </c>
      <c r="H19" s="43">
        <v>5659715</v>
      </c>
      <c r="I19" s="27" t="s">
        <v>194</v>
      </c>
      <c r="J19" s="28" t="s">
        <v>107</v>
      </c>
    </row>
    <row r="20" spans="1:10" ht="15.75" thickBot="1" x14ac:dyDescent="0.3">
      <c r="A20" s="27">
        <v>25</v>
      </c>
      <c r="B20" s="28" t="s">
        <v>150</v>
      </c>
      <c r="C20" s="47">
        <v>5475000</v>
      </c>
      <c r="D20" s="27" t="s">
        <v>151</v>
      </c>
      <c r="E20" s="27" t="s">
        <v>152</v>
      </c>
      <c r="F20" s="27">
        <v>6</v>
      </c>
      <c r="G20" s="27">
        <v>632</v>
      </c>
      <c r="H20" s="43">
        <v>5473465</v>
      </c>
      <c r="I20" s="27" t="s">
        <v>196</v>
      </c>
      <c r="J20" s="28" t="s">
        <v>116</v>
      </c>
    </row>
    <row r="21" spans="1:10" ht="15.75" thickBot="1" x14ac:dyDescent="0.3">
      <c r="A21" s="27">
        <v>26</v>
      </c>
      <c r="B21" s="28" t="s">
        <v>153</v>
      </c>
      <c r="C21" s="47">
        <v>5426000</v>
      </c>
      <c r="D21" s="27" t="s">
        <v>151</v>
      </c>
      <c r="E21" s="27" t="s">
        <v>154</v>
      </c>
      <c r="F21" s="27">
        <v>7</v>
      </c>
      <c r="G21" s="27">
        <v>537</v>
      </c>
      <c r="H21" s="43">
        <v>5415949</v>
      </c>
      <c r="I21" s="27" t="s">
        <v>183</v>
      </c>
      <c r="J21" s="28" t="s">
        <v>107</v>
      </c>
    </row>
    <row r="22" spans="1:10" ht="15.75" thickBot="1" x14ac:dyDescent="0.3">
      <c r="A22" s="30">
        <v>27</v>
      </c>
      <c r="B22" s="31" t="s">
        <v>155</v>
      </c>
      <c r="C22" s="49">
        <v>5194000</v>
      </c>
      <c r="D22" s="30" t="s">
        <v>156</v>
      </c>
      <c r="E22" s="40">
        <v>44136</v>
      </c>
      <c r="F22" s="30">
        <v>57</v>
      </c>
      <c r="G22" s="30">
        <v>63</v>
      </c>
      <c r="H22" s="45">
        <v>5165802</v>
      </c>
      <c r="I22" s="30" t="s">
        <v>194</v>
      </c>
      <c r="J22" s="31" t="s">
        <v>107</v>
      </c>
    </row>
    <row r="23" spans="1:10" ht="15.75" thickBot="1" x14ac:dyDescent="0.3">
      <c r="A23" s="27">
        <v>28</v>
      </c>
      <c r="B23" s="28" t="s">
        <v>157</v>
      </c>
      <c r="C23" s="47">
        <v>4630000</v>
      </c>
      <c r="D23" s="27" t="s">
        <v>158</v>
      </c>
      <c r="E23" s="27" t="s">
        <v>159</v>
      </c>
      <c r="F23" s="27">
        <v>16</v>
      </c>
      <c r="G23" s="27">
        <v>200</v>
      </c>
      <c r="H23" s="43">
        <v>4609600</v>
      </c>
      <c r="I23" s="27" t="s">
        <v>160</v>
      </c>
      <c r="J23" s="28" t="s">
        <v>107</v>
      </c>
    </row>
    <row r="24" spans="1:10" ht="15.75" thickBot="1" x14ac:dyDescent="0.3">
      <c r="A24" s="35">
        <v>29</v>
      </c>
      <c r="B24" s="36" t="s">
        <v>161</v>
      </c>
      <c r="C24" s="48">
        <v>4230000</v>
      </c>
      <c r="D24" s="35" t="s">
        <v>162</v>
      </c>
      <c r="E24" s="35" t="s">
        <v>163</v>
      </c>
      <c r="F24" s="35">
        <v>-13</v>
      </c>
      <c r="G24" s="35" t="s">
        <v>119</v>
      </c>
      <c r="H24" s="44">
        <v>4267558</v>
      </c>
      <c r="I24" s="35" t="s">
        <v>197</v>
      </c>
      <c r="J24" s="36" t="s">
        <v>107</v>
      </c>
    </row>
    <row r="25" spans="1:10" ht="30.75" thickBot="1" x14ac:dyDescent="0.3">
      <c r="A25" s="32">
        <v>30</v>
      </c>
      <c r="B25" s="34" t="s">
        <v>164</v>
      </c>
      <c r="C25" s="50">
        <v>3750000</v>
      </c>
      <c r="D25" s="32" t="s">
        <v>165</v>
      </c>
      <c r="E25" s="32" t="s">
        <v>166</v>
      </c>
      <c r="F25" s="32">
        <v>-24</v>
      </c>
      <c r="G25" s="32" t="s">
        <v>119</v>
      </c>
      <c r="H25" s="46">
        <v>3791622</v>
      </c>
      <c r="I25" s="32" t="s">
        <v>198</v>
      </c>
      <c r="J25" s="34" t="s">
        <v>167</v>
      </c>
    </row>
    <row r="26" spans="1:10" ht="15.75" thickBot="1" x14ac:dyDescent="0.3">
      <c r="A26" s="32"/>
      <c r="B26" s="34"/>
      <c r="C26" s="50"/>
      <c r="D26" s="32"/>
      <c r="E26" s="32"/>
      <c r="F26" s="32"/>
      <c r="G26" s="32"/>
      <c r="H26" s="32"/>
      <c r="I26" s="32"/>
      <c r="J26" s="34"/>
    </row>
    <row r="27" spans="1:10" ht="15.75" thickBot="1" x14ac:dyDescent="0.3">
      <c r="A27" s="35">
        <v>34</v>
      </c>
      <c r="B27" s="36" t="s">
        <v>168</v>
      </c>
      <c r="C27" s="48">
        <v>2906000</v>
      </c>
      <c r="D27" s="35" t="s">
        <v>169</v>
      </c>
      <c r="E27" s="35" t="s">
        <v>170</v>
      </c>
      <c r="F27" s="35">
        <v>-25</v>
      </c>
      <c r="G27" s="35" t="s">
        <v>119</v>
      </c>
      <c r="H27" s="44">
        <v>2912566</v>
      </c>
      <c r="I27" s="35" t="s">
        <v>184</v>
      </c>
      <c r="J27" s="36" t="s">
        <v>116</v>
      </c>
    </row>
    <row r="28" spans="1:10" ht="15.75" thickBot="1" x14ac:dyDescent="0.3">
      <c r="A28" s="32">
        <v>35</v>
      </c>
      <c r="B28" s="34" t="s">
        <v>171</v>
      </c>
      <c r="C28" s="50">
        <v>2887000</v>
      </c>
      <c r="D28" s="32" t="s">
        <v>169</v>
      </c>
      <c r="E28" s="32" t="s">
        <v>123</v>
      </c>
      <c r="F28" s="32">
        <v>-12</v>
      </c>
      <c r="G28" s="32" t="s">
        <v>119</v>
      </c>
      <c r="H28" s="46">
        <v>2893005</v>
      </c>
      <c r="I28" s="32" t="s">
        <v>194</v>
      </c>
      <c r="J28" s="34" t="s">
        <v>107</v>
      </c>
    </row>
    <row r="29" spans="1:10" ht="15.75" thickBot="1" x14ac:dyDescent="0.3">
      <c r="A29" s="32">
        <v>36</v>
      </c>
      <c r="B29" s="34" t="s">
        <v>172</v>
      </c>
      <c r="C29" s="50">
        <v>2071000</v>
      </c>
      <c r="D29" s="32" t="s">
        <v>173</v>
      </c>
      <c r="E29" s="32" t="s">
        <v>174</v>
      </c>
      <c r="F29" s="32">
        <v>3</v>
      </c>
      <c r="G29" s="32">
        <v>478</v>
      </c>
      <c r="H29" s="46">
        <v>2065769</v>
      </c>
      <c r="I29" s="32" t="s">
        <v>195</v>
      </c>
      <c r="J29" s="34" t="s">
        <v>107</v>
      </c>
    </row>
    <row r="30" spans="1:10" ht="15.75" thickBot="1" x14ac:dyDescent="0.3">
      <c r="A30" s="27">
        <v>37</v>
      </c>
      <c r="B30" s="28" t="s">
        <v>175</v>
      </c>
      <c r="C30" s="47">
        <v>2065000</v>
      </c>
      <c r="D30" s="27" t="s">
        <v>173</v>
      </c>
      <c r="E30" s="27" t="s">
        <v>174</v>
      </c>
      <c r="F30" s="27">
        <v>3</v>
      </c>
      <c r="G30" s="27">
        <v>477</v>
      </c>
      <c r="H30" s="43">
        <v>2062731</v>
      </c>
      <c r="I30" s="27" t="s">
        <v>199</v>
      </c>
      <c r="J30" s="28" t="s">
        <v>107</v>
      </c>
    </row>
    <row r="31" spans="1:10" ht="15.75" thickBot="1" x14ac:dyDescent="0.3">
      <c r="A31" s="35">
        <v>38</v>
      </c>
      <c r="B31" s="36" t="s">
        <v>176</v>
      </c>
      <c r="C31" s="48">
        <v>1979000</v>
      </c>
      <c r="D31" s="35" t="s">
        <v>177</v>
      </c>
      <c r="E31" s="35" t="s">
        <v>178</v>
      </c>
      <c r="F31" s="35">
        <v>-18</v>
      </c>
      <c r="G31" s="35" t="s">
        <v>119</v>
      </c>
      <c r="H31" s="44">
        <v>1983300</v>
      </c>
      <c r="I31" s="35" t="s">
        <v>184</v>
      </c>
      <c r="J31" s="36" t="s">
        <v>116</v>
      </c>
    </row>
    <row r="32" spans="1:10" ht="15.75" thickBot="1" x14ac:dyDescent="0.3">
      <c r="A32" s="32">
        <v>39</v>
      </c>
      <c r="B32" s="41" t="s">
        <v>179</v>
      </c>
      <c r="C32" s="50">
        <v>1867000</v>
      </c>
      <c r="D32" s="32" t="s">
        <v>180</v>
      </c>
      <c r="E32" s="33">
        <v>44044</v>
      </c>
      <c r="F32" s="32">
        <v>20</v>
      </c>
      <c r="G32" s="32">
        <v>64</v>
      </c>
      <c r="H32" s="46">
        <v>1815606</v>
      </c>
      <c r="I32" s="32" t="s">
        <v>200</v>
      </c>
      <c r="J32" s="34" t="s">
        <v>107</v>
      </c>
    </row>
    <row r="33" spans="1:10" ht="15.75" thickBot="1" x14ac:dyDescent="0.3">
      <c r="A33" s="27">
        <v>40</v>
      </c>
      <c r="B33" s="28" t="s">
        <v>181</v>
      </c>
      <c r="C33" s="47">
        <v>1315000</v>
      </c>
      <c r="D33" s="27" t="s">
        <v>174</v>
      </c>
      <c r="E33" s="27" t="s">
        <v>182</v>
      </c>
      <c r="F33" s="27">
        <v>6</v>
      </c>
      <c r="G33" s="27">
        <v>152</v>
      </c>
      <c r="H33" s="43">
        <v>1312252</v>
      </c>
      <c r="I33" s="27" t="s">
        <v>194</v>
      </c>
      <c r="J33" s="28" t="s">
        <v>107</v>
      </c>
    </row>
    <row r="35" spans="1:10" x14ac:dyDescent="0.25">
      <c r="C35" s="51">
        <f>SUM(C1:C33)</f>
        <v>538157276</v>
      </c>
    </row>
  </sheetData>
  <hyperlinks>
    <hyperlink ref="B1" r:id="rId1" tooltip="Almanya" display="https://tr.wikipedia.org/wiki/Almanya"/>
    <hyperlink ref="J1" r:id="rId2" display="http://www.destatis.de/EN/FactsFigures/SocietyState/Population/CurrentPopulation/Tables/Census_SexAndCitizenship.html"/>
    <hyperlink ref="J33" r:id="rId3" display="http://www.stat.ee/main-indicators"/>
    <hyperlink ref="B33" r:id="rId4" tooltip="Estonya" display="https://tr.wikipedia.org/wiki/Estonya"/>
    <hyperlink ref="J32" r:id="rId5" display="http://www.citypopulation.de/Kosovo-Cities.html"/>
    <hyperlink ref="J31" r:id="rId6" display="https://web.archive.org/web/20130628214416/http:/www.csb.gov.lv/en/statistikas-temas/population-key-indicators-30624.html"/>
    <hyperlink ref="B31" r:id="rId7" tooltip="Letonya" display="https://tr.wikipedia.org/wiki/Letonya"/>
    <hyperlink ref="J30" r:id="rId8" display="http://www.stat.si/StatWeb/en/field-overview?id=104&amp;headerbar=13"/>
    <hyperlink ref="B30" r:id="rId9" tooltip="Slovenya" display="https://tr.wikipedia.org/wiki/Slovenya"/>
    <hyperlink ref="J29" r:id="rId10" display="http://www.stat.gov.mk/IndikatoriTS_en.aspx?id=2"/>
    <hyperlink ref="B29" r:id="rId11" tooltip="Kuzey Makedonya" display="https://tr.wikipedia.org/wiki/Kuzey_Makedonya"/>
    <hyperlink ref="J28" r:id="rId12" display="https://web.archive.org/web/20150224224626/http:/www.instat.gov.al/en/publications/press-releases/press-release-population-of-albania-1-january-2015.aspx"/>
    <hyperlink ref="B28" r:id="rId13" tooltip="Arnavutluk" display="https://tr.wikipedia.org/wiki/Arnavutluk"/>
    <hyperlink ref="J27" r:id="rId14" display="http://osp.stat.gov.lt/en/statistiniu-rodikliu-analize?portletFormName=visualization&amp;hash=ed31cbb8-93dd-4677-92f4-8c2c620b8111"/>
    <hyperlink ref="B27" r:id="rId15" tooltip="Litvanya" display="https://tr.wikipedia.org/wiki/Litvanya"/>
    <hyperlink ref="J25" r:id="rId16" display="http://www.bhas.ba/obavjestenja/Preliminarni_rezultati_bos.pdf"/>
    <hyperlink ref="B25" r:id="rId17" tooltip="Bosna-Hersek" display="https://tr.wikipedia.org/wiki/Bosna-Hersek"/>
    <hyperlink ref="J24" r:id="rId18" display="http://www.dzs.hr/Hrv_Eng/publication/2013/07-01-04_01_2013.htm"/>
    <hyperlink ref="B24" r:id="rId19" tooltip="Hırvatistan" display="https://tr.wikipedia.org/wiki/H%C4%B1rvatistan"/>
    <hyperlink ref="J23" r:id="rId20" location=".VSlIaEPmX60" display="http://www.cso.ie/en/releasesandpublications/er/pme/populationandmigrationestimatesapril2014/ - .VSlIaEPmX60"/>
    <hyperlink ref="B23" r:id="rId21" tooltip="İrlanda" display="https://tr.wikipedia.org/wiki/%C4%B0rlanda"/>
    <hyperlink ref="J22" r:id="rId22" display="http://ssb.no/en/befolkning/nokkeltall"/>
    <hyperlink ref="B22" r:id="rId23" tooltip="Norveç" display="https://tr.wikipedia.org/wiki/Norve%C3%A7"/>
    <hyperlink ref="J21" r:id="rId24" display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/>
    <hyperlink ref="B21" r:id="rId25" tooltip="Slovakya" display="https://tr.wikipedia.org/wiki/Slovakya"/>
    <hyperlink ref="J20" r:id="rId26" display="http://www.stat.fi/til/vrm_en.html"/>
    <hyperlink ref="B20" r:id="rId27" tooltip="Finlandiya" display="https://tr.wikipedia.org/wiki/Finlandiya"/>
    <hyperlink ref="J19" r:id="rId28" display="http://www.dst.dk/en/Statistik/emner/befolkning-og-befolkningsfremskrivning/folketal.aspx"/>
    <hyperlink ref="B19" r:id="rId29" tooltip="Danimarka" display="https://tr.wikipedia.org/wiki/Danimarka"/>
    <hyperlink ref="J18" r:id="rId30" display="http://webrzs.stat.gov.rs/WebSite/Public/PageView.aspx?pKey=2"/>
    <hyperlink ref="B18" r:id="rId31" tooltip="Sırbistan" display="https://tr.wikipedia.org/wiki/S%C4%B1rbistan"/>
    <hyperlink ref="J17" r:id="rId32" display="http://www.nsi.bg/en"/>
    <hyperlink ref="B17" r:id="rId33" tooltip="Bulgaristan" display="https://tr.wikipedia.org/wiki/Bulgaristan"/>
    <hyperlink ref="J16" r:id="rId34" display="http://www.bfs.admin.ch/bfs/portal/fr/index/themen/01/02/blank/key/bevoelkerungsstand/01.html"/>
    <hyperlink ref="B16" r:id="rId35" tooltip="İsviçre" display="https://tr.wikipedia.org/wiki/%C4%B0svi%C3%A7re"/>
    <hyperlink ref="J15" r:id="rId36" display="http://www.statistik.at/web_de/statistiken/bevoelkerung/bevoelkerungsstand_und_veraenderung/bevoelkerung_zu_jahres-_quartalsanfang/023582.html"/>
    <hyperlink ref="B15" r:id="rId37" tooltip="Avusturya" display="https://tr.wikipedia.org/wiki/Avusturya"/>
    <hyperlink ref="J14" r:id="rId38" display="http://www.scb.se/en_/Finding-statistics/Statistics-by-subject-area/Population/Population-composition/Population-statistics"/>
    <hyperlink ref="B14" r:id="rId39" tooltip="İsveç" display="https://tr.wikipedia.org/wiki/%C4%B0sve%C3%A7"/>
    <hyperlink ref="J13" r:id="rId40" display="http://www.ksh.hu/docs/eng/xftp/gyor/nep/enep21412.pdf"/>
    <hyperlink ref="B13" r:id="rId41" tooltip="Macaristan" display="https://tr.wikipedia.org/wiki/Macaristan"/>
    <hyperlink ref="J12" r:id="rId42" display="http://www.ine.pt/xportal/xmain?xpid=INE&amp;xpgid=ine_main"/>
    <hyperlink ref="B12" r:id="rId43" tooltip="Portekiz" display="https://tr.wikipedia.org/wiki/Portekiz"/>
    <hyperlink ref="J11" r:id="rId44" display="http://www.czso.cz/csu/czso/population"/>
    <hyperlink ref="B11" r:id="rId45" tooltip="Çek Cumhuriyeti" display="https://tr.wikipedia.org/wiki/%C3%87ek_Cumhuriyeti"/>
    <hyperlink ref="J10" r:id="rId46" display="https://web.archive.org/web/20150213024145/http:/www.statistics.gr/portal/page/portal/ESYE"/>
    <hyperlink ref="B10" r:id="rId47" tooltip="Yunanistan" display="https://tr.wikipedia.org/wiki/Yunanistan"/>
    <hyperlink ref="J9" r:id="rId48" display="http://www.ibz.rrn.fgov.be/fileadmin/user_upload/fr/pop/statistiques/stat-1-1_f.pdf"/>
    <hyperlink ref="B9" r:id="rId49" tooltip="Belçika" display="https://tr.wikipedia.org/wiki/Bel%C3%A7ika"/>
    <hyperlink ref="J8" r:id="rId50" display="http://www.cbs.nl/en-GB/menu/themas/bevolking/cijfers/extra/bevolkingsteller.htm"/>
    <hyperlink ref="B8" r:id="rId51" tooltip="Hollanda" display="https://tr.wikipedia.org/wiki/Hollanda"/>
    <hyperlink ref="J7" r:id="rId52" display="https://web.archive.org/web/20141113202626/http:/www.insse.ro/cms/files/statistici/comunicate/com_anuale/populatie/PopRez2014r.pdf"/>
    <hyperlink ref="B7" r:id="rId53" tooltip="Romanya" display="https://tr.wikipedia.org/wiki/Romanya"/>
    <hyperlink ref="J6" r:id="rId54" display="http://stat.gov.pl/en/basic-data"/>
    <hyperlink ref="B6" r:id="rId55" tooltip="Polonya" display="https://tr.wikipedia.org/wiki/Polonya"/>
    <hyperlink ref="J5" r:id="rId56" display="http://www.ine.es/inebaseDYN/cp30321/cp_inicio.htm"/>
    <hyperlink ref="B5" r:id="rId57" tooltip="İspanya" display="https://tr.wikipedia.org/wiki/%C4%B0spanya"/>
    <hyperlink ref="J4" r:id="rId58" display="http://demo.istat.it/bilmens2014gen/index_e.html"/>
    <hyperlink ref="B4" r:id="rId59" tooltip="İtalya" display="https://tr.wikipedia.org/wiki/%C4%B0talya"/>
    <hyperlink ref="J3" r:id="rId60" display="http://www.ons.gov.uk/ons/dcp171778_406922.pdf"/>
    <hyperlink ref="B3" r:id="rId61" tooltip="Birleşik Krallık" display="https://tr.wikipedia.org/wiki/Birle%C5%9Fik_Krall%C4%B1k"/>
    <hyperlink ref="B2" r:id="rId62" tooltip="Fransa" display="https://tr.wikipedia.org/wiki/Fransa"/>
  </hyperlinks>
  <pageMargins left="0.7" right="0.7" top="0.75" bottom="0.75" header="0.3" footer="0.3"/>
  <pageSetup paperSize="9" orientation="portrait" r:id="rId63"/>
  <drawing r:id="rId6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575885</v>
      </c>
      <c r="S2" t="s">
        <v>217</v>
      </c>
    </row>
    <row r="3" spans="1:20" ht="16.5" thickTop="1" thickBot="1" x14ac:dyDescent="0.3">
      <c r="A3" s="7" t="s">
        <v>16</v>
      </c>
      <c r="B3" s="54">
        <v>2144719</v>
      </c>
      <c r="C3" s="54">
        <v>58288</v>
      </c>
      <c r="D3" s="54">
        <v>143278</v>
      </c>
      <c r="E3" s="54">
        <v>4659</v>
      </c>
      <c r="F3" s="54">
        <v>543079</v>
      </c>
      <c r="G3" s="54">
        <v>1458362</v>
      </c>
      <c r="H3" s="54">
        <v>57260</v>
      </c>
      <c r="I3" s="54">
        <v>275</v>
      </c>
      <c r="J3" s="54">
        <v>43939</v>
      </c>
      <c r="K3" s="54"/>
      <c r="L3" s="54"/>
      <c r="M3" s="24">
        <f>F3/(F3+D3)</f>
        <v>0.79124857763525391</v>
      </c>
      <c r="N3" s="25">
        <f t="shared" ref="N3:N66" si="0">+D3/B3</f>
        <v>6.6805022009876355E-2</v>
      </c>
      <c r="Q3" t="s">
        <v>69</v>
      </c>
      <c r="R3" s="64">
        <f>+G5+G6+G7+G8+G9+G13+G14+G15+G18+G20+G22+G30+G31+G32+G33+G34+G43+G47+G51+G56+G61+G64</f>
        <v>571468</v>
      </c>
    </row>
    <row r="4" spans="1:20" ht="16.5" thickBot="1" x14ac:dyDescent="0.3">
      <c r="A4" s="8" t="s">
        <v>19</v>
      </c>
      <c r="B4" s="55">
        <v>666949</v>
      </c>
      <c r="C4" s="56">
        <v>18801</v>
      </c>
      <c r="D4" s="55">
        <v>33875</v>
      </c>
      <c r="E4" s="57">
        <v>1287</v>
      </c>
      <c r="F4" s="55">
        <v>57189</v>
      </c>
      <c r="G4" s="55">
        <v>575885</v>
      </c>
      <c r="H4" s="55">
        <v>13369</v>
      </c>
      <c r="I4" s="55">
        <v>2015</v>
      </c>
      <c r="J4" s="55">
        <v>102</v>
      </c>
      <c r="K4" s="55">
        <v>3342453</v>
      </c>
      <c r="L4" s="55">
        <v>10098</v>
      </c>
      <c r="M4" s="24">
        <f t="shared" ref="M4:M67" si="1">F4/(F4+D4)</f>
        <v>0.62800887288061147</v>
      </c>
      <c r="N4" s="25">
        <f t="shared" si="0"/>
        <v>5.0790990015728336E-2</v>
      </c>
      <c r="P4">
        <f t="shared" ref="P4:P67" si="2">+B4/K4</f>
        <v>0.19953878184674548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182816</v>
      </c>
      <c r="C5" s="56">
        <v>2157</v>
      </c>
      <c r="D5" s="55">
        <v>19130</v>
      </c>
      <c r="E5" s="57">
        <v>318</v>
      </c>
      <c r="F5" s="55">
        <v>74797</v>
      </c>
      <c r="G5" s="55">
        <v>88889</v>
      </c>
      <c r="H5" s="55">
        <v>7371</v>
      </c>
      <c r="I5" s="55">
        <v>3910</v>
      </c>
      <c r="J5" s="55">
        <v>409</v>
      </c>
      <c r="K5" s="55">
        <v>930230</v>
      </c>
      <c r="L5" s="55">
        <v>19896</v>
      </c>
      <c r="M5" s="24">
        <f t="shared" si="1"/>
        <v>0.79633119337357738</v>
      </c>
      <c r="N5" s="25">
        <f t="shared" si="0"/>
        <v>0.10464073166462454</v>
      </c>
      <c r="P5">
        <f t="shared" si="2"/>
        <v>0.19652774045128624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>
        <v>3786</v>
      </c>
      <c r="D6" s="55">
        <v>22170</v>
      </c>
      <c r="E6" s="57">
        <v>525</v>
      </c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147863</v>
      </c>
      <c r="C7" s="56"/>
      <c r="D7" s="55">
        <v>17167</v>
      </c>
      <c r="E7" s="57"/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</row>
    <row r="8" spans="1:20" ht="16.5" thickBot="1" x14ac:dyDescent="0.3">
      <c r="A8" s="8" t="s">
        <v>23</v>
      </c>
      <c r="B8" s="55">
        <v>135663</v>
      </c>
      <c r="C8" s="56">
        <v>910</v>
      </c>
      <c r="D8" s="55">
        <v>3867</v>
      </c>
      <c r="E8" s="57">
        <v>63</v>
      </c>
      <c r="F8" s="55">
        <v>77000</v>
      </c>
      <c r="G8" s="55">
        <v>54796</v>
      </c>
      <c r="H8" s="55">
        <v>4288</v>
      </c>
      <c r="I8" s="55">
        <v>1619</v>
      </c>
      <c r="J8" s="55">
        <v>46</v>
      </c>
      <c r="K8" s="55">
        <v>1728357</v>
      </c>
      <c r="L8" s="55">
        <v>20629</v>
      </c>
      <c r="M8" s="24">
        <f t="shared" si="1"/>
        <v>0.95218074121706009</v>
      </c>
      <c r="N8" s="25">
        <f t="shared" si="0"/>
        <v>2.8504455894385352E-2</v>
      </c>
      <c r="P8">
        <f t="shared" si="2"/>
        <v>7.8492464230480161E-2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>
        <v>4617</v>
      </c>
      <c r="D9" s="55">
        <v>13729</v>
      </c>
      <c r="E9" s="57">
        <v>861</v>
      </c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82341</v>
      </c>
      <c r="C10" s="56">
        <v>46</v>
      </c>
      <c r="D10" s="55">
        <v>3342</v>
      </c>
      <c r="E10" s="55"/>
      <c r="F10" s="55">
        <v>77892</v>
      </c>
      <c r="G10" s="55">
        <v>1107</v>
      </c>
      <c r="H10" s="55">
        <v>95</v>
      </c>
      <c r="I10" s="55">
        <v>57</v>
      </c>
      <c r="J10" s="55">
        <v>2</v>
      </c>
      <c r="K10" s="55"/>
      <c r="L10" s="55"/>
      <c r="M10" s="24">
        <f t="shared" si="1"/>
        <v>0.95885959081172911</v>
      </c>
      <c r="N10" s="25">
        <f t="shared" si="0"/>
        <v>4.0587313731919698E-2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>
        <v>1606</v>
      </c>
      <c r="D11" s="55">
        <v>4869</v>
      </c>
      <c r="E11" s="57">
        <v>92</v>
      </c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>
        <v>4801</v>
      </c>
      <c r="D12" s="66">
        <v>1643</v>
      </c>
      <c r="E12" s="80">
        <v>125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>
        <v>1236</v>
      </c>
      <c r="D13" s="55">
        <v>4857</v>
      </c>
      <c r="E13" s="57">
        <v>417</v>
      </c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32</v>
      </c>
      <c r="B14" s="55">
        <v>29925</v>
      </c>
      <c r="C14" s="56">
        <v>1546</v>
      </c>
      <c r="D14" s="55">
        <v>1191</v>
      </c>
      <c r="E14" s="57">
        <v>181</v>
      </c>
      <c r="F14" s="55">
        <v>9671</v>
      </c>
      <c r="G14" s="55">
        <v>19063</v>
      </c>
      <c r="H14" s="55">
        <v>557</v>
      </c>
      <c r="I14" s="55">
        <v>793</v>
      </c>
      <c r="J14" s="55">
        <v>32</v>
      </c>
      <c r="K14" s="55">
        <v>467736</v>
      </c>
      <c r="L14" s="55">
        <v>12393</v>
      </c>
      <c r="M14" s="24">
        <f t="shared" si="1"/>
        <v>0.89035168477260174</v>
      </c>
      <c r="N14" s="25">
        <f t="shared" si="0"/>
        <v>3.9799498746867168E-2</v>
      </c>
      <c r="P14">
        <f t="shared" si="2"/>
        <v>6.3978398070706557E-2</v>
      </c>
      <c r="R14" s="8" t="s">
        <v>31</v>
      </c>
    </row>
    <row r="15" spans="1:20" ht="16.5" thickBot="1" x14ac:dyDescent="0.3">
      <c r="A15" s="8" t="s">
        <v>31</v>
      </c>
      <c r="B15" s="55">
        <v>29214</v>
      </c>
      <c r="C15" s="56">
        <v>1061</v>
      </c>
      <c r="D15" s="55">
        <v>3315</v>
      </c>
      <c r="E15" s="57">
        <v>181</v>
      </c>
      <c r="F15" s="55">
        <v>250</v>
      </c>
      <c r="G15" s="55">
        <v>25649</v>
      </c>
      <c r="H15" s="55">
        <v>1279</v>
      </c>
      <c r="I15" s="55">
        <v>1705</v>
      </c>
      <c r="J15" s="55">
        <v>193</v>
      </c>
      <c r="K15" s="55">
        <v>147948</v>
      </c>
      <c r="L15" s="55">
        <v>8634</v>
      </c>
      <c r="M15" s="24">
        <f t="shared" si="1"/>
        <v>7.0126227208976155E-2</v>
      </c>
      <c r="N15" s="25">
        <f t="shared" si="0"/>
        <v>0.11347299240090368</v>
      </c>
      <c r="P15">
        <f t="shared" si="2"/>
        <v>0.19746127017600779</v>
      </c>
    </row>
    <row r="16" spans="1:20" ht="16.5" thickBot="1" x14ac:dyDescent="0.3">
      <c r="A16" s="8" t="s">
        <v>33</v>
      </c>
      <c r="B16" s="55">
        <v>29214</v>
      </c>
      <c r="C16" s="56">
        <v>604</v>
      </c>
      <c r="D16" s="55">
        <v>1769</v>
      </c>
      <c r="E16" s="57">
        <v>12</v>
      </c>
      <c r="F16" s="55">
        <v>14026</v>
      </c>
      <c r="G16" s="55">
        <v>13419</v>
      </c>
      <c r="H16" s="55">
        <v>6634</v>
      </c>
      <c r="I16" s="55">
        <v>137</v>
      </c>
      <c r="J16" s="55">
        <v>8</v>
      </c>
      <c r="K16" s="55">
        <v>62985</v>
      </c>
      <c r="L16" s="55">
        <v>296</v>
      </c>
      <c r="M16" s="24">
        <f t="shared" si="1"/>
        <v>0.88800253244697691</v>
      </c>
      <c r="N16" s="25">
        <f t="shared" si="0"/>
        <v>6.0553159444102146E-2</v>
      </c>
      <c r="P16">
        <f t="shared" si="2"/>
        <v>0.46382472017146942</v>
      </c>
    </row>
    <row r="17" spans="1:16" ht="16.5" thickBot="1" x14ac:dyDescent="0.3">
      <c r="A17" s="8" t="s">
        <v>36</v>
      </c>
      <c r="B17" s="55">
        <v>27938</v>
      </c>
      <c r="C17" s="56">
        <v>3448</v>
      </c>
      <c r="D17" s="55">
        <v>232</v>
      </c>
      <c r="E17" s="57">
        <v>34</v>
      </c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>
        <v>396</v>
      </c>
      <c r="D18" s="55">
        <v>1281</v>
      </c>
      <c r="E18" s="57">
        <v>42</v>
      </c>
      <c r="F18" s="55">
        <v>15400</v>
      </c>
      <c r="G18" s="55">
        <v>10051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0.9232060428031893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>
        <v>750</v>
      </c>
      <c r="D19" s="55">
        <v>629</v>
      </c>
      <c r="E19" s="57">
        <v>30</v>
      </c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208314</v>
      </c>
      <c r="L19" s="55">
        <v>20430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9.0445193313939534E-2</v>
      </c>
    </row>
    <row r="20" spans="1:16" ht="16.5" thickBot="1" x14ac:dyDescent="0.3">
      <c r="A20" s="8" t="s">
        <v>35</v>
      </c>
      <c r="B20" s="55">
        <v>14474</v>
      </c>
      <c r="C20" s="56">
        <v>124</v>
      </c>
      <c r="D20" s="55">
        <v>393</v>
      </c>
      <c r="E20" s="57"/>
      <c r="F20" s="55">
        <v>8986</v>
      </c>
      <c r="G20" s="55">
        <v>5095</v>
      </c>
      <c r="H20" s="55">
        <v>232</v>
      </c>
      <c r="I20" s="55">
        <v>1607</v>
      </c>
      <c r="J20" s="55">
        <v>44</v>
      </c>
      <c r="K20" s="55">
        <v>162816</v>
      </c>
      <c r="L20" s="55">
        <v>18078</v>
      </c>
      <c r="M20" s="24">
        <f t="shared" si="1"/>
        <v>0.95809787823861814</v>
      </c>
      <c r="N20" s="25">
        <f t="shared" si="0"/>
        <v>2.7152134862512091E-2</v>
      </c>
      <c r="P20">
        <f t="shared" si="2"/>
        <v>8.8897897012578622E-2</v>
      </c>
    </row>
    <row r="21" spans="1:16" ht="16.5" thickBot="1" x14ac:dyDescent="0.3">
      <c r="A21" s="8" t="s">
        <v>47</v>
      </c>
      <c r="B21" s="55">
        <v>12759</v>
      </c>
      <c r="C21" s="56">
        <v>389</v>
      </c>
      <c r="D21" s="55">
        <v>423</v>
      </c>
      <c r="E21" s="57">
        <v>1</v>
      </c>
      <c r="F21" s="55">
        <v>1514</v>
      </c>
      <c r="G21" s="55">
        <v>10822</v>
      </c>
      <c r="H21" s="55"/>
      <c r="I21" s="55">
        <v>9</v>
      </c>
      <c r="J21" s="55" t="s">
        <v>63</v>
      </c>
      <c r="K21" s="55">
        <v>274599</v>
      </c>
      <c r="L21" s="55">
        <v>199</v>
      </c>
      <c r="M21" s="24">
        <f t="shared" si="1"/>
        <v>0.78162106350025817</v>
      </c>
      <c r="N21" s="25">
        <f t="shared" si="0"/>
        <v>3.3153068422290148E-2</v>
      </c>
      <c r="P21">
        <f t="shared" si="2"/>
        <v>4.6464116766630613E-2</v>
      </c>
    </row>
    <row r="22" spans="1:16" ht="16.5" thickBot="1" x14ac:dyDescent="0.3">
      <c r="A22" s="8" t="s">
        <v>45</v>
      </c>
      <c r="B22" s="55">
        <v>12591</v>
      </c>
      <c r="C22" s="56">
        <v>90</v>
      </c>
      <c r="D22" s="55">
        <v>140</v>
      </c>
      <c r="E22" s="57">
        <v>10</v>
      </c>
      <c r="F22" s="55">
        <v>2624</v>
      </c>
      <c r="G22" s="55">
        <v>9827</v>
      </c>
      <c r="H22" s="55">
        <v>174</v>
      </c>
      <c r="I22" s="55">
        <v>1455</v>
      </c>
      <c r="J22" s="55">
        <v>16</v>
      </c>
      <c r="K22" s="55">
        <v>187250</v>
      </c>
      <c r="L22" s="55">
        <v>21634</v>
      </c>
      <c r="M22" s="24">
        <f t="shared" si="1"/>
        <v>0.94934876989869754</v>
      </c>
      <c r="N22" s="25">
        <f t="shared" si="0"/>
        <v>1.1119053292033993E-2</v>
      </c>
      <c r="P22">
        <f t="shared" si="2"/>
        <v>6.7241655540720965E-2</v>
      </c>
    </row>
    <row r="23" spans="1:16" ht="16.5" thickBot="1" x14ac:dyDescent="0.3">
      <c r="A23" s="8" t="s">
        <v>49</v>
      </c>
      <c r="B23" s="55">
        <v>12547</v>
      </c>
      <c r="C23" s="56"/>
      <c r="D23" s="55">
        <v>444</v>
      </c>
      <c r="E23" s="57"/>
      <c r="F23" s="55">
        <v>77</v>
      </c>
      <c r="G23" s="55">
        <v>12026</v>
      </c>
      <c r="H23" s="55">
        <v>158</v>
      </c>
      <c r="I23" s="55">
        <v>2541</v>
      </c>
      <c r="J23" s="55">
        <v>90</v>
      </c>
      <c r="K23" s="55">
        <v>90646</v>
      </c>
      <c r="L23" s="55">
        <v>18358</v>
      </c>
      <c r="M23" s="24">
        <f t="shared" si="1"/>
        <v>0.14779270633397312</v>
      </c>
      <c r="N23" s="25">
        <f t="shared" si="0"/>
        <v>3.5386945086474851E-2</v>
      </c>
      <c r="P23">
        <f t="shared" si="2"/>
        <v>0.13841758047790306</v>
      </c>
    </row>
    <row r="24" spans="1:16" ht="16.5" thickBot="1" x14ac:dyDescent="0.3">
      <c r="A24" s="8" t="s">
        <v>46</v>
      </c>
      <c r="B24" s="55">
        <v>12540</v>
      </c>
      <c r="C24" s="56">
        <v>613</v>
      </c>
      <c r="D24" s="55">
        <v>1333</v>
      </c>
      <c r="E24" s="57">
        <v>130</v>
      </c>
      <c r="F24" s="55">
        <v>550</v>
      </c>
      <c r="G24" s="55">
        <v>10657</v>
      </c>
      <c r="H24" s="55">
        <v>996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>
        <v>1016</v>
      </c>
      <c r="D25" s="55">
        <v>274</v>
      </c>
      <c r="E25" s="57">
        <v>20</v>
      </c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10613</v>
      </c>
      <c r="C26" s="55">
        <v>22</v>
      </c>
      <c r="D26" s="55">
        <v>229</v>
      </c>
      <c r="E26" s="55">
        <v>4</v>
      </c>
      <c r="F26" s="55">
        <v>7757</v>
      </c>
      <c r="G26" s="55">
        <v>2627</v>
      </c>
      <c r="H26" s="55">
        <v>55</v>
      </c>
      <c r="I26" s="55">
        <v>207</v>
      </c>
      <c r="J26" s="55">
        <v>4</v>
      </c>
      <c r="K26" s="55">
        <v>538775</v>
      </c>
      <c r="L26" s="55">
        <v>10509</v>
      </c>
      <c r="M26" s="24">
        <f t="shared" si="1"/>
        <v>0.97132481843225649</v>
      </c>
      <c r="N26" s="25">
        <f t="shared" si="0"/>
        <v>2.1577310845189861E-2</v>
      </c>
      <c r="P26">
        <f t="shared" si="2"/>
        <v>1.9698389865899495E-2</v>
      </c>
    </row>
    <row r="27" spans="1:16" ht="16.5" thickBot="1" x14ac:dyDescent="0.3">
      <c r="A27" s="8" t="s">
        <v>51</v>
      </c>
      <c r="B27" s="55">
        <v>8807</v>
      </c>
      <c r="C27" s="56">
        <v>534</v>
      </c>
      <c r="D27" s="55">
        <v>105</v>
      </c>
      <c r="E27" s="57">
        <v>11</v>
      </c>
      <c r="F27" s="55">
        <v>3299</v>
      </c>
      <c r="G27" s="55">
        <v>5403</v>
      </c>
      <c r="H27" s="55">
        <v>384</v>
      </c>
      <c r="I27" s="55">
        <v>461</v>
      </c>
      <c r="J27" s="55">
        <v>5</v>
      </c>
      <c r="K27" s="55">
        <v>98424</v>
      </c>
      <c r="L27" s="55">
        <v>5149</v>
      </c>
      <c r="M27" s="24">
        <f t="shared" si="1"/>
        <v>0.96915393654524085</v>
      </c>
      <c r="N27" s="25">
        <f t="shared" si="0"/>
        <v>1.1922334506642443E-2</v>
      </c>
      <c r="P27">
        <f t="shared" si="2"/>
        <v>8.9480208079330242E-2</v>
      </c>
    </row>
    <row r="28" spans="1:16" ht="16.5" thickBot="1" x14ac:dyDescent="0.3">
      <c r="A28" s="8" t="s">
        <v>56</v>
      </c>
      <c r="B28" s="55">
        <v>8626</v>
      </c>
      <c r="C28" s="56"/>
      <c r="D28" s="55">
        <v>178</v>
      </c>
      <c r="E28" s="55"/>
      <c r="F28" s="55">
        <v>901</v>
      </c>
      <c r="G28" s="55">
        <v>7547</v>
      </c>
      <c r="H28" s="55">
        <v>168</v>
      </c>
      <c r="I28" s="55">
        <v>68</v>
      </c>
      <c r="J28" s="55">
        <v>1</v>
      </c>
      <c r="K28" s="55">
        <v>94236</v>
      </c>
      <c r="L28" s="55">
        <v>745</v>
      </c>
      <c r="M28" s="24">
        <f t="shared" si="1"/>
        <v>0.835032437442076</v>
      </c>
      <c r="N28" s="25">
        <f t="shared" si="0"/>
        <v>2.0635288662184094E-2</v>
      </c>
      <c r="P28">
        <f t="shared" si="2"/>
        <v>9.1536143299800504E-2</v>
      </c>
    </row>
    <row r="29" spans="1:16" ht="16.5" thickBot="1" x14ac:dyDescent="0.3">
      <c r="A29" s="8" t="s">
        <v>50</v>
      </c>
      <c r="B29" s="55">
        <v>8225</v>
      </c>
      <c r="C29" s="56">
        <v>367</v>
      </c>
      <c r="D29" s="55">
        <v>403</v>
      </c>
      <c r="E29" s="55">
        <v>15</v>
      </c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>
        <v>336</v>
      </c>
      <c r="D30" s="55">
        <v>314</v>
      </c>
      <c r="E30" s="57">
        <v>28</v>
      </c>
      <c r="F30" s="55">
        <v>774</v>
      </c>
      <c r="G30" s="55">
        <v>6830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0.71139705882352944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>
        <v>491</v>
      </c>
      <c r="D31" s="55">
        <v>392</v>
      </c>
      <c r="E31" s="57">
        <v>20</v>
      </c>
      <c r="F31" s="55">
        <v>1357</v>
      </c>
      <c r="G31" s="55">
        <v>5958</v>
      </c>
      <c r="H31" s="55">
        <v>243</v>
      </c>
      <c r="I31" s="55">
        <v>401</v>
      </c>
      <c r="J31" s="55">
        <v>20</v>
      </c>
      <c r="K31" s="55">
        <v>79629</v>
      </c>
      <c r="L31" s="55">
        <v>4139</v>
      </c>
      <c r="M31" s="24">
        <f t="shared" si="1"/>
        <v>0.77587192681532302</v>
      </c>
      <c r="N31" s="25">
        <f t="shared" si="0"/>
        <v>5.0862851952770211E-2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6919</v>
      </c>
      <c r="C32" s="56">
        <v>536</v>
      </c>
      <c r="D32" s="55">
        <v>128</v>
      </c>
      <c r="E32" s="57">
        <v>17</v>
      </c>
      <c r="F32" s="55">
        <v>1645</v>
      </c>
      <c r="G32" s="55">
        <v>5146</v>
      </c>
      <c r="H32" s="55">
        <v>46</v>
      </c>
      <c r="I32" s="55">
        <v>31</v>
      </c>
      <c r="J32" s="55" t="s">
        <v>37</v>
      </c>
      <c r="K32" s="55">
        <v>78979</v>
      </c>
      <c r="L32" s="55">
        <v>358</v>
      </c>
      <c r="M32" s="24">
        <f t="shared" si="1"/>
        <v>0.92780597856739988</v>
      </c>
      <c r="N32" s="25">
        <f t="shared" si="0"/>
        <v>1.849978320566556E-2</v>
      </c>
      <c r="P32">
        <f t="shared" si="2"/>
        <v>8.7605566036541363E-2</v>
      </c>
    </row>
    <row r="33" spans="1:16" ht="16.5" thickBot="1" x14ac:dyDescent="0.3">
      <c r="A33" s="8" t="s">
        <v>58</v>
      </c>
      <c r="B33" s="55">
        <v>6879</v>
      </c>
      <c r="C33" s="56">
        <v>198</v>
      </c>
      <c r="D33" s="55">
        <v>321</v>
      </c>
      <c r="E33" s="57">
        <v>12</v>
      </c>
      <c r="F33" s="55">
        <v>3023</v>
      </c>
      <c r="G33" s="55">
        <v>3535</v>
      </c>
      <c r="H33" s="55">
        <v>92</v>
      </c>
      <c r="I33" s="55">
        <v>1188</v>
      </c>
      <c r="J33" s="55">
        <v>55</v>
      </c>
      <c r="K33" s="55">
        <v>82380</v>
      </c>
      <c r="L33" s="55">
        <v>14223</v>
      </c>
      <c r="M33" s="24">
        <f t="shared" si="1"/>
        <v>0.90400717703349287</v>
      </c>
      <c r="N33" s="25">
        <f t="shared" si="0"/>
        <v>4.6663759267335368E-2</v>
      </c>
      <c r="P33">
        <f t="shared" si="2"/>
        <v>8.3503277494537509E-2</v>
      </c>
    </row>
    <row r="34" spans="1:16" ht="16.5" thickBot="1" x14ac:dyDescent="0.3">
      <c r="A34" s="8" t="s">
        <v>53</v>
      </c>
      <c r="B34" s="55">
        <v>6848</v>
      </c>
      <c r="C34" s="56">
        <v>51</v>
      </c>
      <c r="D34" s="55">
        <v>152</v>
      </c>
      <c r="E34" s="55">
        <v>2</v>
      </c>
      <c r="F34" s="55">
        <v>32</v>
      </c>
      <c r="G34" s="55">
        <v>6664</v>
      </c>
      <c r="H34" s="55">
        <v>64</v>
      </c>
      <c r="I34" s="55">
        <v>1263</v>
      </c>
      <c r="J34" s="55">
        <v>28</v>
      </c>
      <c r="K34" s="55">
        <v>133707</v>
      </c>
      <c r="L34" s="55">
        <v>24664</v>
      </c>
      <c r="M34" s="24">
        <f t="shared" si="1"/>
        <v>0.17391304347826086</v>
      </c>
      <c r="N34" s="25">
        <f t="shared" si="0"/>
        <v>2.219626168224299E-2</v>
      </c>
      <c r="P34">
        <f t="shared" si="2"/>
        <v>5.1216465854442922E-2</v>
      </c>
    </row>
    <row r="35" spans="1:16" ht="16.5" thickBot="1" x14ac:dyDescent="0.3">
      <c r="A35" s="8" t="s">
        <v>55</v>
      </c>
      <c r="B35" s="55">
        <v>6468</v>
      </c>
      <c r="C35" s="56">
        <v>21</v>
      </c>
      <c r="D35" s="55">
        <v>63</v>
      </c>
      <c r="E35" s="57"/>
      <c r="F35" s="55">
        <v>3747</v>
      </c>
      <c r="G35" s="55">
        <v>2658</v>
      </c>
      <c r="H35" s="55">
        <v>66</v>
      </c>
      <c r="I35" s="55">
        <v>254</v>
      </c>
      <c r="J35" s="55">
        <v>2</v>
      </c>
      <c r="K35" s="55">
        <v>380003</v>
      </c>
      <c r="L35" s="55">
        <v>14902</v>
      </c>
      <c r="M35" s="24">
        <f t="shared" si="1"/>
        <v>0.98346456692913387</v>
      </c>
      <c r="N35" s="25">
        <f t="shared" si="0"/>
        <v>9.74025974025974E-3</v>
      </c>
      <c r="P35">
        <f t="shared" si="2"/>
        <v>1.7020918255908506E-2</v>
      </c>
    </row>
    <row r="36" spans="1:16" ht="16.5" thickBot="1" x14ac:dyDescent="0.3">
      <c r="A36" s="8" t="s">
        <v>73</v>
      </c>
      <c r="B36" s="55">
        <v>6380</v>
      </c>
      <c r="C36" s="56">
        <v>518</v>
      </c>
      <c r="D36" s="55">
        <v>83</v>
      </c>
      <c r="E36" s="57">
        <v>4</v>
      </c>
      <c r="F36" s="55">
        <v>990</v>
      </c>
      <c r="G36" s="55">
        <v>5307</v>
      </c>
      <c r="H36" s="55">
        <v>71</v>
      </c>
      <c r="I36" s="55">
        <v>183</v>
      </c>
      <c r="J36" s="55">
        <v>2</v>
      </c>
      <c r="K36" s="55">
        <v>150000</v>
      </c>
      <c r="L36" s="55">
        <v>4309</v>
      </c>
      <c r="M36" s="24">
        <f t="shared" si="1"/>
        <v>0.92264678471575023</v>
      </c>
      <c r="N36" s="25">
        <f t="shared" si="0"/>
        <v>1.3009404388714733E-2</v>
      </c>
      <c r="P36">
        <f t="shared" si="2"/>
        <v>4.2533333333333333E-2</v>
      </c>
    </row>
    <row r="37" spans="1:16" ht="16.5" thickBot="1" x14ac:dyDescent="0.3">
      <c r="A37" s="8" t="s">
        <v>60</v>
      </c>
      <c r="B37" s="55">
        <v>6359</v>
      </c>
      <c r="C37" s="56">
        <v>58</v>
      </c>
      <c r="D37" s="55">
        <v>169</v>
      </c>
      <c r="E37" s="57">
        <v>3</v>
      </c>
      <c r="F37" s="55">
        <v>972</v>
      </c>
      <c r="G37" s="55">
        <v>5218</v>
      </c>
      <c r="H37" s="55">
        <v>75</v>
      </c>
      <c r="I37" s="55">
        <v>594</v>
      </c>
      <c r="J37" s="55">
        <v>16</v>
      </c>
      <c r="K37" s="55">
        <v>146004</v>
      </c>
      <c r="L37" s="55">
        <v>13634</v>
      </c>
      <c r="M37" s="24">
        <f t="shared" si="1"/>
        <v>0.85188431200701142</v>
      </c>
      <c r="N37" s="25">
        <f t="shared" si="0"/>
        <v>2.6576505739896211E-2</v>
      </c>
      <c r="P37">
        <f t="shared" si="2"/>
        <v>4.3553601271198047E-2</v>
      </c>
    </row>
    <row r="38" spans="1:16" ht="16.5" thickBot="1" x14ac:dyDescent="0.3">
      <c r="A38" s="8" t="s">
        <v>75</v>
      </c>
      <c r="B38" s="55">
        <v>5847</v>
      </c>
      <c r="C38" s="56">
        <v>448</v>
      </c>
      <c r="D38" s="55">
        <v>449</v>
      </c>
      <c r="E38" s="57">
        <v>43</v>
      </c>
      <c r="F38" s="55">
        <v>2125</v>
      </c>
      <c r="G38" s="55">
        <v>3273</v>
      </c>
      <c r="H38" s="55">
        <v>207</v>
      </c>
      <c r="I38" s="55">
        <v>45</v>
      </c>
      <c r="J38" s="55">
        <v>3</v>
      </c>
      <c r="K38" s="55">
        <v>40091</v>
      </c>
      <c r="L38" s="55">
        <v>311</v>
      </c>
      <c r="M38" s="24">
        <f t="shared" si="1"/>
        <v>0.82556332556332557</v>
      </c>
      <c r="N38" s="25">
        <f t="shared" si="0"/>
        <v>7.6791517017273811E-2</v>
      </c>
      <c r="P38">
        <f t="shared" si="2"/>
        <v>0.14584320670474671</v>
      </c>
    </row>
    <row r="39" spans="1:16" ht="16.5" thickBot="1" x14ac:dyDescent="0.3">
      <c r="A39" s="8" t="s">
        <v>78</v>
      </c>
      <c r="B39" s="55">
        <v>5825</v>
      </c>
      <c r="C39" s="56">
        <v>460</v>
      </c>
      <c r="D39" s="55">
        <v>35</v>
      </c>
      <c r="E39" s="57">
        <v>2</v>
      </c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>
        <v>207</v>
      </c>
      <c r="D40" s="55">
        <v>362</v>
      </c>
      <c r="E40" s="57">
        <v>13</v>
      </c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>
        <v>380</v>
      </c>
      <c r="D41" s="55">
        <v>496</v>
      </c>
      <c r="E41" s="57">
        <v>27</v>
      </c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>
        <v>445</v>
      </c>
      <c r="D42" s="55">
        <v>103</v>
      </c>
      <c r="E42" s="55">
        <v>4</v>
      </c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>
        <v>110</v>
      </c>
      <c r="D43" s="55">
        <v>84</v>
      </c>
      <c r="E43" s="57">
        <v>1</v>
      </c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87183</v>
      </c>
      <c r="L43" s="55">
        <v>2694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5.9438193225743549E-2</v>
      </c>
    </row>
    <row r="44" spans="1:16" ht="16.5" thickBot="1" x14ac:dyDescent="0.3">
      <c r="A44" s="8" t="s">
        <v>86</v>
      </c>
      <c r="B44" s="55">
        <v>4427</v>
      </c>
      <c r="C44" s="55">
        <v>728</v>
      </c>
      <c r="D44" s="55">
        <v>10</v>
      </c>
      <c r="E44" s="55"/>
      <c r="F44" s="55">
        <v>683</v>
      </c>
      <c r="G44" s="55">
        <v>3734</v>
      </c>
      <c r="H44" s="55">
        <v>29</v>
      </c>
      <c r="I44" s="55">
        <v>757</v>
      </c>
      <c r="J44" s="55">
        <v>2</v>
      </c>
      <c r="K44" s="55">
        <v>72680</v>
      </c>
      <c r="L44" s="55">
        <v>12423</v>
      </c>
      <c r="M44" s="24">
        <f t="shared" si="1"/>
        <v>0.98556998556998554</v>
      </c>
      <c r="N44" s="25">
        <f t="shared" si="0"/>
        <v>2.25886604924328E-3</v>
      </c>
      <c r="P44">
        <f t="shared" si="2"/>
        <v>6.0910842047330764E-2</v>
      </c>
    </row>
    <row r="45" spans="1:16" ht="16.5" thickBot="1" x14ac:dyDescent="0.3">
      <c r="A45" s="8" t="s">
        <v>85</v>
      </c>
      <c r="B45" s="55">
        <v>4204</v>
      </c>
      <c r="C45" s="56">
        <v>476</v>
      </c>
      <c r="D45" s="55">
        <v>40</v>
      </c>
      <c r="E45" s="55">
        <v>4</v>
      </c>
      <c r="F45" s="55">
        <v>203</v>
      </c>
      <c r="G45" s="55">
        <v>3961</v>
      </c>
      <c r="H45" s="55">
        <v>65</v>
      </c>
      <c r="I45" s="55">
        <v>445</v>
      </c>
      <c r="J45" s="55">
        <v>4</v>
      </c>
      <c r="K45" s="55">
        <v>81246</v>
      </c>
      <c r="L45" s="55">
        <v>8598</v>
      </c>
      <c r="M45" s="24">
        <f t="shared" si="1"/>
        <v>0.83539094650205759</v>
      </c>
      <c r="N45" s="25">
        <f t="shared" si="0"/>
        <v>9.5147478591817315E-3</v>
      </c>
      <c r="P45">
        <f t="shared" si="2"/>
        <v>5.1744085862688624E-2</v>
      </c>
    </row>
    <row r="46" spans="1:16" ht="16.5" thickBot="1" x14ac:dyDescent="0.3">
      <c r="A46" s="8" t="s">
        <v>82</v>
      </c>
      <c r="B46" s="55">
        <v>4161</v>
      </c>
      <c r="C46" s="56">
        <v>397</v>
      </c>
      <c r="D46" s="55">
        <v>116</v>
      </c>
      <c r="E46" s="57">
        <v>8</v>
      </c>
      <c r="F46" s="55">
        <v>186</v>
      </c>
      <c r="G46" s="55">
        <v>3859</v>
      </c>
      <c r="H46" s="55">
        <v>45</v>
      </c>
      <c r="I46" s="55">
        <v>95</v>
      </c>
      <c r="J46" s="55">
        <v>3</v>
      </c>
      <c r="K46" s="55">
        <v>42823</v>
      </c>
      <c r="L46" s="55">
        <v>979</v>
      </c>
      <c r="M46" s="24">
        <f t="shared" si="1"/>
        <v>0.61589403973509937</v>
      </c>
      <c r="N46" s="25">
        <f t="shared" si="0"/>
        <v>2.7877913962989664E-2</v>
      </c>
      <c r="P46">
        <f t="shared" si="2"/>
        <v>9.7167410036662544E-2</v>
      </c>
    </row>
    <row r="47" spans="1:16" ht="16.5" thickBot="1" x14ac:dyDescent="0.3">
      <c r="A47" s="8" t="s">
        <v>81</v>
      </c>
      <c r="B47" s="55">
        <v>4103</v>
      </c>
      <c r="C47" s="55">
        <v>392</v>
      </c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84</v>
      </c>
      <c r="B48" s="55">
        <v>3755</v>
      </c>
      <c r="C48" s="56">
        <v>141</v>
      </c>
      <c r="D48" s="55">
        <v>196</v>
      </c>
      <c r="E48" s="57">
        <v>7</v>
      </c>
      <c r="F48" s="55">
        <v>215</v>
      </c>
      <c r="G48" s="55">
        <v>3344</v>
      </c>
      <c r="H48" s="55">
        <v>121</v>
      </c>
      <c r="I48" s="55">
        <v>346</v>
      </c>
      <c r="J48" s="55">
        <v>18</v>
      </c>
      <c r="K48" s="55">
        <v>12229</v>
      </c>
      <c r="L48" s="55">
        <v>1127</v>
      </c>
      <c r="M48" s="24">
        <f t="shared" si="1"/>
        <v>0.52311435523114358</v>
      </c>
      <c r="N48" s="25">
        <f t="shared" si="0"/>
        <v>5.2197070572569906E-2</v>
      </c>
      <c r="P48">
        <f t="shared" si="2"/>
        <v>0.30705699566603972</v>
      </c>
    </row>
    <row r="49" spans="1:16" ht="16.5" thickBot="1" x14ac:dyDescent="0.3">
      <c r="A49" s="8" t="s">
        <v>80</v>
      </c>
      <c r="B49" s="55">
        <v>3751</v>
      </c>
      <c r="C49" s="56"/>
      <c r="D49" s="55">
        <v>103</v>
      </c>
      <c r="E49" s="57"/>
      <c r="F49" s="55">
        <v>75</v>
      </c>
      <c r="G49" s="55">
        <v>3573</v>
      </c>
      <c r="H49" s="55">
        <v>106</v>
      </c>
      <c r="I49" s="55">
        <v>869</v>
      </c>
      <c r="J49" s="55">
        <v>24</v>
      </c>
      <c r="K49" s="55">
        <v>16854</v>
      </c>
      <c r="L49" s="55">
        <v>3906</v>
      </c>
      <c r="M49" s="24">
        <f t="shared" si="1"/>
        <v>0.42134831460674155</v>
      </c>
      <c r="N49" s="25">
        <f t="shared" si="0"/>
        <v>2.7459344174886696E-2</v>
      </c>
      <c r="P49">
        <f t="shared" si="2"/>
        <v>0.22255844309956094</v>
      </c>
    </row>
    <row r="50" spans="1:16" ht="16.5" thickBot="1" x14ac:dyDescent="0.3">
      <c r="A50" s="8" t="s">
        <v>83</v>
      </c>
      <c r="B50" s="55">
        <v>3444</v>
      </c>
      <c r="C50" s="56">
        <v>71</v>
      </c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>
        <v>132</v>
      </c>
      <c r="D51" s="55">
        <v>75</v>
      </c>
      <c r="E51" s="57">
        <v>3</v>
      </c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3105</v>
      </c>
      <c r="C52" s="55"/>
      <c r="D52" s="55">
        <v>131</v>
      </c>
      <c r="E52" s="55"/>
      <c r="F52" s="55">
        <v>452</v>
      </c>
      <c r="G52" s="55">
        <v>2522</v>
      </c>
      <c r="H52" s="55">
        <v>106</v>
      </c>
      <c r="I52" s="55">
        <v>61</v>
      </c>
      <c r="J52" s="55">
        <v>3</v>
      </c>
      <c r="K52" s="55">
        <v>48628</v>
      </c>
      <c r="L52" s="55">
        <v>956</v>
      </c>
      <c r="M52" s="24">
        <f t="shared" si="1"/>
        <v>0.77530017152658659</v>
      </c>
      <c r="N52" s="25">
        <f t="shared" si="0"/>
        <v>4.2190016103059579E-2</v>
      </c>
      <c r="P52">
        <f t="shared" si="2"/>
        <v>6.3852101669819861E-2</v>
      </c>
    </row>
    <row r="53" spans="1:16" ht="16.5" thickBot="1" x14ac:dyDescent="0.3">
      <c r="A53" s="8" t="s">
        <v>92</v>
      </c>
      <c r="B53" s="55">
        <v>2673</v>
      </c>
      <c r="C53" s="56">
        <v>168</v>
      </c>
      <c r="D53" s="55">
        <v>196</v>
      </c>
      <c r="E53" s="57">
        <v>13</v>
      </c>
      <c r="F53" s="55">
        <v>596</v>
      </c>
      <c r="G53" s="55">
        <v>1881</v>
      </c>
      <c r="H53" s="55"/>
      <c r="I53" s="55">
        <v>26</v>
      </c>
      <c r="J53" s="55">
        <v>2</v>
      </c>
      <c r="K53" s="55">
        <v>25000</v>
      </c>
      <c r="L53" s="55">
        <v>244</v>
      </c>
      <c r="M53" s="24">
        <f t="shared" si="1"/>
        <v>0.75252525252525249</v>
      </c>
      <c r="N53" s="25">
        <f t="shared" si="0"/>
        <v>7.3325851103628881E-2</v>
      </c>
      <c r="P53">
        <f t="shared" si="2"/>
        <v>0.10692</v>
      </c>
    </row>
    <row r="54" spans="1:16" ht="16.5" thickBot="1" x14ac:dyDescent="0.3">
      <c r="A54" s="8" t="s">
        <v>89</v>
      </c>
      <c r="B54" s="55">
        <v>2672</v>
      </c>
      <c r="C54" s="56">
        <v>29</v>
      </c>
      <c r="D54" s="55">
        <v>46</v>
      </c>
      <c r="E54" s="55">
        <v>3</v>
      </c>
      <c r="F54" s="55">
        <v>1593</v>
      </c>
      <c r="G54" s="55">
        <v>1033</v>
      </c>
      <c r="H54" s="55">
        <v>61</v>
      </c>
      <c r="I54" s="55">
        <v>38</v>
      </c>
      <c r="J54" s="55" t="s">
        <v>43</v>
      </c>
      <c r="K54" s="55">
        <v>100498</v>
      </c>
      <c r="L54" s="55">
        <v>1440</v>
      </c>
      <c r="M54" s="24">
        <f t="shared" si="1"/>
        <v>0.97193410616229403</v>
      </c>
      <c r="N54" s="25">
        <f t="shared" si="0"/>
        <v>1.7215568862275449E-2</v>
      </c>
      <c r="P54">
        <f t="shared" si="2"/>
        <v>2.6587593782960856E-2</v>
      </c>
    </row>
    <row r="55" spans="1:16" ht="16.5" thickBot="1" x14ac:dyDescent="0.3">
      <c r="A55" s="8" t="s">
        <v>93</v>
      </c>
      <c r="B55" s="55">
        <v>2571</v>
      </c>
      <c r="C55" s="56"/>
      <c r="D55" s="55">
        <v>115</v>
      </c>
      <c r="E55" s="57">
        <v>3</v>
      </c>
      <c r="F55" s="55">
        <v>631</v>
      </c>
      <c r="G55" s="55">
        <v>1825</v>
      </c>
      <c r="H55" s="55">
        <v>121</v>
      </c>
      <c r="I55" s="55">
        <v>57</v>
      </c>
      <c r="J55" s="55">
        <v>3</v>
      </c>
      <c r="K55" s="55">
        <v>26457</v>
      </c>
      <c r="L55" s="55">
        <v>585</v>
      </c>
      <c r="M55" s="24">
        <f t="shared" si="1"/>
        <v>0.84584450402144773</v>
      </c>
      <c r="N55" s="25">
        <f t="shared" si="0"/>
        <v>4.4729677168416956E-2</v>
      </c>
      <c r="P55">
        <f t="shared" si="2"/>
        <v>9.7176550629323052E-2</v>
      </c>
    </row>
    <row r="56" spans="1:16" ht="16.5" thickBot="1" x14ac:dyDescent="0.3">
      <c r="A56" s="8" t="s">
        <v>90</v>
      </c>
      <c r="B56" s="55">
        <v>2506</v>
      </c>
      <c r="C56" s="55"/>
      <c r="D56" s="55">
        <v>34</v>
      </c>
      <c r="E56" s="57"/>
      <c r="F56" s="55">
        <v>410</v>
      </c>
      <c r="G56" s="55">
        <v>2062</v>
      </c>
      <c r="H56" s="55">
        <v>7</v>
      </c>
      <c r="I56" s="55">
        <v>42</v>
      </c>
      <c r="J56" s="55" t="s">
        <v>37</v>
      </c>
      <c r="K56" s="55">
        <v>90515</v>
      </c>
      <c r="L56" s="55">
        <v>1526</v>
      </c>
      <c r="M56" s="24">
        <f t="shared" si="1"/>
        <v>0.92342342342342343</v>
      </c>
      <c r="N56" s="25">
        <f t="shared" si="0"/>
        <v>1.3567438148443736E-2</v>
      </c>
      <c r="P56">
        <f t="shared" si="2"/>
        <v>2.7686018891896372E-2</v>
      </c>
    </row>
    <row r="57" spans="1:16" ht="16.5" thickBot="1" x14ac:dyDescent="0.3">
      <c r="A57" s="8" t="s">
        <v>97</v>
      </c>
      <c r="B57" s="55">
        <v>2283</v>
      </c>
      <c r="C57" s="56">
        <v>259</v>
      </c>
      <c r="D57" s="55">
        <v>130</v>
      </c>
      <c r="E57" s="57">
        <v>3</v>
      </c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11433</v>
      </c>
      <c r="L57" s="55">
        <v>310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0.1996851220152191</v>
      </c>
    </row>
    <row r="58" spans="1:16" ht="16.5" thickBot="1" x14ac:dyDescent="0.3">
      <c r="A58" s="8" t="s">
        <v>95</v>
      </c>
      <c r="B58" s="55">
        <v>2268</v>
      </c>
      <c r="C58" s="56">
        <v>108</v>
      </c>
      <c r="D58" s="55">
        <v>348</v>
      </c>
      <c r="E58" s="57">
        <v>12</v>
      </c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>
        <v>15</v>
      </c>
      <c r="D59" s="55">
        <v>105</v>
      </c>
      <c r="E59" s="57">
        <v>3</v>
      </c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>
        <v>105</v>
      </c>
      <c r="D60" s="55">
        <v>54</v>
      </c>
      <c r="E60" s="55">
        <v>8</v>
      </c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>
        <v>50</v>
      </c>
      <c r="D61" s="55">
        <v>35</v>
      </c>
      <c r="E61" s="55">
        <v>2</v>
      </c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98</v>
      </c>
      <c r="B62" s="55">
        <v>1727</v>
      </c>
      <c r="C62" s="56"/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1700</v>
      </c>
      <c r="C63" s="56">
        <v>29</v>
      </c>
      <c r="D63" s="55">
        <v>7</v>
      </c>
      <c r="E63" s="57"/>
      <c r="F63" s="55">
        <v>703</v>
      </c>
      <c r="G63" s="55">
        <v>990</v>
      </c>
      <c r="H63" s="55">
        <v>3</v>
      </c>
      <c r="I63" s="55">
        <v>999</v>
      </c>
      <c r="J63" s="55">
        <v>4</v>
      </c>
      <c r="K63" s="55">
        <v>76630</v>
      </c>
      <c r="L63" s="55">
        <v>45035</v>
      </c>
      <c r="M63" s="24">
        <f t="shared" si="1"/>
        <v>0.99014084507042255</v>
      </c>
      <c r="N63" s="25">
        <f t="shared" si="0"/>
        <v>4.1176470588235297E-3</v>
      </c>
      <c r="P63">
        <f t="shared" si="2"/>
        <v>2.2184523032754797E-2</v>
      </c>
    </row>
    <row r="64" spans="1:16" ht="16.5" thickBot="1" x14ac:dyDescent="0.3">
      <c r="A64" s="8" t="s">
        <v>101</v>
      </c>
      <c r="B64" s="55">
        <v>1652</v>
      </c>
      <c r="C64" s="56">
        <v>73</v>
      </c>
      <c r="D64" s="55">
        <v>142</v>
      </c>
      <c r="E64" s="57">
        <v>8</v>
      </c>
      <c r="F64" s="55">
        <v>199</v>
      </c>
      <c r="G64" s="55">
        <v>1311</v>
      </c>
      <c r="H64" s="55">
        <v>60</v>
      </c>
      <c r="I64" s="55">
        <v>171</v>
      </c>
      <c r="J64" s="55">
        <v>15</v>
      </c>
      <c r="K64" s="55">
        <v>38489</v>
      </c>
      <c r="L64" s="55">
        <v>3984</v>
      </c>
      <c r="M64" s="24">
        <f t="shared" si="1"/>
        <v>0.58357771260997071</v>
      </c>
      <c r="N64" s="25">
        <f t="shared" si="0"/>
        <v>8.5956416464891036E-2</v>
      </c>
      <c r="P64">
        <f t="shared" si="2"/>
        <v>4.292135415313466E-2</v>
      </c>
    </row>
    <row r="65" spans="1:16" ht="16.5" thickBot="1" x14ac:dyDescent="0.3">
      <c r="A65" s="8" t="s">
        <v>212</v>
      </c>
      <c r="B65" s="55">
        <v>1572</v>
      </c>
      <c r="C65" s="56">
        <v>341</v>
      </c>
      <c r="D65" s="55">
        <v>60</v>
      </c>
      <c r="E65" s="55">
        <v>10</v>
      </c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>
        <v>119</v>
      </c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102</v>
      </c>
      <c r="B67" s="58">
        <v>1434</v>
      </c>
      <c r="C67" s="59">
        <v>19</v>
      </c>
      <c r="D67" s="58">
        <v>80</v>
      </c>
      <c r="E67" s="60">
        <v>1</v>
      </c>
      <c r="F67" s="58">
        <v>856</v>
      </c>
      <c r="G67" s="58">
        <v>498</v>
      </c>
      <c r="H67" s="58"/>
      <c r="I67" s="58">
        <v>36</v>
      </c>
      <c r="J67" s="58">
        <v>2</v>
      </c>
      <c r="K67" s="58">
        <v>49260</v>
      </c>
      <c r="L67" s="58">
        <v>1225</v>
      </c>
      <c r="M67" s="24">
        <f t="shared" si="1"/>
        <v>0.9145299145299145</v>
      </c>
      <c r="N67" s="25">
        <f t="shared" ref="N67" si="3">+D67/B67</f>
        <v>5.5788005578800558E-2</v>
      </c>
      <c r="P67">
        <f t="shared" si="2"/>
        <v>2.9110840438489646E-2</v>
      </c>
    </row>
    <row r="68" spans="1:16" ht="16.5" thickBot="1" x14ac:dyDescent="0.3">
      <c r="A68" s="8" t="s">
        <v>103</v>
      </c>
      <c r="B68" s="55">
        <v>1434</v>
      </c>
      <c r="C68" s="56">
        <v>34</v>
      </c>
      <c r="D68" s="55">
        <v>36</v>
      </c>
      <c r="E68" s="57">
        <v>1</v>
      </c>
      <c r="F68" s="55">
        <v>133</v>
      </c>
      <c r="G68" s="55">
        <v>1265</v>
      </c>
      <c r="H68" s="55">
        <v>10</v>
      </c>
      <c r="I68" s="55">
        <v>1081</v>
      </c>
      <c r="J68" s="55">
        <v>27</v>
      </c>
      <c r="K68" s="55">
        <v>36024</v>
      </c>
      <c r="L68" s="55">
        <v>27156</v>
      </c>
      <c r="P68">
        <f t="shared" ref="P68" si="4">+B68/K68</f>
        <v>3.9806795469686879E-2</v>
      </c>
    </row>
    <row r="69" spans="1:16" ht="16.5" thickBot="1" x14ac:dyDescent="0.3">
      <c r="A69" s="8" t="s">
        <v>104</v>
      </c>
      <c r="B69" s="55">
        <v>1401</v>
      </c>
      <c r="C69" s="56">
        <v>15</v>
      </c>
      <c r="D69" s="55">
        <v>9</v>
      </c>
      <c r="E69" s="55"/>
      <c r="F69" s="55">
        <v>770</v>
      </c>
      <c r="G69" s="55">
        <v>622</v>
      </c>
      <c r="H69" s="55">
        <v>3</v>
      </c>
      <c r="I69" s="55">
        <v>291</v>
      </c>
      <c r="J69" s="55">
        <v>2</v>
      </c>
      <c r="K69" s="55">
        <v>70160</v>
      </c>
      <c r="L69" s="55">
        <v>14549</v>
      </c>
    </row>
    <row r="70" spans="1:16" ht="16.5" thickBot="1" x14ac:dyDescent="0.3">
      <c r="A70" s="8" t="s">
        <v>202</v>
      </c>
      <c r="B70" s="55">
        <v>1362</v>
      </c>
      <c r="C70" s="56">
        <v>67</v>
      </c>
      <c r="D70" s="55">
        <v>17</v>
      </c>
      <c r="E70" s="55">
        <v>1</v>
      </c>
      <c r="F70" s="55">
        <v>277</v>
      </c>
      <c r="G70" s="55">
        <v>1068</v>
      </c>
      <c r="H70" s="55">
        <v>22</v>
      </c>
      <c r="I70" s="55">
        <v>73</v>
      </c>
      <c r="J70" s="55" t="s">
        <v>65</v>
      </c>
      <c r="K70" s="55">
        <v>85735</v>
      </c>
      <c r="L70" s="55">
        <v>4566</v>
      </c>
    </row>
    <row r="71" spans="1:16" ht="16.5" thickBot="1" x14ac:dyDescent="0.3">
      <c r="A71" s="8" t="s">
        <v>204</v>
      </c>
      <c r="B71" s="55">
        <v>1349</v>
      </c>
      <c r="C71" s="56">
        <v>47</v>
      </c>
      <c r="D71" s="55">
        <v>4</v>
      </c>
      <c r="E71" s="55"/>
      <c r="F71" s="55">
        <v>129</v>
      </c>
      <c r="G71" s="55">
        <v>1216</v>
      </c>
      <c r="H71" s="55">
        <v>8</v>
      </c>
      <c r="I71" s="55">
        <v>40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>
        <v>30</v>
      </c>
      <c r="D72" s="55">
        <v>15</v>
      </c>
      <c r="E72" s="55">
        <v>2</v>
      </c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>
        <v>20</v>
      </c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30.75" thickBot="1" x14ac:dyDescent="0.3">
      <c r="A74" s="8" t="s">
        <v>208</v>
      </c>
      <c r="B74" s="55">
        <v>1167</v>
      </c>
      <c r="C74" s="56">
        <v>57</v>
      </c>
      <c r="D74" s="55">
        <v>43</v>
      </c>
      <c r="E74" s="57">
        <v>2</v>
      </c>
      <c r="F74" s="55">
        <v>277</v>
      </c>
      <c r="G74" s="55">
        <v>847</v>
      </c>
      <c r="H74" s="55">
        <v>4</v>
      </c>
      <c r="I74" s="55">
        <v>356</v>
      </c>
      <c r="J74" s="55">
        <v>13</v>
      </c>
      <c r="K74" s="55">
        <v>14743</v>
      </c>
      <c r="L74" s="55">
        <v>4494</v>
      </c>
    </row>
    <row r="75" spans="1:16" ht="16.5" thickBot="1" x14ac:dyDescent="0.3">
      <c r="A75" s="8" t="s">
        <v>209</v>
      </c>
      <c r="B75" s="55">
        <v>1159</v>
      </c>
      <c r="C75" s="56">
        <v>48</v>
      </c>
      <c r="D75" s="55">
        <v>18</v>
      </c>
      <c r="E75" s="55">
        <v>1</v>
      </c>
      <c r="F75" s="55">
        <v>358</v>
      </c>
      <c r="G75" s="55">
        <v>783</v>
      </c>
      <c r="H75" s="55">
        <v>30</v>
      </c>
      <c r="I75" s="55">
        <v>391</v>
      </c>
      <c r="J75" s="55">
        <v>6</v>
      </c>
      <c r="K75" s="55">
        <v>9632</v>
      </c>
      <c r="L75" s="55">
        <v>3250</v>
      </c>
    </row>
    <row r="76" spans="1:16" ht="16.5" thickBot="1" x14ac:dyDescent="0.3">
      <c r="A76" s="8" t="s">
        <v>207</v>
      </c>
      <c r="B76" s="55">
        <v>1128</v>
      </c>
      <c r="C76" s="56">
        <v>37</v>
      </c>
      <c r="D76" s="55">
        <v>32</v>
      </c>
      <c r="E76" s="55">
        <v>2</v>
      </c>
      <c r="F76" s="55">
        <v>178</v>
      </c>
      <c r="G76" s="55">
        <v>918</v>
      </c>
      <c r="H76" s="55">
        <v>14</v>
      </c>
      <c r="I76" s="55">
        <v>414</v>
      </c>
      <c r="J76" s="55">
        <v>12</v>
      </c>
      <c r="K76" s="55">
        <v>48537</v>
      </c>
      <c r="L76" s="55">
        <v>17829</v>
      </c>
    </row>
    <row r="77" spans="1:16" ht="16.5" thickBot="1" x14ac:dyDescent="0.3">
      <c r="A77" s="8" t="s">
        <v>213</v>
      </c>
      <c r="B77" s="55">
        <v>1081</v>
      </c>
      <c r="C77" s="56">
        <v>107</v>
      </c>
      <c r="D77" s="55">
        <v>46</v>
      </c>
      <c r="E77" s="55">
        <v>1</v>
      </c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>
        <v>109</v>
      </c>
      <c r="D78" s="55">
        <v>4</v>
      </c>
      <c r="E78" s="55"/>
      <c r="F78" s="55">
        <v>176</v>
      </c>
      <c r="G78" s="55">
        <v>839</v>
      </c>
      <c r="H78" s="55">
        <v>3</v>
      </c>
      <c r="I78" s="55">
        <v>200</v>
      </c>
      <c r="J78" s="55" t="s">
        <v>57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>
        <v>1</v>
      </c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215</v>
      </c>
      <c r="B80" s="55">
        <v>977</v>
      </c>
      <c r="C80" s="55">
        <v>114</v>
      </c>
      <c r="D80" s="55">
        <v>8</v>
      </c>
      <c r="E80" s="55">
        <v>2</v>
      </c>
      <c r="F80" s="55">
        <v>167</v>
      </c>
      <c r="G80" s="55">
        <v>802</v>
      </c>
      <c r="H80" s="55">
        <v>5</v>
      </c>
      <c r="I80" s="55">
        <v>179</v>
      </c>
      <c r="J80" s="55">
        <v>1</v>
      </c>
      <c r="K80" s="55">
        <v>34458</v>
      </c>
      <c r="L80" s="55">
        <v>6311</v>
      </c>
    </row>
    <row r="81" spans="1:12" ht="16.5" thickBot="1" x14ac:dyDescent="0.3">
      <c r="A81" s="8" t="s">
        <v>216</v>
      </c>
      <c r="B81" s="55">
        <v>862</v>
      </c>
      <c r="C81" s="55">
        <v>48</v>
      </c>
      <c r="D81" s="55">
        <v>27</v>
      </c>
      <c r="E81" s="55">
        <v>3</v>
      </c>
      <c r="F81" s="55">
        <v>171</v>
      </c>
      <c r="G81" s="55">
        <v>664</v>
      </c>
      <c r="H81" s="55">
        <v>16</v>
      </c>
      <c r="I81" s="55">
        <v>76</v>
      </c>
      <c r="J81" s="55">
        <v>2</v>
      </c>
      <c r="K81" s="55">
        <v>21837</v>
      </c>
      <c r="L81" s="55">
        <v>1928</v>
      </c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D13" sqref="D13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585725</v>
      </c>
      <c r="S2" t="s">
        <v>217</v>
      </c>
    </row>
    <row r="3" spans="1:20" ht="16.5" thickTop="1" thickBot="1" x14ac:dyDescent="0.3">
      <c r="A3" s="7" t="s">
        <v>16</v>
      </c>
      <c r="B3" s="54">
        <v>2184714</v>
      </c>
      <c r="C3" s="54">
        <v>3406</v>
      </c>
      <c r="D3" s="54">
        <v>146898</v>
      </c>
      <c r="E3" s="54">
        <v>1427</v>
      </c>
      <c r="F3" s="54">
        <v>553227</v>
      </c>
      <c r="G3" s="54">
        <v>1484589</v>
      </c>
      <c r="H3" s="54">
        <v>56601</v>
      </c>
      <c r="I3" s="54">
        <v>280</v>
      </c>
      <c r="J3" s="54">
        <v>44061</v>
      </c>
      <c r="K3" s="54"/>
      <c r="L3" s="54"/>
      <c r="M3" s="24">
        <f>F3/(F3+D3)</f>
        <v>0.79018318157471878</v>
      </c>
      <c r="N3" s="25">
        <f t="shared" ref="N3:N66" si="0">+D3/B3</f>
        <v>6.7239007027922196E-2</v>
      </c>
      <c r="Q3" t="s">
        <v>69</v>
      </c>
      <c r="R3" s="64">
        <f>+G5+G6+G7+G8+G9+G13+G14+G15+G18+G20+G22+G30+G31+G32+G33+G34+G43+G47+G51+G56+G61+G64</f>
        <v>575998</v>
      </c>
    </row>
    <row r="4" spans="1:20" ht="16.5" thickBot="1" x14ac:dyDescent="0.3">
      <c r="A4" s="8" t="s">
        <v>19</v>
      </c>
      <c r="B4" s="55">
        <v>678210</v>
      </c>
      <c r="C4" s="56">
        <v>640</v>
      </c>
      <c r="D4" s="55">
        <v>34641</v>
      </c>
      <c r="E4" s="57">
        <v>24</v>
      </c>
      <c r="F4" s="55">
        <v>57844</v>
      </c>
      <c r="G4" s="55">
        <v>585725</v>
      </c>
      <c r="H4" s="55">
        <v>13369</v>
      </c>
      <c r="I4" s="55">
        <v>2049</v>
      </c>
      <c r="J4" s="55">
        <v>105</v>
      </c>
      <c r="K4" s="55">
        <v>3411394</v>
      </c>
      <c r="L4" s="55">
        <v>10306</v>
      </c>
      <c r="M4" s="24">
        <f t="shared" ref="M4:M67" si="1">F4/(F4+D4)</f>
        <v>0.6254419635616586</v>
      </c>
      <c r="N4" s="25">
        <f t="shared" si="0"/>
        <v>5.1077100013270225E-2</v>
      </c>
      <c r="P4">
        <f t="shared" ref="P4:P67" si="2">+B4/K4</f>
        <v>0.19880729109566353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184948</v>
      </c>
      <c r="C5" s="56"/>
      <c r="D5" s="55">
        <v>19315</v>
      </c>
      <c r="E5" s="57"/>
      <c r="F5" s="55">
        <v>74797</v>
      </c>
      <c r="G5" s="55">
        <v>90836</v>
      </c>
      <c r="H5" s="55">
        <v>7371</v>
      </c>
      <c r="I5" s="55">
        <v>3956</v>
      </c>
      <c r="J5" s="55">
        <v>413</v>
      </c>
      <c r="K5" s="55">
        <v>930230</v>
      </c>
      <c r="L5" s="55">
        <v>19896</v>
      </c>
      <c r="M5" s="24">
        <f t="shared" si="1"/>
        <v>0.79476581094865695</v>
      </c>
      <c r="N5" s="25">
        <f t="shared" si="0"/>
        <v>0.10443476004066007</v>
      </c>
      <c r="P5">
        <f t="shared" si="2"/>
        <v>0.19881964675402858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/>
      <c r="D6" s="55">
        <v>22170</v>
      </c>
      <c r="E6" s="57"/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165027</v>
      </c>
      <c r="C7" s="56"/>
      <c r="D7" s="55">
        <v>17920</v>
      </c>
      <c r="E7" s="57"/>
      <c r="F7" s="55">
        <v>32812</v>
      </c>
      <c r="G7" s="55">
        <v>114295</v>
      </c>
      <c r="H7" s="55">
        <v>6248</v>
      </c>
      <c r="I7" s="55">
        <v>2528</v>
      </c>
      <c r="J7" s="55">
        <v>275</v>
      </c>
      <c r="K7" s="55">
        <v>333807</v>
      </c>
      <c r="L7" s="55">
        <v>5114</v>
      </c>
      <c r="M7" s="24">
        <f t="shared" si="1"/>
        <v>0.64677126862729639</v>
      </c>
      <c r="N7" s="25">
        <f t="shared" si="0"/>
        <v>0.10858829161288759</v>
      </c>
      <c r="P7">
        <f t="shared" si="2"/>
        <v>0.49437848816831281</v>
      </c>
      <c r="R7" s="8" t="s">
        <v>22</v>
      </c>
    </row>
    <row r="8" spans="1:20" ht="16.5" thickBot="1" x14ac:dyDescent="0.3">
      <c r="A8" s="8" t="s">
        <v>23</v>
      </c>
      <c r="B8" s="55">
        <v>137698</v>
      </c>
      <c r="C8" s="56"/>
      <c r="D8" s="55">
        <v>4052</v>
      </c>
      <c r="E8" s="57"/>
      <c r="F8" s="55">
        <v>81800</v>
      </c>
      <c r="G8" s="55">
        <v>51846</v>
      </c>
      <c r="H8" s="55">
        <v>4288</v>
      </c>
      <c r="I8" s="55">
        <v>1643</v>
      </c>
      <c r="J8" s="55">
        <v>48</v>
      </c>
      <c r="K8" s="55">
        <v>1728357</v>
      </c>
      <c r="L8" s="55">
        <v>20629</v>
      </c>
      <c r="M8" s="24">
        <f t="shared" si="1"/>
        <v>0.952802497320971</v>
      </c>
      <c r="N8" s="25">
        <f t="shared" si="0"/>
        <v>2.9426716437421022E-2</v>
      </c>
      <c r="P8">
        <f t="shared" si="2"/>
        <v>7.96698830160667E-2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/>
      <c r="D9" s="55">
        <v>13729</v>
      </c>
      <c r="E9" s="57"/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/>
      <c r="D11" s="55">
        <v>4869</v>
      </c>
      <c r="E11" s="57"/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/>
      <c r="D12" s="66">
        <v>1643</v>
      </c>
      <c r="E12" s="80">
        <v>126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/>
      <c r="D13" s="55">
        <v>4857</v>
      </c>
      <c r="E13" s="57"/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30891</v>
      </c>
      <c r="C14" s="56">
        <v>208</v>
      </c>
      <c r="D14" s="55">
        <v>1952</v>
      </c>
      <c r="E14" s="57">
        <v>5</v>
      </c>
      <c r="F14" s="55">
        <v>14026</v>
      </c>
      <c r="G14" s="55">
        <v>14913</v>
      </c>
      <c r="H14" s="55">
        <v>6634</v>
      </c>
      <c r="I14" s="55">
        <v>145</v>
      </c>
      <c r="J14" s="55">
        <v>9</v>
      </c>
      <c r="K14" s="55">
        <v>62985</v>
      </c>
      <c r="L14" s="55">
        <v>296</v>
      </c>
      <c r="M14" s="24">
        <f t="shared" si="1"/>
        <v>0.87783201902616093</v>
      </c>
      <c r="N14" s="25">
        <f t="shared" si="0"/>
        <v>6.3189925868375907E-2</v>
      </c>
      <c r="P14">
        <f t="shared" si="2"/>
        <v>0.49045010716837339</v>
      </c>
      <c r="R14" s="8" t="s">
        <v>31</v>
      </c>
    </row>
    <row r="15" spans="1:20" ht="16.5" thickBot="1" x14ac:dyDescent="0.3">
      <c r="A15" s="8" t="s">
        <v>32</v>
      </c>
      <c r="B15" s="55">
        <v>30106</v>
      </c>
      <c r="C15" s="56"/>
      <c r="D15" s="55">
        <v>1195</v>
      </c>
      <c r="E15" s="57"/>
      <c r="F15" s="55">
        <v>9729</v>
      </c>
      <c r="G15" s="55">
        <v>19182</v>
      </c>
      <c r="H15" s="55">
        <v>557</v>
      </c>
      <c r="I15" s="55">
        <v>798</v>
      </c>
      <c r="J15" s="55">
        <v>32</v>
      </c>
      <c r="K15" s="55">
        <v>487625</v>
      </c>
      <c r="L15" s="55">
        <v>12920</v>
      </c>
      <c r="M15" s="24">
        <f t="shared" si="1"/>
        <v>0.89060783595752468</v>
      </c>
      <c r="N15" s="25">
        <f t="shared" si="0"/>
        <v>3.9693084434996348E-2</v>
      </c>
      <c r="P15">
        <f t="shared" si="2"/>
        <v>6.1740066649577034E-2</v>
      </c>
    </row>
    <row r="16" spans="1:20" ht="16.5" thickBot="1" x14ac:dyDescent="0.3">
      <c r="A16" s="8" t="s">
        <v>31</v>
      </c>
      <c r="B16" s="55">
        <v>29214</v>
      </c>
      <c r="C16" s="56"/>
      <c r="D16" s="55">
        <v>3315</v>
      </c>
      <c r="E16" s="57"/>
      <c r="F16" s="55">
        <v>250</v>
      </c>
      <c r="G16" s="55">
        <v>25649</v>
      </c>
      <c r="H16" s="55">
        <v>1279</v>
      </c>
      <c r="I16" s="55">
        <v>1705</v>
      </c>
      <c r="J16" s="55">
        <v>193</v>
      </c>
      <c r="K16" s="55">
        <v>147948</v>
      </c>
      <c r="L16" s="55">
        <v>8634</v>
      </c>
      <c r="M16" s="24">
        <f t="shared" si="1"/>
        <v>7.0126227208976155E-2</v>
      </c>
      <c r="N16" s="25">
        <f t="shared" si="0"/>
        <v>0.11347299240090368</v>
      </c>
      <c r="P16">
        <f t="shared" si="2"/>
        <v>0.19746127017600779</v>
      </c>
    </row>
    <row r="17" spans="1:16" ht="16.5" thickBot="1" x14ac:dyDescent="0.3">
      <c r="A17" s="8" t="s">
        <v>36</v>
      </c>
      <c r="B17" s="55">
        <v>27938</v>
      </c>
      <c r="C17" s="56"/>
      <c r="D17" s="55">
        <v>232</v>
      </c>
      <c r="E17" s="57"/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/>
      <c r="D18" s="55">
        <v>1281</v>
      </c>
      <c r="E18" s="57"/>
      <c r="F18" s="55">
        <v>15900</v>
      </c>
      <c r="G18" s="55">
        <v>9551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0.92544089401082597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/>
      <c r="D19" s="55">
        <v>629</v>
      </c>
      <c r="E19" s="57"/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221049</v>
      </c>
      <c r="L19" s="55">
        <v>21678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8.5234495519093054E-2</v>
      </c>
    </row>
    <row r="20" spans="1:16" ht="16.5" thickBot="1" x14ac:dyDescent="0.3">
      <c r="A20" s="8" t="s">
        <v>35</v>
      </c>
      <c r="B20" s="55">
        <v>14499</v>
      </c>
      <c r="C20" s="56">
        <v>23</v>
      </c>
      <c r="D20" s="55">
        <v>410</v>
      </c>
      <c r="E20" s="57"/>
      <c r="F20" s="55">
        <v>8986</v>
      </c>
      <c r="G20" s="55">
        <v>5103</v>
      </c>
      <c r="H20" s="55">
        <v>238</v>
      </c>
      <c r="I20" s="55">
        <v>1610</v>
      </c>
      <c r="J20" s="55">
        <v>46</v>
      </c>
      <c r="K20" s="55">
        <v>162816</v>
      </c>
      <c r="L20" s="55">
        <v>18078</v>
      </c>
      <c r="M20" s="24">
        <f t="shared" si="1"/>
        <v>0.95636441038739894</v>
      </c>
      <c r="N20" s="25">
        <f t="shared" si="0"/>
        <v>2.8277812262914682E-2</v>
      </c>
      <c r="P20">
        <f t="shared" si="2"/>
        <v>8.9051444575471692E-2</v>
      </c>
    </row>
    <row r="21" spans="1:16" ht="16.5" thickBot="1" x14ac:dyDescent="0.3">
      <c r="A21" s="8" t="s">
        <v>47</v>
      </c>
      <c r="B21" s="55">
        <v>13495</v>
      </c>
      <c r="C21" s="56">
        <v>65</v>
      </c>
      <c r="D21" s="55">
        <v>448</v>
      </c>
      <c r="E21" s="57"/>
      <c r="F21" s="55">
        <v>1777</v>
      </c>
      <c r="G21" s="55">
        <v>11270</v>
      </c>
      <c r="H21" s="55"/>
      <c r="I21" s="55">
        <v>10</v>
      </c>
      <c r="J21" s="55" t="s">
        <v>63</v>
      </c>
      <c r="K21" s="55">
        <v>302956</v>
      </c>
      <c r="L21" s="55">
        <v>220</v>
      </c>
      <c r="M21" s="24">
        <f t="shared" si="1"/>
        <v>0.79865168539325848</v>
      </c>
      <c r="N21" s="25">
        <f t="shared" si="0"/>
        <v>3.3197480548351241E-2</v>
      </c>
      <c r="P21">
        <f t="shared" si="2"/>
        <v>4.4544422292346085E-2</v>
      </c>
    </row>
    <row r="22" spans="1:16" ht="16.5" thickBot="1" x14ac:dyDescent="0.3">
      <c r="A22" s="8" t="s">
        <v>49</v>
      </c>
      <c r="B22" s="55">
        <v>13271</v>
      </c>
      <c r="C22" s="56"/>
      <c r="D22" s="55">
        <v>486</v>
      </c>
      <c r="E22" s="57"/>
      <c r="F22" s="55">
        <v>77</v>
      </c>
      <c r="G22" s="55">
        <v>12708</v>
      </c>
      <c r="H22" s="55">
        <v>156</v>
      </c>
      <c r="I22" s="55">
        <v>2688</v>
      </c>
      <c r="J22" s="55">
        <v>98</v>
      </c>
      <c r="K22" s="55">
        <v>90646</v>
      </c>
      <c r="L22" s="55">
        <v>18358</v>
      </c>
      <c r="M22" s="24">
        <f t="shared" si="1"/>
        <v>0.13676731793960922</v>
      </c>
      <c r="N22" s="25">
        <f t="shared" si="0"/>
        <v>3.6621204129304495E-2</v>
      </c>
      <c r="P22">
        <f t="shared" si="2"/>
        <v>0.14640469518787372</v>
      </c>
    </row>
    <row r="23" spans="1:16" ht="16.5" thickBot="1" x14ac:dyDescent="0.3">
      <c r="A23" s="8" t="s">
        <v>45</v>
      </c>
      <c r="B23" s="55">
        <v>12855</v>
      </c>
      <c r="C23" s="56">
        <v>97</v>
      </c>
      <c r="D23" s="55">
        <v>148</v>
      </c>
      <c r="E23" s="57">
        <v>6</v>
      </c>
      <c r="F23" s="55">
        <v>2967</v>
      </c>
      <c r="G23" s="55">
        <v>9740</v>
      </c>
      <c r="H23" s="55">
        <v>182</v>
      </c>
      <c r="I23" s="55">
        <v>1485</v>
      </c>
      <c r="J23" s="55">
        <v>17</v>
      </c>
      <c r="K23" s="55">
        <v>187250</v>
      </c>
      <c r="L23" s="55">
        <v>21634</v>
      </c>
      <c r="M23" s="24">
        <f t="shared" si="1"/>
        <v>0.95248796147672554</v>
      </c>
      <c r="N23" s="25">
        <f t="shared" si="0"/>
        <v>1.1513029949436017E-2</v>
      </c>
      <c r="P23">
        <f t="shared" si="2"/>
        <v>6.8651535380507347E-2</v>
      </c>
    </row>
    <row r="24" spans="1:16" ht="16.5" thickBot="1" x14ac:dyDescent="0.3">
      <c r="A24" s="8" t="s">
        <v>46</v>
      </c>
      <c r="B24" s="55">
        <v>12540</v>
      </c>
      <c r="C24" s="56"/>
      <c r="D24" s="55">
        <v>1333</v>
      </c>
      <c r="E24" s="57"/>
      <c r="F24" s="55">
        <v>550</v>
      </c>
      <c r="G24" s="55">
        <v>10657</v>
      </c>
      <c r="H24" s="55">
        <v>522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/>
      <c r="D25" s="55">
        <v>274</v>
      </c>
      <c r="E25" s="57"/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6" ht="16.5" thickBot="1" x14ac:dyDescent="0.3">
      <c r="A27" s="8" t="s">
        <v>56</v>
      </c>
      <c r="B27" s="55">
        <v>9231</v>
      </c>
      <c r="C27" s="56"/>
      <c r="D27" s="55">
        <v>190</v>
      </c>
      <c r="E27" s="57"/>
      <c r="F27" s="55">
        <v>935</v>
      </c>
      <c r="G27" s="55">
        <v>8106</v>
      </c>
      <c r="H27" s="55">
        <v>193</v>
      </c>
      <c r="I27" s="55">
        <v>73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2.0582818762864261E-2</v>
      </c>
      <c r="P27">
        <f t="shared" si="2"/>
        <v>9.1665590896001112E-2</v>
      </c>
    </row>
    <row r="28" spans="1:16" ht="16.5" thickBot="1" x14ac:dyDescent="0.3">
      <c r="A28" s="8" t="s">
        <v>51</v>
      </c>
      <c r="B28" s="55">
        <v>8807</v>
      </c>
      <c r="C28" s="56"/>
      <c r="D28" s="55">
        <v>105</v>
      </c>
      <c r="E28" s="55"/>
      <c r="F28" s="55">
        <v>3299</v>
      </c>
      <c r="G28" s="55">
        <v>5403</v>
      </c>
      <c r="H28" s="55">
        <v>384</v>
      </c>
      <c r="I28" s="55">
        <v>461</v>
      </c>
      <c r="J28" s="55">
        <v>5</v>
      </c>
      <c r="K28" s="55">
        <v>98424</v>
      </c>
      <c r="L28" s="55">
        <v>5149</v>
      </c>
      <c r="M28" s="24">
        <f t="shared" si="1"/>
        <v>0.96915393654524085</v>
      </c>
      <c r="N28" s="25">
        <f t="shared" si="0"/>
        <v>1.1922334506642443E-2</v>
      </c>
      <c r="P28">
        <f t="shared" si="2"/>
        <v>8.9480208079330242E-2</v>
      </c>
    </row>
    <row r="29" spans="1:16" ht="16.5" thickBot="1" x14ac:dyDescent="0.3">
      <c r="A29" s="8" t="s">
        <v>50</v>
      </c>
      <c r="B29" s="55">
        <v>8225</v>
      </c>
      <c r="C29" s="56"/>
      <c r="D29" s="55">
        <v>403</v>
      </c>
      <c r="E29" s="55"/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/>
      <c r="D30" s="55">
        <v>314</v>
      </c>
      <c r="E30" s="57"/>
      <c r="F30" s="55">
        <v>866</v>
      </c>
      <c r="G30" s="55">
        <v>6738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0.73389830508474574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/>
      <c r="D31" s="55">
        <v>400</v>
      </c>
      <c r="E31" s="57">
        <v>8</v>
      </c>
      <c r="F31" s="55">
        <v>1357</v>
      </c>
      <c r="G31" s="55">
        <v>5950</v>
      </c>
      <c r="H31" s="55">
        <v>243</v>
      </c>
      <c r="I31" s="55">
        <v>401</v>
      </c>
      <c r="J31" s="55">
        <v>21</v>
      </c>
      <c r="K31" s="55">
        <v>79629</v>
      </c>
      <c r="L31" s="55">
        <v>4139</v>
      </c>
      <c r="M31" s="24">
        <f t="shared" si="1"/>
        <v>0.77233921457029031</v>
      </c>
      <c r="N31" s="25">
        <f t="shared" si="0"/>
        <v>5.1900869339561437E-2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7025</v>
      </c>
      <c r="C32" s="56">
        <v>106</v>
      </c>
      <c r="D32" s="55">
        <v>135</v>
      </c>
      <c r="E32" s="57">
        <v>7</v>
      </c>
      <c r="F32" s="55">
        <v>1765</v>
      </c>
      <c r="G32" s="55">
        <v>5125</v>
      </c>
      <c r="H32" s="55">
        <v>46</v>
      </c>
      <c r="I32" s="55">
        <v>32</v>
      </c>
      <c r="J32" s="55" t="s">
        <v>37</v>
      </c>
      <c r="K32" s="55">
        <v>84704</v>
      </c>
      <c r="L32" s="55">
        <v>383</v>
      </c>
      <c r="M32" s="24">
        <f t="shared" si="1"/>
        <v>0.92894736842105263</v>
      </c>
      <c r="N32" s="25">
        <f t="shared" si="0"/>
        <v>1.9217081850533807E-2</v>
      </c>
      <c r="P32">
        <f t="shared" si="2"/>
        <v>8.293587079712883E-2</v>
      </c>
    </row>
    <row r="33" spans="1:16" ht="16.5" thickBot="1" x14ac:dyDescent="0.3">
      <c r="A33" s="8" t="s">
        <v>53</v>
      </c>
      <c r="B33" s="55">
        <v>6905</v>
      </c>
      <c r="C33" s="56"/>
      <c r="D33" s="55">
        <v>152</v>
      </c>
      <c r="E33" s="57"/>
      <c r="F33" s="55">
        <v>32</v>
      </c>
      <c r="G33" s="55">
        <v>6721</v>
      </c>
      <c r="H33" s="55">
        <v>64</v>
      </c>
      <c r="I33" s="55">
        <v>1274</v>
      </c>
      <c r="J33" s="55">
        <v>28</v>
      </c>
      <c r="K33" s="55">
        <v>133707</v>
      </c>
      <c r="L33" s="55">
        <v>24664</v>
      </c>
      <c r="M33" s="24">
        <f t="shared" si="1"/>
        <v>0.17391304347826086</v>
      </c>
      <c r="N33" s="25">
        <f t="shared" si="0"/>
        <v>2.2013034033309196E-2</v>
      </c>
      <c r="P33">
        <f t="shared" si="2"/>
        <v>5.1642771133897251E-2</v>
      </c>
    </row>
    <row r="34" spans="1:16" ht="16.5" thickBot="1" x14ac:dyDescent="0.3">
      <c r="A34" s="8" t="s">
        <v>58</v>
      </c>
      <c r="B34" s="55">
        <v>6879</v>
      </c>
      <c r="C34" s="56"/>
      <c r="D34" s="55">
        <v>321</v>
      </c>
      <c r="E34" s="55"/>
      <c r="F34" s="55">
        <v>3023</v>
      </c>
      <c r="G34" s="55">
        <v>3535</v>
      </c>
      <c r="H34" s="55">
        <v>92</v>
      </c>
      <c r="I34" s="55">
        <v>1188</v>
      </c>
      <c r="J34" s="55">
        <v>55</v>
      </c>
      <c r="K34" s="55">
        <v>82380</v>
      </c>
      <c r="L34" s="55">
        <v>14223</v>
      </c>
      <c r="M34" s="24">
        <f t="shared" si="1"/>
        <v>0.90400717703349287</v>
      </c>
      <c r="N34" s="25">
        <f t="shared" si="0"/>
        <v>4.6663759267335368E-2</v>
      </c>
      <c r="P34">
        <f t="shared" si="2"/>
        <v>8.3503277494537509E-2</v>
      </c>
    </row>
    <row r="35" spans="1:16" ht="16.5" thickBot="1" x14ac:dyDescent="0.3">
      <c r="A35" s="8" t="s">
        <v>55</v>
      </c>
      <c r="B35" s="55">
        <v>6497</v>
      </c>
      <c r="C35" s="56">
        <v>29</v>
      </c>
      <c r="D35" s="55">
        <v>63</v>
      </c>
      <c r="E35" s="57"/>
      <c r="F35" s="55">
        <v>3747</v>
      </c>
      <c r="G35" s="55">
        <v>2687</v>
      </c>
      <c r="H35" s="55">
        <v>66</v>
      </c>
      <c r="I35" s="55">
        <v>255</v>
      </c>
      <c r="J35" s="55">
        <v>2</v>
      </c>
      <c r="K35" s="55">
        <v>389626</v>
      </c>
      <c r="L35" s="55">
        <v>15280</v>
      </c>
      <c r="M35" s="24">
        <f t="shared" si="1"/>
        <v>0.98346456692913387</v>
      </c>
      <c r="N35" s="25">
        <f t="shared" si="0"/>
        <v>9.6967831306756964E-3</v>
      </c>
      <c r="P35">
        <f t="shared" si="2"/>
        <v>1.6674965223060063E-2</v>
      </c>
    </row>
    <row r="36" spans="1:16" ht="16.5" thickBot="1" x14ac:dyDescent="0.3">
      <c r="A36" s="8" t="s">
        <v>60</v>
      </c>
      <c r="B36" s="55">
        <v>6437</v>
      </c>
      <c r="C36" s="56">
        <v>4</v>
      </c>
      <c r="D36" s="55">
        <v>170</v>
      </c>
      <c r="E36" s="57">
        <v>1</v>
      </c>
      <c r="F36" s="55">
        <v>979</v>
      </c>
      <c r="G36" s="55">
        <v>5288</v>
      </c>
      <c r="H36" s="55">
        <v>82</v>
      </c>
      <c r="I36" s="55">
        <v>601</v>
      </c>
      <c r="J36" s="55">
        <v>16</v>
      </c>
      <c r="K36" s="55">
        <v>154307</v>
      </c>
      <c r="L36" s="55">
        <v>14409</v>
      </c>
      <c r="M36" s="24">
        <f t="shared" si="1"/>
        <v>0.85204525674499565</v>
      </c>
      <c r="N36" s="25">
        <f t="shared" si="0"/>
        <v>2.6409818238309773E-2</v>
      </c>
      <c r="P36">
        <f t="shared" si="2"/>
        <v>4.1715541096644999E-2</v>
      </c>
    </row>
    <row r="37" spans="1:16" ht="16.5" thickBot="1" x14ac:dyDescent="0.3">
      <c r="A37" s="8" t="s">
        <v>73</v>
      </c>
      <c r="B37" s="55">
        <v>6380</v>
      </c>
      <c r="C37" s="56"/>
      <c r="D37" s="55">
        <v>83</v>
      </c>
      <c r="E37" s="57"/>
      <c r="F37" s="55">
        <v>990</v>
      </c>
      <c r="G37" s="55">
        <v>5307</v>
      </c>
      <c r="H37" s="55">
        <v>71</v>
      </c>
      <c r="I37" s="55">
        <v>183</v>
      </c>
      <c r="J37" s="55">
        <v>2</v>
      </c>
      <c r="K37" s="55">
        <v>150000</v>
      </c>
      <c r="L37" s="55">
        <v>4309</v>
      </c>
      <c r="M37" s="24">
        <f t="shared" si="1"/>
        <v>0.92264678471575023</v>
      </c>
      <c r="N37" s="25">
        <f t="shared" si="0"/>
        <v>1.3009404388714733E-2</v>
      </c>
      <c r="P37">
        <f t="shared" si="2"/>
        <v>4.2533333333333333E-2</v>
      </c>
    </row>
    <row r="38" spans="1:16" ht="16.5" thickBot="1" x14ac:dyDescent="0.3">
      <c r="A38" s="8" t="s">
        <v>75</v>
      </c>
      <c r="B38" s="55">
        <v>6297</v>
      </c>
      <c r="C38" s="56">
        <v>450</v>
      </c>
      <c r="D38" s="55">
        <v>486</v>
      </c>
      <c r="E38" s="57">
        <v>37</v>
      </c>
      <c r="F38" s="55">
        <v>2125</v>
      </c>
      <c r="G38" s="55">
        <v>3686</v>
      </c>
      <c r="H38" s="55">
        <v>207</v>
      </c>
      <c r="I38" s="55">
        <v>49</v>
      </c>
      <c r="J38" s="55">
        <v>4</v>
      </c>
      <c r="K38" s="55">
        <v>40091</v>
      </c>
      <c r="L38" s="55">
        <v>311</v>
      </c>
      <c r="M38" s="24">
        <f t="shared" si="1"/>
        <v>0.81386441976254309</v>
      </c>
      <c r="N38" s="25">
        <f t="shared" si="0"/>
        <v>7.7179609337779898E-2</v>
      </c>
      <c r="P38">
        <f t="shared" si="2"/>
        <v>0.15706767104836497</v>
      </c>
    </row>
    <row r="39" spans="1:16" ht="16.5" thickBot="1" x14ac:dyDescent="0.3">
      <c r="A39" s="8" t="s">
        <v>78</v>
      </c>
      <c r="B39" s="55">
        <v>5825</v>
      </c>
      <c r="C39" s="56"/>
      <c r="D39" s="55">
        <v>35</v>
      </c>
      <c r="E39" s="57"/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/>
      <c r="D40" s="55">
        <v>362</v>
      </c>
      <c r="E40" s="57"/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/>
      <c r="D41" s="55">
        <v>496</v>
      </c>
      <c r="E41" s="57"/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/>
      <c r="D42" s="55">
        <v>103</v>
      </c>
      <c r="E42" s="55"/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/>
      <c r="D43" s="55">
        <v>84</v>
      </c>
      <c r="E43" s="57"/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90562</v>
      </c>
      <c r="L43" s="55">
        <v>2798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5.7220467745853668E-2</v>
      </c>
    </row>
    <row r="44" spans="1:16" ht="16.5" thickBot="1" x14ac:dyDescent="0.3">
      <c r="A44" s="8" t="s">
        <v>82</v>
      </c>
      <c r="B44" s="55">
        <v>4662</v>
      </c>
      <c r="C44" s="55">
        <v>501</v>
      </c>
      <c r="D44" s="55">
        <v>125</v>
      </c>
      <c r="E44" s="55">
        <v>9</v>
      </c>
      <c r="F44" s="55">
        <v>246</v>
      </c>
      <c r="G44" s="55">
        <v>4291</v>
      </c>
      <c r="H44" s="55">
        <v>45</v>
      </c>
      <c r="I44" s="55">
        <v>107</v>
      </c>
      <c r="J44" s="55">
        <v>3</v>
      </c>
      <c r="K44" s="55">
        <v>42823</v>
      </c>
      <c r="L44" s="55">
        <v>979</v>
      </c>
      <c r="M44" s="24">
        <f t="shared" si="1"/>
        <v>0.66307277628032346</v>
      </c>
      <c r="N44" s="25">
        <f t="shared" si="0"/>
        <v>2.6812526812526813E-2</v>
      </c>
      <c r="P44">
        <f t="shared" si="2"/>
        <v>0.10886673049529458</v>
      </c>
    </row>
    <row r="45" spans="1:16" ht="16.5" thickBot="1" x14ac:dyDescent="0.3">
      <c r="A45" s="8" t="s">
        <v>86</v>
      </c>
      <c r="B45" s="55">
        <v>4427</v>
      </c>
      <c r="C45" s="56"/>
      <c r="D45" s="55">
        <v>10</v>
      </c>
      <c r="E45" s="55"/>
      <c r="F45" s="55">
        <v>683</v>
      </c>
      <c r="G45" s="55">
        <v>3734</v>
      </c>
      <c r="H45" s="55">
        <v>29</v>
      </c>
      <c r="I45" s="55">
        <v>757</v>
      </c>
      <c r="J45" s="55">
        <v>2</v>
      </c>
      <c r="K45" s="55">
        <v>94796</v>
      </c>
      <c r="L45" s="55">
        <v>16203</v>
      </c>
      <c r="M45" s="24">
        <f t="shared" si="1"/>
        <v>0.98556998556998554</v>
      </c>
      <c r="N45" s="25">
        <f t="shared" si="0"/>
        <v>2.25886604924328E-3</v>
      </c>
      <c r="P45">
        <f t="shared" si="2"/>
        <v>4.670028271235073E-2</v>
      </c>
    </row>
    <row r="46" spans="1:16" ht="16.5" thickBot="1" x14ac:dyDescent="0.3">
      <c r="A46" s="8" t="s">
        <v>85</v>
      </c>
      <c r="B46" s="55">
        <v>4204</v>
      </c>
      <c r="C46" s="56"/>
      <c r="D46" s="55">
        <v>40</v>
      </c>
      <c r="E46" s="57"/>
      <c r="F46" s="55">
        <v>203</v>
      </c>
      <c r="G46" s="55">
        <v>3961</v>
      </c>
      <c r="H46" s="55">
        <v>65</v>
      </c>
      <c r="I46" s="55">
        <v>445</v>
      </c>
      <c r="J46" s="55">
        <v>4</v>
      </c>
      <c r="K46" s="55">
        <v>81246</v>
      </c>
      <c r="L46" s="55">
        <v>8598</v>
      </c>
      <c r="M46" s="24">
        <f t="shared" si="1"/>
        <v>0.83539094650205759</v>
      </c>
      <c r="N46" s="25">
        <f t="shared" si="0"/>
        <v>9.5147478591817315E-3</v>
      </c>
      <c r="P46">
        <f t="shared" si="2"/>
        <v>5.1744085862688624E-2</v>
      </c>
    </row>
    <row r="47" spans="1:16" ht="16.5" thickBot="1" x14ac:dyDescent="0.3">
      <c r="A47" s="8" t="s">
        <v>81</v>
      </c>
      <c r="B47" s="55">
        <v>4103</v>
      </c>
      <c r="C47" s="55"/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80</v>
      </c>
      <c r="B48" s="55">
        <v>4016</v>
      </c>
      <c r="C48" s="56">
        <v>265</v>
      </c>
      <c r="D48" s="55">
        <v>109</v>
      </c>
      <c r="E48" s="57">
        <v>6</v>
      </c>
      <c r="F48" s="55">
        <v>98</v>
      </c>
      <c r="G48" s="55">
        <v>3809</v>
      </c>
      <c r="H48" s="55">
        <v>99</v>
      </c>
      <c r="I48" s="55">
        <v>931</v>
      </c>
      <c r="J48" s="55">
        <v>25</v>
      </c>
      <c r="K48" s="55">
        <v>17850</v>
      </c>
      <c r="L48" s="55">
        <v>4137</v>
      </c>
      <c r="M48" s="24">
        <f t="shared" si="1"/>
        <v>0.47342995169082125</v>
      </c>
      <c r="N48" s="25">
        <f t="shared" si="0"/>
        <v>2.7141434262948207E-2</v>
      </c>
      <c r="P48">
        <f t="shared" si="2"/>
        <v>0.2249859943977591</v>
      </c>
    </row>
    <row r="49" spans="1:16" ht="16.5" thickBot="1" x14ac:dyDescent="0.3">
      <c r="A49" s="8" t="s">
        <v>84</v>
      </c>
      <c r="B49" s="55">
        <v>3755</v>
      </c>
      <c r="C49" s="56"/>
      <c r="D49" s="55">
        <v>196</v>
      </c>
      <c r="E49" s="57"/>
      <c r="F49" s="55">
        <v>215</v>
      </c>
      <c r="G49" s="55">
        <v>3344</v>
      </c>
      <c r="H49" s="55">
        <v>121</v>
      </c>
      <c r="I49" s="55">
        <v>346</v>
      </c>
      <c r="J49" s="55">
        <v>18</v>
      </c>
      <c r="K49" s="55">
        <v>12229</v>
      </c>
      <c r="L49" s="55">
        <v>1127</v>
      </c>
      <c r="M49" s="24">
        <f t="shared" si="1"/>
        <v>0.52311435523114358</v>
      </c>
      <c r="N49" s="25">
        <f t="shared" si="0"/>
        <v>5.2197070572569906E-2</v>
      </c>
      <c r="P49">
        <f t="shared" si="2"/>
        <v>0.30705699566603972</v>
      </c>
    </row>
    <row r="50" spans="1:16" ht="16.5" thickBot="1" x14ac:dyDescent="0.3">
      <c r="A50" s="8" t="s">
        <v>83</v>
      </c>
      <c r="B50" s="55">
        <v>3444</v>
      </c>
      <c r="C50" s="56"/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/>
      <c r="D51" s="55">
        <v>75</v>
      </c>
      <c r="E51" s="57"/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89</v>
      </c>
      <c r="B53" s="55">
        <v>2700</v>
      </c>
      <c r="C53" s="56">
        <v>28</v>
      </c>
      <c r="D53" s="55">
        <v>47</v>
      </c>
      <c r="E53" s="57">
        <v>1</v>
      </c>
      <c r="F53" s="55">
        <v>1689</v>
      </c>
      <c r="G53" s="55">
        <v>964</v>
      </c>
      <c r="H53" s="55">
        <v>61</v>
      </c>
      <c r="I53" s="55">
        <v>39</v>
      </c>
      <c r="J53" s="55" t="s">
        <v>43</v>
      </c>
      <c r="K53" s="55">
        <v>100498</v>
      </c>
      <c r="L53" s="55">
        <v>1440</v>
      </c>
      <c r="M53" s="24">
        <f t="shared" si="1"/>
        <v>0.97292626728110598</v>
      </c>
      <c r="N53" s="25">
        <f t="shared" si="0"/>
        <v>1.7407407407407406E-2</v>
      </c>
      <c r="P53">
        <f t="shared" si="2"/>
        <v>2.686620629266254E-2</v>
      </c>
    </row>
    <row r="54" spans="1:16" ht="16.5" thickBot="1" x14ac:dyDescent="0.3">
      <c r="A54" s="8" t="s">
        <v>92</v>
      </c>
      <c r="B54" s="55">
        <v>2673</v>
      </c>
      <c r="C54" s="56"/>
      <c r="D54" s="55">
        <v>196</v>
      </c>
      <c r="E54" s="55"/>
      <c r="F54" s="55">
        <v>596</v>
      </c>
      <c r="G54" s="55">
        <v>1881</v>
      </c>
      <c r="H54" s="55"/>
      <c r="I54" s="55">
        <v>26</v>
      </c>
      <c r="J54" s="55">
        <v>2</v>
      </c>
      <c r="K54" s="55">
        <v>25000</v>
      </c>
      <c r="L54" s="55">
        <v>244</v>
      </c>
      <c r="M54" s="24">
        <f t="shared" si="1"/>
        <v>0.75252525252525249</v>
      </c>
      <c r="N54" s="25">
        <f t="shared" si="0"/>
        <v>7.3325851103628881E-2</v>
      </c>
      <c r="P54">
        <f t="shared" si="2"/>
        <v>0.10692</v>
      </c>
    </row>
    <row r="55" spans="1:16" ht="16.5" thickBot="1" x14ac:dyDescent="0.3">
      <c r="A55" s="8" t="s">
        <v>93</v>
      </c>
      <c r="B55" s="55">
        <v>2669</v>
      </c>
      <c r="C55" s="56"/>
      <c r="D55" s="55">
        <v>122</v>
      </c>
      <c r="E55" s="57"/>
      <c r="F55" s="55">
        <v>631</v>
      </c>
      <c r="G55" s="55">
        <v>1916</v>
      </c>
      <c r="H55" s="55">
        <v>121</v>
      </c>
      <c r="I55" s="55">
        <v>59</v>
      </c>
      <c r="J55" s="55">
        <v>3</v>
      </c>
      <c r="K55" s="55">
        <v>26457</v>
      </c>
      <c r="L55" s="55">
        <v>585</v>
      </c>
      <c r="M55" s="24">
        <f t="shared" si="1"/>
        <v>0.83798140770252327</v>
      </c>
      <c r="N55" s="25">
        <f t="shared" si="0"/>
        <v>4.5710003746721621E-2</v>
      </c>
      <c r="P55">
        <f t="shared" si="2"/>
        <v>0.10088067430169709</v>
      </c>
    </row>
    <row r="56" spans="1:16" ht="16.5" thickBot="1" x14ac:dyDescent="0.3">
      <c r="A56" s="8" t="s">
        <v>90</v>
      </c>
      <c r="B56" s="55">
        <v>2605</v>
      </c>
      <c r="C56" s="55"/>
      <c r="D56" s="55">
        <v>48</v>
      </c>
      <c r="E56" s="57"/>
      <c r="F56" s="55">
        <v>903</v>
      </c>
      <c r="G56" s="55">
        <v>1654</v>
      </c>
      <c r="H56" s="55">
        <v>7</v>
      </c>
      <c r="I56" s="55">
        <v>44</v>
      </c>
      <c r="J56" s="55" t="s">
        <v>57</v>
      </c>
      <c r="K56" s="55">
        <v>95060</v>
      </c>
      <c r="L56" s="55">
        <v>1603</v>
      </c>
      <c r="M56" s="24">
        <f t="shared" si="1"/>
        <v>0.94952681388012616</v>
      </c>
      <c r="N56" s="25">
        <f t="shared" si="0"/>
        <v>1.8426103646833013E-2</v>
      </c>
      <c r="P56">
        <f t="shared" si="2"/>
        <v>2.7403745003155903E-2</v>
      </c>
    </row>
    <row r="57" spans="1:16" ht="16.5" thickBot="1" x14ac:dyDescent="0.3">
      <c r="A57" s="8" t="s">
        <v>97</v>
      </c>
      <c r="B57" s="55">
        <v>2283</v>
      </c>
      <c r="C57" s="56"/>
      <c r="D57" s="55">
        <v>130</v>
      </c>
      <c r="E57" s="57"/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11996</v>
      </c>
      <c r="L57" s="55">
        <v>325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0.19031343781260421</v>
      </c>
    </row>
    <row r="58" spans="1:16" ht="16.5" thickBot="1" x14ac:dyDescent="0.3">
      <c r="A58" s="8" t="s">
        <v>95</v>
      </c>
      <c r="B58" s="55">
        <v>2268</v>
      </c>
      <c r="C58" s="56"/>
      <c r="D58" s="55">
        <v>348</v>
      </c>
      <c r="E58" s="57"/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/>
      <c r="D59" s="55">
        <v>105</v>
      </c>
      <c r="E59" s="57"/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/>
      <c r="D60" s="55">
        <v>54</v>
      </c>
      <c r="E60" s="55"/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/>
      <c r="D61" s="55">
        <v>35</v>
      </c>
      <c r="E61" s="55"/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101</v>
      </c>
      <c r="B62" s="55">
        <v>1763</v>
      </c>
      <c r="C62" s="56">
        <v>111</v>
      </c>
      <c r="D62" s="55">
        <v>156</v>
      </c>
      <c r="E62" s="57">
        <v>14</v>
      </c>
      <c r="F62" s="55">
        <v>207</v>
      </c>
      <c r="G62" s="55">
        <v>1400</v>
      </c>
      <c r="H62" s="55">
        <v>63</v>
      </c>
      <c r="I62" s="55">
        <v>182</v>
      </c>
      <c r="J62" s="55">
        <v>16</v>
      </c>
      <c r="K62" s="55">
        <v>41590</v>
      </c>
      <c r="L62" s="55">
        <v>4305</v>
      </c>
      <c r="M62" s="24">
        <f t="shared" si="1"/>
        <v>0.57024793388429751</v>
      </c>
      <c r="N62" s="25">
        <f t="shared" si="0"/>
        <v>8.8485536018150873E-2</v>
      </c>
      <c r="P62">
        <f t="shared" si="2"/>
        <v>4.2389997595575858E-2</v>
      </c>
    </row>
    <row r="63" spans="1:16" ht="16.5" thickBot="1" x14ac:dyDescent="0.3">
      <c r="A63" s="8" t="s">
        <v>98</v>
      </c>
      <c r="B63" s="55">
        <v>1739</v>
      </c>
      <c r="C63" s="56"/>
      <c r="D63" s="55">
        <v>8</v>
      </c>
      <c r="E63" s="57"/>
      <c r="F63" s="55">
        <v>1144</v>
      </c>
      <c r="G63" s="55">
        <v>587</v>
      </c>
      <c r="H63" s="55">
        <v>6</v>
      </c>
      <c r="I63" s="55">
        <v>5096</v>
      </c>
      <c r="J63" s="55">
        <v>23</v>
      </c>
      <c r="K63" s="55">
        <v>38204</v>
      </c>
      <c r="L63" s="55">
        <v>111955</v>
      </c>
      <c r="M63" s="24">
        <f t="shared" si="1"/>
        <v>0.99305555555555558</v>
      </c>
      <c r="N63" s="25">
        <f t="shared" si="0"/>
        <v>4.6003450258769408E-3</v>
      </c>
      <c r="P63">
        <f t="shared" si="2"/>
        <v>4.5518793843576585E-2</v>
      </c>
    </row>
    <row r="64" spans="1:16" ht="16.5" thickBot="1" x14ac:dyDescent="0.3">
      <c r="A64" s="8" t="s">
        <v>100</v>
      </c>
      <c r="B64" s="55">
        <v>1700</v>
      </c>
      <c r="C64" s="56"/>
      <c r="D64" s="55">
        <v>7</v>
      </c>
      <c r="E64" s="57"/>
      <c r="F64" s="55">
        <v>703</v>
      </c>
      <c r="G64" s="55">
        <v>990</v>
      </c>
      <c r="H64" s="55">
        <v>3</v>
      </c>
      <c r="I64" s="55">
        <v>999</v>
      </c>
      <c r="J64" s="55">
        <v>4</v>
      </c>
      <c r="K64" s="55">
        <v>76630</v>
      </c>
      <c r="L64" s="55">
        <v>45035</v>
      </c>
      <c r="M64" s="24">
        <f t="shared" si="1"/>
        <v>0.99014084507042255</v>
      </c>
      <c r="N64" s="25">
        <f t="shared" si="0"/>
        <v>4.1176470588235297E-3</v>
      </c>
      <c r="P64">
        <f t="shared" si="2"/>
        <v>2.2184523032754797E-2</v>
      </c>
    </row>
    <row r="65" spans="1:16" ht="16.5" thickBot="1" x14ac:dyDescent="0.3">
      <c r="A65" s="8" t="s">
        <v>212</v>
      </c>
      <c r="B65" s="55">
        <v>1572</v>
      </c>
      <c r="C65" s="56"/>
      <c r="D65" s="55">
        <v>60</v>
      </c>
      <c r="E65" s="55"/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/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1480</v>
      </c>
      <c r="C67" s="59">
        <v>78</v>
      </c>
      <c r="D67" s="58">
        <v>17</v>
      </c>
      <c r="E67" s="60"/>
      <c r="F67" s="58">
        <v>285</v>
      </c>
      <c r="G67" s="58">
        <v>1178</v>
      </c>
      <c r="H67" s="58">
        <v>22</v>
      </c>
      <c r="I67" s="58">
        <v>79</v>
      </c>
      <c r="J67" s="58" t="s">
        <v>65</v>
      </c>
      <c r="K67" s="58">
        <v>85735</v>
      </c>
      <c r="L67" s="58">
        <v>4566</v>
      </c>
      <c r="M67" s="24">
        <f t="shared" si="1"/>
        <v>0.94370860927152322</v>
      </c>
      <c r="N67" s="25">
        <f t="shared" ref="N67" si="3">+D67/B67</f>
        <v>1.1486486486486487E-2</v>
      </c>
      <c r="P67">
        <f t="shared" si="2"/>
        <v>1.7262494897066542E-2</v>
      </c>
    </row>
    <row r="68" spans="1:16" ht="16.5" thickBot="1" x14ac:dyDescent="0.3">
      <c r="A68" s="8" t="s">
        <v>102</v>
      </c>
      <c r="B68" s="55">
        <v>1434</v>
      </c>
      <c r="C68" s="56"/>
      <c r="D68" s="55">
        <v>80</v>
      </c>
      <c r="E68" s="57"/>
      <c r="F68" s="55">
        <v>856</v>
      </c>
      <c r="G68" s="55">
        <v>498</v>
      </c>
      <c r="H68" s="55"/>
      <c r="I68" s="55">
        <v>36</v>
      </c>
      <c r="J68" s="55">
        <v>2</v>
      </c>
      <c r="K68" s="55">
        <v>49260</v>
      </c>
      <c r="L68" s="55">
        <v>1225</v>
      </c>
      <c r="P68">
        <f t="shared" ref="P68" si="4">+B68/K68</f>
        <v>2.9110840438489646E-2</v>
      </c>
    </row>
    <row r="69" spans="1:16" ht="16.5" thickBot="1" x14ac:dyDescent="0.3">
      <c r="A69" s="8" t="s">
        <v>103</v>
      </c>
      <c r="B69" s="55">
        <v>1434</v>
      </c>
      <c r="C69" s="56"/>
      <c r="D69" s="55">
        <v>36</v>
      </c>
      <c r="E69" s="55"/>
      <c r="F69" s="55">
        <v>133</v>
      </c>
      <c r="G69" s="55">
        <v>1265</v>
      </c>
      <c r="H69" s="55">
        <v>10</v>
      </c>
      <c r="I69" s="55">
        <v>1081</v>
      </c>
      <c r="J69" s="55">
        <v>27</v>
      </c>
      <c r="K69" s="55">
        <v>36024</v>
      </c>
      <c r="L69" s="55">
        <v>27156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1380</v>
      </c>
      <c r="C71" s="56">
        <v>31</v>
      </c>
      <c r="D71" s="55">
        <v>4</v>
      </c>
      <c r="E71" s="55"/>
      <c r="F71" s="55">
        <v>129</v>
      </c>
      <c r="G71" s="55">
        <v>1247</v>
      </c>
      <c r="H71" s="55">
        <v>8</v>
      </c>
      <c r="I71" s="55">
        <v>41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/>
      <c r="D72" s="55">
        <v>15</v>
      </c>
      <c r="E72" s="55"/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/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16.5" thickBot="1" x14ac:dyDescent="0.3">
      <c r="A74" s="8" t="s">
        <v>209</v>
      </c>
      <c r="B74" s="55">
        <v>1201</v>
      </c>
      <c r="C74" s="56">
        <v>42</v>
      </c>
      <c r="D74" s="55">
        <v>19</v>
      </c>
      <c r="E74" s="57">
        <v>1</v>
      </c>
      <c r="F74" s="55">
        <v>402</v>
      </c>
      <c r="G74" s="55">
        <v>780</v>
      </c>
      <c r="H74" s="55">
        <v>30</v>
      </c>
      <c r="I74" s="55">
        <v>405</v>
      </c>
      <c r="J74" s="55">
        <v>6</v>
      </c>
      <c r="K74" s="55">
        <v>10793</v>
      </c>
      <c r="L74" s="55">
        <v>3642</v>
      </c>
    </row>
    <row r="75" spans="1:16" ht="30.75" thickBot="1" x14ac:dyDescent="0.3">
      <c r="A75" s="8" t="s">
        <v>208</v>
      </c>
      <c r="B75" s="55">
        <v>1167</v>
      </c>
      <c r="C75" s="56"/>
      <c r="D75" s="55">
        <v>43</v>
      </c>
      <c r="E75" s="55"/>
      <c r="F75" s="55">
        <v>277</v>
      </c>
      <c r="G75" s="55">
        <v>847</v>
      </c>
      <c r="H75" s="55">
        <v>4</v>
      </c>
      <c r="I75" s="55">
        <v>356</v>
      </c>
      <c r="J75" s="55">
        <v>13</v>
      </c>
      <c r="K75" s="55">
        <v>14743</v>
      </c>
      <c r="L75" s="55">
        <v>4494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32</v>
      </c>
      <c r="E76" s="55"/>
      <c r="F76" s="55">
        <v>210</v>
      </c>
      <c r="G76" s="55">
        <v>907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1081</v>
      </c>
      <c r="C77" s="56"/>
      <c r="D77" s="55">
        <v>46</v>
      </c>
      <c r="E77" s="55"/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/>
      <c r="D78" s="55">
        <v>5</v>
      </c>
      <c r="E78" s="55">
        <v>1</v>
      </c>
      <c r="F78" s="55">
        <v>176</v>
      </c>
      <c r="G78" s="55">
        <v>838</v>
      </c>
      <c r="H78" s="55">
        <v>3</v>
      </c>
      <c r="I78" s="55">
        <v>200</v>
      </c>
      <c r="J78" s="55" t="s">
        <v>71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/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218</v>
      </c>
      <c r="B80" s="55">
        <v>996</v>
      </c>
      <c r="C80" s="55"/>
      <c r="D80" s="55">
        <v>22</v>
      </c>
      <c r="E80" s="55"/>
      <c r="F80" s="55">
        <v>164</v>
      </c>
      <c r="G80" s="55">
        <v>810</v>
      </c>
      <c r="H80" s="55"/>
      <c r="I80" s="55">
        <v>38</v>
      </c>
      <c r="J80" s="55" t="s">
        <v>57</v>
      </c>
      <c r="K80" s="55"/>
      <c r="L80" s="55"/>
    </row>
    <row r="81" spans="1:12" ht="16.5" thickBot="1" x14ac:dyDescent="0.3">
      <c r="A81" s="8" t="s">
        <v>215</v>
      </c>
      <c r="B81" s="55">
        <v>977</v>
      </c>
      <c r="C81" s="55"/>
      <c r="D81" s="55">
        <v>8</v>
      </c>
      <c r="E81" s="55"/>
      <c r="F81" s="55">
        <v>167</v>
      </c>
      <c r="G81" s="55">
        <v>802</v>
      </c>
      <c r="H81" s="55">
        <v>5</v>
      </c>
      <c r="I81" s="55">
        <v>179</v>
      </c>
      <c r="J81" s="55">
        <v>1</v>
      </c>
      <c r="K81" s="55">
        <v>34458</v>
      </c>
      <c r="L81" s="55">
        <v>6311</v>
      </c>
    </row>
    <row r="82" spans="1:12" ht="16.5" thickBot="1" x14ac:dyDescent="0.3">
      <c r="A82" s="8" t="s">
        <v>219</v>
      </c>
      <c r="B82" s="55">
        <v>906</v>
      </c>
      <c r="C82" s="56">
        <v>66</v>
      </c>
      <c r="D82" s="55">
        <v>30</v>
      </c>
      <c r="E82" s="57"/>
      <c r="F82" s="55">
        <v>99</v>
      </c>
      <c r="G82" s="55">
        <v>777</v>
      </c>
      <c r="H82" s="55"/>
      <c r="I82" s="55">
        <v>23</v>
      </c>
      <c r="J82" s="55" t="s">
        <v>57</v>
      </c>
      <c r="K82" s="55"/>
      <c r="L82" s="55"/>
    </row>
    <row r="83" spans="1:12" ht="16.5" thickBot="1" x14ac:dyDescent="0.3">
      <c r="A83" s="8" t="s">
        <v>216</v>
      </c>
      <c r="B83" s="55">
        <v>862</v>
      </c>
      <c r="C83" s="56"/>
      <c r="D83" s="55">
        <v>27</v>
      </c>
      <c r="E83" s="57"/>
      <c r="F83" s="55">
        <v>171</v>
      </c>
      <c r="G83" s="55">
        <v>664</v>
      </c>
      <c r="H83" s="55">
        <v>16</v>
      </c>
      <c r="I83" s="55">
        <v>76</v>
      </c>
      <c r="J83" s="55">
        <v>2</v>
      </c>
      <c r="K83" s="55">
        <v>21837</v>
      </c>
      <c r="L83" s="55">
        <v>1928</v>
      </c>
    </row>
    <row r="84" spans="1:12" ht="16.5" thickBot="1" x14ac:dyDescent="0.3">
      <c r="A84" s="8" t="s">
        <v>220</v>
      </c>
      <c r="B84" s="55">
        <v>825</v>
      </c>
      <c r="C84" s="56">
        <v>25</v>
      </c>
      <c r="D84" s="55">
        <v>40</v>
      </c>
      <c r="E84" s="57">
        <v>2</v>
      </c>
      <c r="F84" s="55">
        <v>141</v>
      </c>
      <c r="G84" s="55">
        <v>644</v>
      </c>
      <c r="H84" s="55">
        <v>37</v>
      </c>
      <c r="I84" s="55">
        <v>119</v>
      </c>
      <c r="J84" s="55">
        <v>6</v>
      </c>
      <c r="K84" s="55">
        <v>18502</v>
      </c>
      <c r="L84" s="55">
        <v>2663</v>
      </c>
    </row>
    <row r="85" spans="1:12" ht="16.5" thickBot="1" x14ac:dyDescent="0.3">
      <c r="A85" s="8" t="s">
        <v>221</v>
      </c>
      <c r="B85" s="55">
        <v>822</v>
      </c>
      <c r="C85" s="56"/>
      <c r="D85" s="55">
        <v>37</v>
      </c>
      <c r="E85" s="57"/>
      <c r="F85" s="55">
        <v>43</v>
      </c>
      <c r="G85" s="55">
        <v>742</v>
      </c>
      <c r="H85" s="55">
        <v>89</v>
      </c>
      <c r="I85" s="55">
        <v>70</v>
      </c>
      <c r="J85" s="55">
        <v>3</v>
      </c>
      <c r="K85" s="55">
        <v>13930</v>
      </c>
      <c r="L85" s="55">
        <v>1179</v>
      </c>
    </row>
    <row r="86" spans="1:12" ht="16.5" thickBot="1" x14ac:dyDescent="0.3">
      <c r="A86" s="8" t="s">
        <v>222</v>
      </c>
      <c r="B86" s="55">
        <v>735</v>
      </c>
      <c r="C86" s="56"/>
      <c r="D86" s="55">
        <v>12</v>
      </c>
      <c r="E86" s="57"/>
      <c r="F86" s="55">
        <v>77</v>
      </c>
      <c r="G86" s="55">
        <v>646</v>
      </c>
      <c r="H86" s="55">
        <v>8</v>
      </c>
      <c r="I86" s="55">
        <v>609</v>
      </c>
      <c r="J86" s="55">
        <v>10</v>
      </c>
      <c r="K86" s="55">
        <v>25734</v>
      </c>
      <c r="L86" s="55">
        <v>21314</v>
      </c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603066</v>
      </c>
      <c r="S2" t="s">
        <v>217</v>
      </c>
    </row>
    <row r="3" spans="1:20" ht="16.5" thickTop="1" thickBot="1" x14ac:dyDescent="0.3">
      <c r="A3" s="7" t="s">
        <v>16</v>
      </c>
      <c r="B3" s="54">
        <v>2231990</v>
      </c>
      <c r="C3" s="54">
        <v>69649</v>
      </c>
      <c r="D3" s="54">
        <v>153252</v>
      </c>
      <c r="E3" s="54">
        <v>7781</v>
      </c>
      <c r="F3" s="54">
        <v>568218</v>
      </c>
      <c r="G3" s="54">
        <v>1510520</v>
      </c>
      <c r="H3" s="54">
        <v>56199</v>
      </c>
      <c r="I3" s="54">
        <v>286</v>
      </c>
      <c r="J3" s="54">
        <v>44031</v>
      </c>
      <c r="K3" s="54"/>
      <c r="L3" s="54"/>
      <c r="M3" s="24">
        <f>F3/(F3+D3)</f>
        <v>0.78758368331323547</v>
      </c>
      <c r="N3" s="25">
        <f t="shared" ref="N3:N66" si="0">+D3/B3</f>
        <v>6.8661597946227351E-2</v>
      </c>
      <c r="Q3" t="s">
        <v>69</v>
      </c>
      <c r="R3" s="64">
        <f>+G5+G6+G7+G8+G9+G13+G14+G15+G18+G20+G22+G30+G31+G32+G33+G34+G43+G47+G51+G56+G61+G64</f>
        <v>579298</v>
      </c>
    </row>
    <row r="4" spans="1:20" ht="16.5" thickBot="1" x14ac:dyDescent="0.3">
      <c r="A4" s="8" t="s">
        <v>19</v>
      </c>
      <c r="B4" s="55">
        <v>699044</v>
      </c>
      <c r="C4" s="56">
        <v>21474</v>
      </c>
      <c r="D4" s="55">
        <v>36849</v>
      </c>
      <c r="E4" s="57">
        <v>2232</v>
      </c>
      <c r="F4" s="55">
        <v>59129</v>
      </c>
      <c r="G4" s="55">
        <v>603066</v>
      </c>
      <c r="H4" s="55">
        <v>13466</v>
      </c>
      <c r="I4" s="55">
        <v>2112</v>
      </c>
      <c r="J4" s="55">
        <v>111</v>
      </c>
      <c r="K4" s="55">
        <v>3506906</v>
      </c>
      <c r="L4" s="55">
        <v>10595</v>
      </c>
      <c r="M4" s="24">
        <f t="shared" ref="M4:M67" si="1">F4/(F4+D4)</f>
        <v>0.61606826564421013</v>
      </c>
      <c r="N4" s="25">
        <f t="shared" si="0"/>
        <v>5.2713420042229099E-2</v>
      </c>
      <c r="P4">
        <f t="shared" ref="P4:P67" si="2">+B4/K4</f>
        <v>0.19933354358514313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188093</v>
      </c>
      <c r="C5" s="56">
        <v>3145</v>
      </c>
      <c r="D5" s="55">
        <v>19613</v>
      </c>
      <c r="E5" s="57">
        <v>298</v>
      </c>
      <c r="F5" s="55">
        <v>74797</v>
      </c>
      <c r="G5" s="55">
        <v>93683</v>
      </c>
      <c r="H5" s="55">
        <v>7371</v>
      </c>
      <c r="I5" s="55">
        <v>4023</v>
      </c>
      <c r="J5" s="55">
        <v>419</v>
      </c>
      <c r="K5" s="55">
        <v>930230</v>
      </c>
      <c r="L5" s="55">
        <v>19896</v>
      </c>
      <c r="M5" s="24">
        <f t="shared" si="1"/>
        <v>0.79225717614659463</v>
      </c>
      <c r="N5" s="25">
        <f t="shared" si="0"/>
        <v>0.10427288628497605</v>
      </c>
      <c r="P5">
        <f t="shared" si="2"/>
        <v>0.20220053105146038</v>
      </c>
      <c r="R5" s="8" t="s">
        <v>0</v>
      </c>
    </row>
    <row r="6" spans="1:20" ht="16.5" thickBot="1" x14ac:dyDescent="0.3">
      <c r="A6" s="8" t="s">
        <v>21</v>
      </c>
      <c r="B6" s="55">
        <v>172434</v>
      </c>
      <c r="C6" s="56">
        <v>3493</v>
      </c>
      <c r="D6" s="55">
        <v>22745</v>
      </c>
      <c r="E6" s="57">
        <v>575</v>
      </c>
      <c r="F6" s="55">
        <v>42727</v>
      </c>
      <c r="G6" s="55">
        <v>106962</v>
      </c>
      <c r="H6" s="55">
        <v>2812</v>
      </c>
      <c r="I6" s="55">
        <v>2852</v>
      </c>
      <c r="J6" s="55">
        <v>376</v>
      </c>
      <c r="K6" s="55">
        <v>1244108</v>
      </c>
      <c r="L6" s="55">
        <v>20577</v>
      </c>
      <c r="M6" s="24">
        <f t="shared" si="1"/>
        <v>0.65259958455522971</v>
      </c>
      <c r="N6" s="25">
        <f t="shared" si="0"/>
        <v>0.1319055406706334</v>
      </c>
      <c r="P6">
        <f t="shared" si="2"/>
        <v>0.1386005073514518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>
        <v>1909</v>
      </c>
      <c r="D7" s="55">
        <v>18681</v>
      </c>
      <c r="E7" s="57">
        <v>761</v>
      </c>
      <c r="F7" s="55">
        <v>34420</v>
      </c>
      <c r="G7" s="55">
        <v>94868</v>
      </c>
      <c r="H7" s="55">
        <v>6027</v>
      </c>
      <c r="I7" s="55">
        <v>2267</v>
      </c>
      <c r="J7" s="55">
        <v>286</v>
      </c>
      <c r="K7" s="55">
        <v>463662</v>
      </c>
      <c r="L7" s="55">
        <v>7103</v>
      </c>
      <c r="M7" s="24">
        <f t="shared" si="1"/>
        <v>0.64819871565507237</v>
      </c>
      <c r="N7" s="25">
        <f t="shared" si="0"/>
        <v>0.1262494171076374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139702</v>
      </c>
      <c r="C8" s="56">
        <v>2004</v>
      </c>
      <c r="D8" s="55">
        <v>4203</v>
      </c>
      <c r="E8" s="57">
        <v>151</v>
      </c>
      <c r="F8" s="55">
        <v>81800</v>
      </c>
      <c r="G8" s="55">
        <v>53699</v>
      </c>
      <c r="H8" s="55">
        <v>4288</v>
      </c>
      <c r="I8" s="55">
        <v>1667</v>
      </c>
      <c r="J8" s="55">
        <v>50</v>
      </c>
      <c r="K8" s="55">
        <v>1728357</v>
      </c>
      <c r="L8" s="55">
        <v>20629</v>
      </c>
      <c r="M8" s="24">
        <f t="shared" si="1"/>
        <v>0.95112961175772937</v>
      </c>
      <c r="N8" s="25">
        <f t="shared" si="0"/>
        <v>3.0085467638258579E-2</v>
      </c>
      <c r="P8">
        <f t="shared" si="2"/>
        <v>8.0829365692388785E-2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108692</v>
      </c>
      <c r="C9" s="56">
        <v>5599</v>
      </c>
      <c r="D9" s="55">
        <v>14576</v>
      </c>
      <c r="E9" s="57">
        <v>847</v>
      </c>
      <c r="F9" s="55" t="s">
        <v>70</v>
      </c>
      <c r="G9" s="55">
        <v>93772</v>
      </c>
      <c r="H9" s="55">
        <v>1559</v>
      </c>
      <c r="I9" s="55">
        <v>1601</v>
      </c>
      <c r="J9" s="55">
        <v>215</v>
      </c>
      <c r="K9" s="55">
        <v>438991</v>
      </c>
      <c r="L9" s="55">
        <v>6467</v>
      </c>
      <c r="M9" s="24" t="e">
        <f t="shared" si="1"/>
        <v>#VALUE!</v>
      </c>
      <c r="N9" s="25">
        <f t="shared" si="0"/>
        <v>0.13410370588451773</v>
      </c>
      <c r="P9">
        <f t="shared" si="2"/>
        <v>0.24759505320154626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79494</v>
      </c>
      <c r="C11" s="56">
        <v>1499</v>
      </c>
      <c r="D11" s="55">
        <v>4958</v>
      </c>
      <c r="E11" s="57">
        <v>89</v>
      </c>
      <c r="F11" s="55">
        <v>54064</v>
      </c>
      <c r="G11" s="55">
        <v>20472</v>
      </c>
      <c r="H11" s="55">
        <v>3563</v>
      </c>
      <c r="I11" s="55">
        <v>946</v>
      </c>
      <c r="J11" s="55">
        <v>59</v>
      </c>
      <c r="K11" s="55">
        <v>319879</v>
      </c>
      <c r="L11" s="55">
        <v>3808</v>
      </c>
      <c r="M11" s="24">
        <f t="shared" si="1"/>
        <v>0.91599742468909895</v>
      </c>
      <c r="N11" s="25">
        <f t="shared" si="0"/>
        <v>6.2369487005308574E-2</v>
      </c>
      <c r="P11">
        <f t="shared" si="2"/>
        <v>0.24851271887182341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78546</v>
      </c>
      <c r="C12" s="67">
        <v>4353</v>
      </c>
      <c r="D12" s="66">
        <v>1769</v>
      </c>
      <c r="E12" s="80">
        <v>126</v>
      </c>
      <c r="F12" s="66">
        <v>8631</v>
      </c>
      <c r="G12" s="66">
        <v>68146</v>
      </c>
      <c r="H12" s="66">
        <v>1845</v>
      </c>
      <c r="I12" s="66">
        <v>931</v>
      </c>
      <c r="J12" s="66">
        <v>21</v>
      </c>
      <c r="K12" s="66">
        <v>558413</v>
      </c>
      <c r="L12" s="66">
        <v>6621</v>
      </c>
      <c r="M12" s="77">
        <f t="shared" si="1"/>
        <v>0.82990384615384616</v>
      </c>
      <c r="N12" s="78">
        <f t="shared" si="0"/>
        <v>2.2521834339113384E-2</v>
      </c>
      <c r="P12" s="79">
        <f t="shared" si="2"/>
        <v>0.14065933278773954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36138</v>
      </c>
      <c r="C13" s="56">
        <v>1329</v>
      </c>
      <c r="D13" s="55">
        <v>5163</v>
      </c>
      <c r="E13" s="57">
        <v>306</v>
      </c>
      <c r="F13" s="55">
        <v>7961</v>
      </c>
      <c r="G13" s="55">
        <v>23014</v>
      </c>
      <c r="H13" s="55">
        <v>1140</v>
      </c>
      <c r="I13" s="55">
        <v>3118</v>
      </c>
      <c r="J13" s="55">
        <v>445</v>
      </c>
      <c r="K13" s="55">
        <v>139387</v>
      </c>
      <c r="L13" s="55">
        <v>12027</v>
      </c>
      <c r="M13" s="24">
        <f t="shared" si="1"/>
        <v>0.6065985979884182</v>
      </c>
      <c r="N13" s="25">
        <f t="shared" si="0"/>
        <v>0.14286900215839282</v>
      </c>
      <c r="P13">
        <f t="shared" si="2"/>
        <v>0.25926377639234649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33682</v>
      </c>
      <c r="C14" s="56">
        <v>2999</v>
      </c>
      <c r="D14" s="55">
        <v>2141</v>
      </c>
      <c r="E14" s="57">
        <v>194</v>
      </c>
      <c r="F14" s="55">
        <v>14026</v>
      </c>
      <c r="G14" s="55">
        <v>17515</v>
      </c>
      <c r="H14" s="55">
        <v>6634</v>
      </c>
      <c r="I14" s="55">
        <v>158</v>
      </c>
      <c r="J14" s="55">
        <v>10</v>
      </c>
      <c r="K14" s="55">
        <v>62985</v>
      </c>
      <c r="L14" s="55">
        <v>296</v>
      </c>
      <c r="M14" s="24">
        <f t="shared" si="1"/>
        <v>0.86756974083008598</v>
      </c>
      <c r="N14" s="25">
        <f t="shared" si="0"/>
        <v>6.3565108960275521E-2</v>
      </c>
      <c r="P14">
        <f t="shared" si="2"/>
        <v>0.5347622449789633</v>
      </c>
      <c r="R14" s="8" t="s">
        <v>31</v>
      </c>
    </row>
    <row r="15" spans="1:20" ht="16.5" thickBot="1" x14ac:dyDescent="0.3">
      <c r="A15" s="8" t="s">
        <v>36</v>
      </c>
      <c r="B15" s="55">
        <v>32008</v>
      </c>
      <c r="C15" s="56">
        <v>4070</v>
      </c>
      <c r="D15" s="55">
        <v>273</v>
      </c>
      <c r="E15" s="57">
        <v>41</v>
      </c>
      <c r="F15" s="55">
        <v>2590</v>
      </c>
      <c r="G15" s="55">
        <v>29145</v>
      </c>
      <c r="H15" s="55">
        <v>8</v>
      </c>
      <c r="I15" s="55">
        <v>219</v>
      </c>
      <c r="J15" s="55">
        <v>2</v>
      </c>
      <c r="K15" s="55">
        <v>1718019</v>
      </c>
      <c r="L15" s="55">
        <v>11773</v>
      </c>
      <c r="M15" s="24">
        <f t="shared" si="1"/>
        <v>0.90464547677261609</v>
      </c>
      <c r="N15" s="25">
        <f t="shared" si="0"/>
        <v>8.5291177205698582E-3</v>
      </c>
      <c r="P15">
        <f t="shared" si="2"/>
        <v>1.863076019531798E-2</v>
      </c>
    </row>
    <row r="16" spans="1:20" ht="16.5" thickBot="1" x14ac:dyDescent="0.3">
      <c r="A16" s="8" t="s">
        <v>32</v>
      </c>
      <c r="B16" s="55">
        <v>31642</v>
      </c>
      <c r="C16" s="56">
        <v>1536</v>
      </c>
      <c r="D16" s="55">
        <v>1310</v>
      </c>
      <c r="E16" s="57">
        <v>115</v>
      </c>
      <c r="F16" s="55">
        <v>10328</v>
      </c>
      <c r="G16" s="55">
        <v>20004</v>
      </c>
      <c r="H16" s="55">
        <v>557</v>
      </c>
      <c r="I16" s="55">
        <v>838</v>
      </c>
      <c r="J16" s="55">
        <v>35</v>
      </c>
      <c r="K16" s="55">
        <v>503003</v>
      </c>
      <c r="L16" s="55">
        <v>13327</v>
      </c>
      <c r="M16" s="24">
        <f t="shared" si="1"/>
        <v>0.88743770407286471</v>
      </c>
      <c r="N16" s="25">
        <f t="shared" si="0"/>
        <v>4.1400669995575498E-2</v>
      </c>
      <c r="P16">
        <f t="shared" si="2"/>
        <v>6.2906185450186183E-2</v>
      </c>
    </row>
    <row r="17" spans="1:18" ht="16.5" thickBot="1" x14ac:dyDescent="0.3">
      <c r="A17" s="8" t="s">
        <v>31</v>
      </c>
      <c r="B17" s="55">
        <v>30449</v>
      </c>
      <c r="C17" s="56">
        <v>1235</v>
      </c>
      <c r="D17" s="55">
        <v>3459</v>
      </c>
      <c r="E17" s="57">
        <v>144</v>
      </c>
      <c r="F17" s="55">
        <v>250</v>
      </c>
      <c r="G17" s="55">
        <v>26740</v>
      </c>
      <c r="H17" s="55">
        <v>1279</v>
      </c>
      <c r="I17" s="55">
        <v>1777</v>
      </c>
      <c r="J17" s="55">
        <v>202</v>
      </c>
      <c r="K17" s="55">
        <v>154911</v>
      </c>
      <c r="L17" s="55">
        <v>9041</v>
      </c>
      <c r="M17" s="24">
        <f t="shared" si="1"/>
        <v>6.7403612833647888E-2</v>
      </c>
      <c r="N17" s="25">
        <f t="shared" si="0"/>
        <v>0.11359978981247332</v>
      </c>
      <c r="P17">
        <f t="shared" si="2"/>
        <v>0.19655802363938002</v>
      </c>
    </row>
    <row r="18" spans="1:18" ht="16.5" thickBot="1" x14ac:dyDescent="0.3">
      <c r="A18" s="8" t="s">
        <v>30</v>
      </c>
      <c r="B18" s="55">
        <v>27078</v>
      </c>
      <c r="C18" s="56">
        <v>346</v>
      </c>
      <c r="D18" s="55">
        <v>1327</v>
      </c>
      <c r="E18" s="57">
        <v>46</v>
      </c>
      <c r="F18" s="55">
        <v>16400</v>
      </c>
      <c r="G18" s="55">
        <v>9351</v>
      </c>
      <c r="H18" s="55">
        <v>386</v>
      </c>
      <c r="I18" s="55">
        <v>3129</v>
      </c>
      <c r="J18" s="55">
        <v>153</v>
      </c>
      <c r="K18" s="55">
        <v>206400</v>
      </c>
      <c r="L18" s="55">
        <v>23849</v>
      </c>
      <c r="M18" s="24">
        <f t="shared" si="1"/>
        <v>0.92514243808879115</v>
      </c>
      <c r="N18" s="25">
        <f t="shared" si="0"/>
        <v>4.9006573602186278E-2</v>
      </c>
      <c r="P18">
        <f t="shared" si="2"/>
        <v>0.13119186046511627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19022</v>
      </c>
      <c r="C19" s="56">
        <v>181</v>
      </c>
      <c r="D19" s="55">
        <v>657</v>
      </c>
      <c r="E19" s="57">
        <v>28</v>
      </c>
      <c r="F19" s="55">
        <v>519</v>
      </c>
      <c r="G19" s="55">
        <v>17846</v>
      </c>
      <c r="H19" s="55">
        <v>222</v>
      </c>
      <c r="I19" s="55">
        <v>1866</v>
      </c>
      <c r="J19" s="55">
        <v>64</v>
      </c>
      <c r="K19" s="55">
        <v>221049</v>
      </c>
      <c r="L19" s="55">
        <v>21678</v>
      </c>
      <c r="M19" s="24">
        <f t="shared" si="1"/>
        <v>0.44132653061224492</v>
      </c>
      <c r="N19" s="25">
        <f t="shared" si="0"/>
        <v>3.4538954894332875E-2</v>
      </c>
      <c r="P19">
        <f t="shared" si="2"/>
        <v>8.6053318494994327E-2</v>
      </c>
      <c r="R19">
        <f>1890/(10453+1890)</f>
        <v>0.15312322774041967</v>
      </c>
    </row>
    <row r="20" spans="1:18" ht="16.5" thickBot="1" x14ac:dyDescent="0.3">
      <c r="A20" s="8" t="s">
        <v>35</v>
      </c>
      <c r="B20" s="55">
        <v>14586</v>
      </c>
      <c r="C20" s="56">
        <v>110</v>
      </c>
      <c r="D20" s="55">
        <v>431</v>
      </c>
      <c r="E20" s="57">
        <v>21</v>
      </c>
      <c r="F20" s="55">
        <v>9704</v>
      </c>
      <c r="G20" s="55">
        <v>4451</v>
      </c>
      <c r="H20" s="55">
        <v>227</v>
      </c>
      <c r="I20" s="55">
        <v>1620</v>
      </c>
      <c r="J20" s="55">
        <v>48</v>
      </c>
      <c r="K20" s="55">
        <v>169272</v>
      </c>
      <c r="L20" s="55">
        <v>18795</v>
      </c>
      <c r="M20" s="24">
        <f t="shared" si="1"/>
        <v>0.95747409965466201</v>
      </c>
      <c r="N20" s="25">
        <f t="shared" si="0"/>
        <v>2.9548882490058961E-2</v>
      </c>
      <c r="P20">
        <f t="shared" si="2"/>
        <v>8.6169006096696435E-2</v>
      </c>
    </row>
    <row r="21" spans="1:18" ht="16.5" thickBot="1" x14ac:dyDescent="0.3">
      <c r="A21" s="8" t="s">
        <v>49</v>
      </c>
      <c r="B21" s="55">
        <v>13980</v>
      </c>
      <c r="C21" s="56">
        <v>709</v>
      </c>
      <c r="D21" s="55">
        <v>530</v>
      </c>
      <c r="E21" s="57">
        <v>44</v>
      </c>
      <c r="F21" s="55">
        <v>77</v>
      </c>
      <c r="G21" s="55">
        <v>13373</v>
      </c>
      <c r="H21" s="55">
        <v>156</v>
      </c>
      <c r="I21" s="55">
        <v>2831</v>
      </c>
      <c r="J21" s="55">
        <v>107</v>
      </c>
      <c r="K21" s="55">
        <v>90646</v>
      </c>
      <c r="L21" s="55">
        <v>18358</v>
      </c>
      <c r="M21" s="24">
        <f t="shared" si="1"/>
        <v>0.12685337726523888</v>
      </c>
      <c r="N21" s="25">
        <f t="shared" si="0"/>
        <v>3.7911301859799712E-2</v>
      </c>
      <c r="P21">
        <f t="shared" si="2"/>
        <v>0.15422633100191954</v>
      </c>
    </row>
    <row r="22" spans="1:18" ht="16.5" thickBot="1" x14ac:dyDescent="0.3">
      <c r="A22" s="8" t="s">
        <v>47</v>
      </c>
      <c r="B22" s="55">
        <v>13835</v>
      </c>
      <c r="C22" s="56">
        <v>405</v>
      </c>
      <c r="D22" s="55">
        <v>452</v>
      </c>
      <c r="E22" s="57">
        <v>4</v>
      </c>
      <c r="F22" s="55">
        <v>1777</v>
      </c>
      <c r="G22" s="55">
        <v>11606</v>
      </c>
      <c r="H22" s="55"/>
      <c r="I22" s="55">
        <v>10</v>
      </c>
      <c r="J22" s="55" t="s">
        <v>63</v>
      </c>
      <c r="K22" s="55">
        <v>335123</v>
      </c>
      <c r="L22" s="55">
        <v>243</v>
      </c>
      <c r="M22" s="24">
        <f t="shared" si="1"/>
        <v>0.79721848362494396</v>
      </c>
      <c r="N22" s="25">
        <f t="shared" si="0"/>
        <v>3.2670762558727862E-2</v>
      </c>
      <c r="P22">
        <f t="shared" si="2"/>
        <v>4.1283349695484944E-2</v>
      </c>
      <c r="R22" s="64">
        <f>SUM(G5:G50)</f>
        <v>850304</v>
      </c>
    </row>
    <row r="23" spans="1:18" ht="16.5" thickBot="1" x14ac:dyDescent="0.3">
      <c r="A23" s="8" t="s">
        <v>52</v>
      </c>
      <c r="B23" s="55">
        <v>13489</v>
      </c>
      <c r="C23" s="56">
        <v>998</v>
      </c>
      <c r="D23" s="55">
        <v>300</v>
      </c>
      <c r="E23" s="57">
        <v>26</v>
      </c>
      <c r="F23" s="55">
        <v>6541</v>
      </c>
      <c r="G23" s="55">
        <v>6648</v>
      </c>
      <c r="H23" s="55">
        <v>137</v>
      </c>
      <c r="I23" s="55">
        <v>409</v>
      </c>
      <c r="J23" s="55">
        <v>9</v>
      </c>
      <c r="K23" s="55">
        <v>127513</v>
      </c>
      <c r="L23" s="55">
        <v>3867</v>
      </c>
      <c r="M23" s="24">
        <f t="shared" si="1"/>
        <v>0.95614676216927352</v>
      </c>
      <c r="N23" s="25">
        <f t="shared" si="0"/>
        <v>2.2240343983986954E-2</v>
      </c>
      <c r="P23">
        <f t="shared" si="2"/>
        <v>0.10578529247998243</v>
      </c>
    </row>
    <row r="24" spans="1:18" ht="16.5" thickBot="1" x14ac:dyDescent="0.3">
      <c r="A24" s="8" t="s">
        <v>46</v>
      </c>
      <c r="B24" s="55">
        <v>13216</v>
      </c>
      <c r="C24" s="56">
        <v>676</v>
      </c>
      <c r="D24" s="55">
        <v>1400</v>
      </c>
      <c r="E24" s="57">
        <v>67</v>
      </c>
      <c r="F24" s="55">
        <v>550</v>
      </c>
      <c r="G24" s="55">
        <v>11266</v>
      </c>
      <c r="H24" s="55">
        <v>482</v>
      </c>
      <c r="I24" s="55">
        <v>1309</v>
      </c>
      <c r="J24" s="55">
        <v>139</v>
      </c>
      <c r="K24" s="55">
        <v>74600</v>
      </c>
      <c r="L24" s="55">
        <v>7387</v>
      </c>
      <c r="M24" s="24">
        <f t="shared" si="1"/>
        <v>0.28205128205128205</v>
      </c>
      <c r="N24" s="25">
        <f t="shared" si="0"/>
        <v>0.1059322033898305</v>
      </c>
      <c r="P24">
        <f t="shared" si="2"/>
        <v>0.17715817694369973</v>
      </c>
    </row>
    <row r="25" spans="1:18" ht="16.5" thickBot="1" x14ac:dyDescent="0.3">
      <c r="A25" s="8" t="s">
        <v>45</v>
      </c>
      <c r="B25" s="55">
        <v>12982</v>
      </c>
      <c r="C25" s="56">
        <v>224</v>
      </c>
      <c r="D25" s="55">
        <v>151</v>
      </c>
      <c r="E25" s="57">
        <v>9</v>
      </c>
      <c r="F25" s="55">
        <v>3126</v>
      </c>
      <c r="G25" s="55">
        <v>9705</v>
      </c>
      <c r="H25" s="55">
        <v>168</v>
      </c>
      <c r="I25" s="55">
        <v>1500</v>
      </c>
      <c r="J25" s="55">
        <v>17</v>
      </c>
      <c r="K25" s="55">
        <v>187250</v>
      </c>
      <c r="L25" s="55">
        <v>21634</v>
      </c>
      <c r="M25" s="24">
        <f t="shared" si="1"/>
        <v>0.95392126945376865</v>
      </c>
      <c r="N25" s="25">
        <f t="shared" si="0"/>
        <v>1.1631489755045448E-2</v>
      </c>
      <c r="P25">
        <f t="shared" si="2"/>
        <v>6.9329773030707614E-2</v>
      </c>
    </row>
    <row r="26" spans="1:18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8" ht="16.5" thickBot="1" x14ac:dyDescent="0.3">
      <c r="A27" s="8" t="s">
        <v>51</v>
      </c>
      <c r="B27" s="55">
        <v>9252</v>
      </c>
      <c r="C27" s="56">
        <v>445</v>
      </c>
      <c r="D27" s="55">
        <v>116</v>
      </c>
      <c r="E27" s="57">
        <v>11</v>
      </c>
      <c r="F27" s="55">
        <v>3621</v>
      </c>
      <c r="G27" s="55">
        <v>5515</v>
      </c>
      <c r="H27" s="55">
        <v>384</v>
      </c>
      <c r="I27" s="55">
        <v>484</v>
      </c>
      <c r="J27" s="55">
        <v>6</v>
      </c>
      <c r="K27" s="55">
        <v>103873</v>
      </c>
      <c r="L27" s="55">
        <v>5434</v>
      </c>
      <c r="M27" s="24">
        <f t="shared" si="1"/>
        <v>0.968959058067969</v>
      </c>
      <c r="N27" s="25">
        <f t="shared" si="0"/>
        <v>1.2537829658452227E-2</v>
      </c>
      <c r="P27">
        <f t="shared" si="2"/>
        <v>8.9070307009521246E-2</v>
      </c>
    </row>
    <row r="28" spans="1:18" ht="16.5" thickBot="1" x14ac:dyDescent="0.3">
      <c r="A28" s="8" t="s">
        <v>56</v>
      </c>
      <c r="B28" s="55">
        <v>9231</v>
      </c>
      <c r="C28" s="56"/>
      <c r="D28" s="55">
        <v>190</v>
      </c>
      <c r="E28" s="55"/>
      <c r="F28" s="55">
        <v>935</v>
      </c>
      <c r="G28" s="55">
        <v>8106</v>
      </c>
      <c r="H28" s="55">
        <v>193</v>
      </c>
      <c r="I28" s="55">
        <v>73</v>
      </c>
      <c r="J28" s="55">
        <v>2</v>
      </c>
      <c r="K28" s="55">
        <v>100703</v>
      </c>
      <c r="L28" s="55">
        <v>796</v>
      </c>
      <c r="M28" s="24">
        <f t="shared" si="1"/>
        <v>0.83111111111111113</v>
      </c>
      <c r="N28" s="25">
        <f t="shared" si="0"/>
        <v>2.0582818762864261E-2</v>
      </c>
      <c r="P28">
        <f t="shared" si="2"/>
        <v>9.1665590896001112E-2</v>
      </c>
    </row>
    <row r="29" spans="1:18" ht="16.5" thickBot="1" x14ac:dyDescent="0.3">
      <c r="A29" s="8" t="s">
        <v>50</v>
      </c>
      <c r="B29" s="55">
        <v>8450</v>
      </c>
      <c r="C29" s="56">
        <v>225</v>
      </c>
      <c r="D29" s="55">
        <v>421</v>
      </c>
      <c r="E29" s="55">
        <v>18</v>
      </c>
      <c r="F29" s="55">
        <v>838</v>
      </c>
      <c r="G29" s="55">
        <v>7191</v>
      </c>
      <c r="H29" s="55">
        <v>168</v>
      </c>
      <c r="I29" s="55">
        <v>479</v>
      </c>
      <c r="J29" s="55">
        <v>24</v>
      </c>
      <c r="K29" s="55">
        <v>27868</v>
      </c>
      <c r="L29" s="55">
        <v>1580</v>
      </c>
      <c r="M29" s="24">
        <f t="shared" si="1"/>
        <v>0.66560762509928517</v>
      </c>
      <c r="N29" s="25">
        <f t="shared" si="0"/>
        <v>4.9822485207100593E-2</v>
      </c>
      <c r="P29">
        <f t="shared" si="2"/>
        <v>0.30321515716951342</v>
      </c>
    </row>
    <row r="30" spans="1:18" ht="16.5" thickBot="1" x14ac:dyDescent="0.3">
      <c r="A30" s="8" t="s">
        <v>54</v>
      </c>
      <c r="B30" s="55">
        <v>8379</v>
      </c>
      <c r="C30" s="56">
        <v>461</v>
      </c>
      <c r="D30" s="55">
        <v>332</v>
      </c>
      <c r="E30" s="57">
        <v>18</v>
      </c>
      <c r="F30" s="55">
        <v>866</v>
      </c>
      <c r="G30" s="55">
        <v>7181</v>
      </c>
      <c r="H30" s="55">
        <v>160</v>
      </c>
      <c r="I30" s="55">
        <v>221</v>
      </c>
      <c r="J30" s="55">
        <v>9</v>
      </c>
      <c r="K30" s="55">
        <v>179654</v>
      </c>
      <c r="L30" s="55">
        <v>4747</v>
      </c>
      <c r="M30" s="24">
        <f t="shared" si="1"/>
        <v>0.72287145242070117</v>
      </c>
      <c r="N30" s="25">
        <f t="shared" si="0"/>
        <v>3.9622866690535864E-2</v>
      </c>
      <c r="P30">
        <f t="shared" si="2"/>
        <v>4.6639651775078762E-2</v>
      </c>
    </row>
    <row r="31" spans="1:18" ht="16.5" thickBot="1" x14ac:dyDescent="0.3">
      <c r="A31" s="8" t="s">
        <v>59</v>
      </c>
      <c r="B31" s="55">
        <v>8067</v>
      </c>
      <c r="C31" s="56">
        <v>360</v>
      </c>
      <c r="D31" s="55">
        <v>411</v>
      </c>
      <c r="E31" s="57">
        <v>19</v>
      </c>
      <c r="F31" s="55">
        <v>1508</v>
      </c>
      <c r="G31" s="55">
        <v>6148</v>
      </c>
      <c r="H31" s="55">
        <v>258</v>
      </c>
      <c r="I31" s="55">
        <v>419</v>
      </c>
      <c r="J31" s="55">
        <v>21</v>
      </c>
      <c r="K31" s="55">
        <v>85805</v>
      </c>
      <c r="L31" s="55">
        <v>4460</v>
      </c>
      <c r="M31" s="24">
        <f t="shared" si="1"/>
        <v>0.78582595101615427</v>
      </c>
      <c r="N31" s="25">
        <f t="shared" si="0"/>
        <v>5.0948307921160285E-2</v>
      </c>
      <c r="P31">
        <f t="shared" si="2"/>
        <v>9.4015500262222482E-2</v>
      </c>
    </row>
    <row r="32" spans="1:18" ht="16.5" thickBot="1" x14ac:dyDescent="0.3">
      <c r="A32" s="8" t="s">
        <v>73</v>
      </c>
      <c r="B32" s="55">
        <v>7142</v>
      </c>
      <c r="C32" s="56">
        <v>762</v>
      </c>
      <c r="D32" s="55">
        <v>87</v>
      </c>
      <c r="E32" s="57">
        <v>4</v>
      </c>
      <c r="F32" s="55">
        <v>1049</v>
      </c>
      <c r="G32" s="55">
        <v>6006</v>
      </c>
      <c r="H32" s="55">
        <v>74</v>
      </c>
      <c r="I32" s="55">
        <v>205</v>
      </c>
      <c r="J32" s="55">
        <v>2</v>
      </c>
      <c r="K32" s="55">
        <v>150000</v>
      </c>
      <c r="L32" s="55">
        <v>4309</v>
      </c>
      <c r="M32" s="24">
        <f t="shared" si="1"/>
        <v>0.9234154929577465</v>
      </c>
      <c r="N32" s="25">
        <f t="shared" si="0"/>
        <v>1.2181461775413049E-2</v>
      </c>
      <c r="P32">
        <f t="shared" si="2"/>
        <v>4.7613333333333334E-2</v>
      </c>
    </row>
    <row r="33" spans="1:16" ht="16.5" thickBot="1" x14ac:dyDescent="0.3">
      <c r="A33" s="8" t="s">
        <v>58</v>
      </c>
      <c r="B33" s="55">
        <v>7073</v>
      </c>
      <c r="C33" s="56">
        <v>194</v>
      </c>
      <c r="D33" s="55">
        <v>336</v>
      </c>
      <c r="E33" s="57">
        <v>15</v>
      </c>
      <c r="F33" s="55">
        <v>3389</v>
      </c>
      <c r="G33" s="55">
        <v>3348</v>
      </c>
      <c r="H33" s="55">
        <v>93</v>
      </c>
      <c r="I33" s="55">
        <v>1221</v>
      </c>
      <c r="J33" s="55">
        <v>58</v>
      </c>
      <c r="K33" s="55">
        <v>87024</v>
      </c>
      <c r="L33" s="55">
        <v>15024</v>
      </c>
      <c r="M33" s="24">
        <f t="shared" si="1"/>
        <v>0.90979865771812085</v>
      </c>
      <c r="N33" s="25">
        <f t="shared" si="0"/>
        <v>4.7504594938498512E-2</v>
      </c>
      <c r="P33">
        <f t="shared" si="2"/>
        <v>8.1276429490715202E-2</v>
      </c>
    </row>
    <row r="34" spans="1:16" ht="16.5" thickBot="1" x14ac:dyDescent="0.3">
      <c r="A34" s="8" t="s">
        <v>62</v>
      </c>
      <c r="B34" s="55">
        <v>7025</v>
      </c>
      <c r="C34" s="56">
        <v>106</v>
      </c>
      <c r="D34" s="55">
        <v>135</v>
      </c>
      <c r="E34" s="55">
        <v>7</v>
      </c>
      <c r="F34" s="55">
        <v>1765</v>
      </c>
      <c r="G34" s="55">
        <v>5125</v>
      </c>
      <c r="H34" s="55">
        <v>46</v>
      </c>
      <c r="I34" s="55">
        <v>32</v>
      </c>
      <c r="J34" s="55" t="s">
        <v>37</v>
      </c>
      <c r="K34" s="55">
        <v>84704</v>
      </c>
      <c r="L34" s="55">
        <v>383</v>
      </c>
      <c r="M34" s="24">
        <f t="shared" si="1"/>
        <v>0.92894736842105263</v>
      </c>
      <c r="N34" s="25">
        <f t="shared" si="0"/>
        <v>1.9217081850533807E-2</v>
      </c>
      <c r="P34">
        <f t="shared" si="2"/>
        <v>8.293587079712883E-2</v>
      </c>
    </row>
    <row r="35" spans="1:16" ht="16.5" thickBot="1" x14ac:dyDescent="0.3">
      <c r="A35" s="8" t="s">
        <v>53</v>
      </c>
      <c r="B35" s="55">
        <v>6937</v>
      </c>
      <c r="C35" s="56">
        <v>32</v>
      </c>
      <c r="D35" s="55">
        <v>161</v>
      </c>
      <c r="E35" s="57">
        <v>9</v>
      </c>
      <c r="F35" s="55">
        <v>32</v>
      </c>
      <c r="G35" s="55">
        <v>6744</v>
      </c>
      <c r="H35" s="55">
        <v>63</v>
      </c>
      <c r="I35" s="55">
        <v>1280</v>
      </c>
      <c r="J35" s="55">
        <v>30</v>
      </c>
      <c r="K35" s="55">
        <v>136236</v>
      </c>
      <c r="L35" s="55">
        <v>25130</v>
      </c>
      <c r="M35" s="24">
        <f t="shared" si="1"/>
        <v>0.16580310880829016</v>
      </c>
      <c r="N35" s="25">
        <f t="shared" si="0"/>
        <v>2.3208879919273461E-2</v>
      </c>
      <c r="P35">
        <f t="shared" si="2"/>
        <v>5.091899351125987E-2</v>
      </c>
    </row>
    <row r="36" spans="1:16" ht="16.5" thickBot="1" x14ac:dyDescent="0.3">
      <c r="A36" s="8" t="s">
        <v>55</v>
      </c>
      <c r="B36" s="55">
        <v>6526</v>
      </c>
      <c r="C36" s="56">
        <v>58</v>
      </c>
      <c r="D36" s="55">
        <v>65</v>
      </c>
      <c r="E36" s="57">
        <v>2</v>
      </c>
      <c r="F36" s="55">
        <v>3821</v>
      </c>
      <c r="G36" s="55">
        <v>2640</v>
      </c>
      <c r="H36" s="55">
        <v>60</v>
      </c>
      <c r="I36" s="55">
        <v>256</v>
      </c>
      <c r="J36" s="55">
        <v>3</v>
      </c>
      <c r="K36" s="55">
        <v>391530</v>
      </c>
      <c r="L36" s="55">
        <v>15354</v>
      </c>
      <c r="M36" s="24">
        <f t="shared" si="1"/>
        <v>0.98327328872876996</v>
      </c>
      <c r="N36" s="25">
        <f t="shared" si="0"/>
        <v>9.9601593625498006E-3</v>
      </c>
      <c r="P36">
        <f t="shared" si="2"/>
        <v>1.6667943708017264E-2</v>
      </c>
    </row>
    <row r="37" spans="1:16" ht="16.5" thickBot="1" x14ac:dyDescent="0.3">
      <c r="A37" s="8" t="s">
        <v>60</v>
      </c>
      <c r="B37" s="55">
        <v>6499</v>
      </c>
      <c r="C37" s="56">
        <v>66</v>
      </c>
      <c r="D37" s="55">
        <v>173</v>
      </c>
      <c r="E37" s="57">
        <v>4</v>
      </c>
      <c r="F37" s="55">
        <v>1174</v>
      </c>
      <c r="G37" s="55">
        <v>5152</v>
      </c>
      <c r="H37" s="55">
        <v>82</v>
      </c>
      <c r="I37" s="55">
        <v>607</v>
      </c>
      <c r="J37" s="55">
        <v>16</v>
      </c>
      <c r="K37" s="55">
        <v>154307</v>
      </c>
      <c r="L37" s="55">
        <v>14409</v>
      </c>
      <c r="M37" s="24">
        <f t="shared" si="1"/>
        <v>0.87156644394951743</v>
      </c>
      <c r="N37" s="25">
        <f t="shared" si="0"/>
        <v>2.6619479919987692E-2</v>
      </c>
      <c r="P37">
        <f t="shared" si="2"/>
        <v>4.2117337515472406E-2</v>
      </c>
    </row>
    <row r="38" spans="1:16" ht="16.5" thickBot="1" x14ac:dyDescent="0.3">
      <c r="A38" s="8" t="s">
        <v>78</v>
      </c>
      <c r="B38" s="55">
        <v>6302</v>
      </c>
      <c r="C38" s="56">
        <v>477</v>
      </c>
      <c r="D38" s="55">
        <v>37</v>
      </c>
      <c r="E38" s="57">
        <v>2</v>
      </c>
      <c r="F38" s="55">
        <v>1188</v>
      </c>
      <c r="G38" s="55">
        <v>5077</v>
      </c>
      <c r="H38" s="55">
        <v>1</v>
      </c>
      <c r="I38" s="55">
        <v>637</v>
      </c>
      <c r="J38" s="55">
        <v>4</v>
      </c>
      <c r="K38" s="55">
        <v>767000</v>
      </c>
      <c r="L38" s="55">
        <v>77550</v>
      </c>
      <c r="M38" s="24">
        <f t="shared" si="1"/>
        <v>0.96979591836734691</v>
      </c>
      <c r="N38" s="25">
        <f t="shared" si="0"/>
        <v>5.8711520152332592E-3</v>
      </c>
      <c r="P38">
        <f t="shared" si="2"/>
        <v>8.216427640156454E-3</v>
      </c>
    </row>
    <row r="39" spans="1:16" ht="16.5" thickBot="1" x14ac:dyDescent="0.3">
      <c r="A39" s="8" t="s">
        <v>75</v>
      </c>
      <c r="B39" s="55">
        <v>6297</v>
      </c>
      <c r="C39" s="56">
        <v>450</v>
      </c>
      <c r="D39" s="55">
        <v>486</v>
      </c>
      <c r="E39" s="57">
        <v>37</v>
      </c>
      <c r="F39" s="55">
        <v>2125</v>
      </c>
      <c r="G39" s="55">
        <v>3686</v>
      </c>
      <c r="H39" s="55">
        <v>207</v>
      </c>
      <c r="I39" s="55">
        <v>49</v>
      </c>
      <c r="J39" s="55">
        <v>4</v>
      </c>
      <c r="K39" s="55">
        <v>40091</v>
      </c>
      <c r="L39" s="55">
        <v>311</v>
      </c>
      <c r="M39" s="24">
        <f t="shared" si="1"/>
        <v>0.81386441976254309</v>
      </c>
      <c r="N39" s="25">
        <f t="shared" si="0"/>
        <v>7.7179609337779898E-2</v>
      </c>
      <c r="P39">
        <f t="shared" si="2"/>
        <v>0.15706767104836497</v>
      </c>
    </row>
    <row r="40" spans="1:16" ht="16.5" thickBot="1" x14ac:dyDescent="0.3">
      <c r="A40" s="8" t="s">
        <v>76</v>
      </c>
      <c r="B40" s="55">
        <v>5923</v>
      </c>
      <c r="C40" s="56">
        <v>407</v>
      </c>
      <c r="D40" s="55">
        <v>520</v>
      </c>
      <c r="E40" s="57">
        <v>24</v>
      </c>
      <c r="F40" s="55">
        <v>607</v>
      </c>
      <c r="G40" s="55">
        <v>4796</v>
      </c>
      <c r="H40" s="55"/>
      <c r="I40" s="55">
        <v>22</v>
      </c>
      <c r="J40" s="55">
        <v>2</v>
      </c>
      <c r="K40" s="55">
        <v>37134</v>
      </c>
      <c r="L40" s="55">
        <v>136</v>
      </c>
      <c r="M40" s="24">
        <f t="shared" si="1"/>
        <v>0.53859804791481813</v>
      </c>
      <c r="N40" s="25">
        <f t="shared" si="0"/>
        <v>8.7793347965557988E-2</v>
      </c>
      <c r="P40">
        <f t="shared" si="2"/>
        <v>0.15950342004631873</v>
      </c>
    </row>
    <row r="41" spans="1:16" ht="16.5" thickBot="1" x14ac:dyDescent="0.3">
      <c r="A41" s="8" t="s">
        <v>74</v>
      </c>
      <c r="B41" s="55">
        <v>5878</v>
      </c>
      <c r="C41" s="56">
        <v>218</v>
      </c>
      <c r="D41" s="55">
        <v>387</v>
      </c>
      <c r="E41" s="57">
        <v>25</v>
      </c>
      <c r="F41" s="55">
        <v>487</v>
      </c>
      <c r="G41" s="55">
        <v>5004</v>
      </c>
      <c r="H41" s="55">
        <v>1</v>
      </c>
      <c r="I41" s="55">
        <v>54</v>
      </c>
      <c r="J41" s="55">
        <v>4</v>
      </c>
      <c r="K41" s="55">
        <v>48171</v>
      </c>
      <c r="L41" s="55">
        <v>440</v>
      </c>
      <c r="M41" s="24">
        <f t="shared" si="1"/>
        <v>0.55720823798627006</v>
      </c>
      <c r="N41" s="25">
        <f t="shared" si="0"/>
        <v>6.5838720653283431E-2</v>
      </c>
      <c r="P41">
        <f t="shared" si="2"/>
        <v>0.12202362417221981</v>
      </c>
    </row>
    <row r="42" spans="1:16" ht="16.5" thickBot="1" x14ac:dyDescent="0.3">
      <c r="A42" s="8" t="s">
        <v>79</v>
      </c>
      <c r="B42" s="55">
        <v>5690</v>
      </c>
      <c r="C42" s="55">
        <v>372</v>
      </c>
      <c r="D42" s="55">
        <v>110</v>
      </c>
      <c r="E42" s="55">
        <v>7</v>
      </c>
      <c r="F42" s="55">
        <v>534</v>
      </c>
      <c r="G42" s="55">
        <v>5046</v>
      </c>
      <c r="H42" s="55">
        <v>120</v>
      </c>
      <c r="I42" s="55">
        <v>651</v>
      </c>
      <c r="J42" s="55">
        <v>13</v>
      </c>
      <c r="K42" s="55">
        <v>32566</v>
      </c>
      <c r="L42" s="55">
        <v>3727</v>
      </c>
      <c r="M42" s="24">
        <f t="shared" si="1"/>
        <v>0.82919254658385089</v>
      </c>
      <c r="N42" s="25">
        <f t="shared" si="0"/>
        <v>1.9332161687170474E-2</v>
      </c>
      <c r="P42">
        <f t="shared" si="2"/>
        <v>0.17472210280660813</v>
      </c>
    </row>
    <row r="43" spans="1:16" ht="16.5" thickBot="1" x14ac:dyDescent="0.3">
      <c r="A43" s="8" t="s">
        <v>64</v>
      </c>
      <c r="B43" s="55">
        <v>5251</v>
      </c>
      <c r="C43" s="56">
        <v>69</v>
      </c>
      <c r="D43" s="55">
        <v>86</v>
      </c>
      <c r="E43" s="57">
        <v>2</v>
      </c>
      <c r="F43" s="55">
        <v>2967</v>
      </c>
      <c r="G43" s="55">
        <v>2198</v>
      </c>
      <c r="H43" s="55">
        <v>51</v>
      </c>
      <c r="I43" s="55">
        <v>162</v>
      </c>
      <c r="J43" s="55">
        <v>3</v>
      </c>
      <c r="K43" s="55">
        <v>96695</v>
      </c>
      <c r="L43" s="55">
        <v>2988</v>
      </c>
      <c r="M43" s="24">
        <f t="shared" si="1"/>
        <v>0.971830985915493</v>
      </c>
      <c r="N43" s="25">
        <f t="shared" si="0"/>
        <v>1.6377832793753572E-2</v>
      </c>
      <c r="P43">
        <f t="shared" si="2"/>
        <v>5.4304772739024766E-2</v>
      </c>
    </row>
    <row r="44" spans="1:16" ht="16.5" thickBot="1" x14ac:dyDescent="0.3">
      <c r="A44" s="8" t="s">
        <v>86</v>
      </c>
      <c r="B44" s="55">
        <v>5050</v>
      </c>
      <c r="C44" s="55">
        <v>623</v>
      </c>
      <c r="D44" s="55">
        <v>11</v>
      </c>
      <c r="E44" s="55">
        <v>1</v>
      </c>
      <c r="F44" s="55">
        <v>708</v>
      </c>
      <c r="G44" s="55">
        <v>4331</v>
      </c>
      <c r="H44" s="55">
        <v>22</v>
      </c>
      <c r="I44" s="55">
        <v>863</v>
      </c>
      <c r="J44" s="55">
        <v>2</v>
      </c>
      <c r="K44" s="55">
        <v>94796</v>
      </c>
      <c r="L44" s="55">
        <v>16203</v>
      </c>
      <c r="M44" s="24">
        <f t="shared" si="1"/>
        <v>0.98470097357440889</v>
      </c>
      <c r="N44" s="25">
        <f t="shared" si="0"/>
        <v>2.1782178217821784E-3</v>
      </c>
      <c r="P44">
        <f t="shared" si="2"/>
        <v>5.327228997004093E-2</v>
      </c>
    </row>
    <row r="45" spans="1:16" ht="16.5" thickBot="1" x14ac:dyDescent="0.3">
      <c r="A45" s="8" t="s">
        <v>85</v>
      </c>
      <c r="B45" s="55">
        <v>4779</v>
      </c>
      <c r="C45" s="56">
        <v>575</v>
      </c>
      <c r="D45" s="55">
        <v>42</v>
      </c>
      <c r="E45" s="55">
        <v>2</v>
      </c>
      <c r="F45" s="55">
        <v>342</v>
      </c>
      <c r="G45" s="55">
        <v>4395</v>
      </c>
      <c r="H45" s="55">
        <v>65</v>
      </c>
      <c r="I45" s="55">
        <v>506</v>
      </c>
      <c r="J45" s="55">
        <v>4</v>
      </c>
      <c r="K45" s="55">
        <v>86813</v>
      </c>
      <c r="L45" s="55">
        <v>9187</v>
      </c>
      <c r="M45" s="24">
        <f t="shared" si="1"/>
        <v>0.890625</v>
      </c>
      <c r="N45" s="25">
        <f t="shared" si="0"/>
        <v>8.7884494664155679E-3</v>
      </c>
      <c r="P45">
        <f t="shared" si="2"/>
        <v>5.5049358966974993E-2</v>
      </c>
    </row>
    <row r="46" spans="1:16" ht="16.5" thickBot="1" x14ac:dyDescent="0.3">
      <c r="A46" s="8" t="s">
        <v>81</v>
      </c>
      <c r="B46" s="55">
        <v>4663</v>
      </c>
      <c r="C46" s="56">
        <v>560</v>
      </c>
      <c r="D46" s="55">
        <v>7</v>
      </c>
      <c r="E46" s="57"/>
      <c r="F46" s="55">
        <v>464</v>
      </c>
      <c r="G46" s="55">
        <v>4192</v>
      </c>
      <c r="H46" s="55">
        <v>37</v>
      </c>
      <c r="I46" s="55">
        <v>1619</v>
      </c>
      <c r="J46" s="55">
        <v>2</v>
      </c>
      <c r="K46" s="55">
        <v>58328</v>
      </c>
      <c r="L46" s="55">
        <v>20245</v>
      </c>
      <c r="M46" s="24">
        <f t="shared" si="1"/>
        <v>0.9851380042462845</v>
      </c>
      <c r="N46" s="25">
        <f t="shared" si="0"/>
        <v>1.5011794981771391E-3</v>
      </c>
      <c r="P46">
        <f t="shared" si="2"/>
        <v>7.9944452064188723E-2</v>
      </c>
    </row>
    <row r="47" spans="1:16" ht="16.5" thickBot="1" x14ac:dyDescent="0.3">
      <c r="A47" s="8" t="s">
        <v>82</v>
      </c>
      <c r="B47" s="55">
        <v>4662</v>
      </c>
      <c r="C47" s="55">
        <v>501</v>
      </c>
      <c r="D47" s="55">
        <v>125</v>
      </c>
      <c r="E47" s="55">
        <v>9</v>
      </c>
      <c r="F47" s="55">
        <v>246</v>
      </c>
      <c r="G47" s="55">
        <v>4291</v>
      </c>
      <c r="H47" s="55">
        <v>45</v>
      </c>
      <c r="I47" s="55">
        <v>107</v>
      </c>
      <c r="J47" s="55">
        <v>3</v>
      </c>
      <c r="K47" s="55">
        <v>47096</v>
      </c>
      <c r="L47" s="55">
        <v>1077</v>
      </c>
      <c r="M47" s="24">
        <f t="shared" si="1"/>
        <v>0.66307277628032346</v>
      </c>
      <c r="N47" s="25">
        <f t="shared" si="0"/>
        <v>2.6812526812526813E-2</v>
      </c>
      <c r="P47">
        <f t="shared" si="2"/>
        <v>9.8989298454221164E-2</v>
      </c>
    </row>
    <row r="48" spans="1:16" ht="16.5" thickBot="1" x14ac:dyDescent="0.3">
      <c r="A48" s="8" t="s">
        <v>84</v>
      </c>
      <c r="B48" s="55">
        <v>4126</v>
      </c>
      <c r="C48" s="56">
        <v>371</v>
      </c>
      <c r="D48" s="55">
        <v>200</v>
      </c>
      <c r="E48" s="57">
        <v>4</v>
      </c>
      <c r="F48" s="55">
        <v>268</v>
      </c>
      <c r="G48" s="55">
        <v>3658</v>
      </c>
      <c r="H48" s="55">
        <v>146</v>
      </c>
      <c r="I48" s="55">
        <v>380</v>
      </c>
      <c r="J48" s="55">
        <v>18</v>
      </c>
      <c r="K48" s="55">
        <v>13282</v>
      </c>
      <c r="L48" s="55">
        <v>1224</v>
      </c>
      <c r="M48" s="24">
        <f t="shared" si="1"/>
        <v>0.57264957264957261</v>
      </c>
      <c r="N48" s="25">
        <f t="shared" si="0"/>
        <v>4.8473097430925836E-2</v>
      </c>
      <c r="P48">
        <f t="shared" si="2"/>
        <v>0.31064598705014307</v>
      </c>
    </row>
    <row r="49" spans="1:16" ht="16.5" thickBot="1" x14ac:dyDescent="0.3">
      <c r="A49" s="8" t="s">
        <v>80</v>
      </c>
      <c r="B49" s="55">
        <v>4016</v>
      </c>
      <c r="C49" s="56">
        <v>265</v>
      </c>
      <c r="D49" s="55">
        <v>109</v>
      </c>
      <c r="E49" s="57">
        <v>6</v>
      </c>
      <c r="F49" s="55">
        <v>98</v>
      </c>
      <c r="G49" s="55">
        <v>3809</v>
      </c>
      <c r="H49" s="55">
        <v>99</v>
      </c>
      <c r="I49" s="55">
        <v>931</v>
      </c>
      <c r="J49" s="55">
        <v>25</v>
      </c>
      <c r="K49" s="55">
        <v>17850</v>
      </c>
      <c r="L49" s="55">
        <v>4137</v>
      </c>
      <c r="M49" s="24">
        <f t="shared" si="1"/>
        <v>0.47342995169082125</v>
      </c>
      <c r="N49" s="25">
        <f t="shared" si="0"/>
        <v>2.7141434262948207E-2</v>
      </c>
      <c r="P49">
        <f t="shared" si="2"/>
        <v>0.2249859943977591</v>
      </c>
    </row>
    <row r="50" spans="1:16" ht="16.5" thickBot="1" x14ac:dyDescent="0.3">
      <c r="A50" s="8" t="s">
        <v>87</v>
      </c>
      <c r="B50" s="55">
        <v>3489</v>
      </c>
      <c r="C50" s="56">
        <v>120</v>
      </c>
      <c r="D50" s="55">
        <v>82</v>
      </c>
      <c r="E50" s="57">
        <v>7</v>
      </c>
      <c r="F50" s="55">
        <v>1700</v>
      </c>
      <c r="G50" s="55">
        <v>1707</v>
      </c>
      <c r="H50" s="55">
        <v>73</v>
      </c>
      <c r="I50" s="55">
        <v>630</v>
      </c>
      <c r="J50" s="55">
        <v>15</v>
      </c>
      <c r="K50" s="55">
        <v>52500</v>
      </c>
      <c r="L50" s="55">
        <v>9475</v>
      </c>
      <c r="M50" s="24">
        <f t="shared" si="1"/>
        <v>0.95398428731762064</v>
      </c>
      <c r="N50" s="25">
        <f t="shared" si="0"/>
        <v>2.3502436228145601E-2</v>
      </c>
      <c r="P50">
        <f t="shared" si="2"/>
        <v>6.6457142857142854E-2</v>
      </c>
    </row>
    <row r="51" spans="1:16" ht="16.5" thickBot="1" x14ac:dyDescent="0.3">
      <c r="A51" s="8" t="s">
        <v>83</v>
      </c>
      <c r="B51" s="55">
        <v>3480</v>
      </c>
      <c r="C51" s="56">
        <v>36</v>
      </c>
      <c r="D51" s="55">
        <v>72</v>
      </c>
      <c r="E51" s="57">
        <v>3</v>
      </c>
      <c r="F51" s="55">
        <v>579</v>
      </c>
      <c r="G51" s="55">
        <v>2829</v>
      </c>
      <c r="H51" s="55">
        <v>29</v>
      </c>
      <c r="I51" s="55">
        <v>5559</v>
      </c>
      <c r="J51" s="55">
        <v>115</v>
      </c>
      <c r="K51" s="55">
        <v>32394</v>
      </c>
      <c r="L51" s="55">
        <v>51749</v>
      </c>
      <c r="M51" s="24">
        <f t="shared" si="1"/>
        <v>0.88940092165898621</v>
      </c>
      <c r="N51" s="25">
        <f t="shared" si="0"/>
        <v>2.0689655172413793E-2</v>
      </c>
      <c r="P51">
        <f t="shared" si="2"/>
        <v>0.10742730135210224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92</v>
      </c>
      <c r="B53" s="55">
        <v>2844</v>
      </c>
      <c r="C53" s="56">
        <v>171</v>
      </c>
      <c r="D53" s="55">
        <v>205</v>
      </c>
      <c r="E53" s="57">
        <v>9</v>
      </c>
      <c r="F53" s="55">
        <v>646</v>
      </c>
      <c r="G53" s="55">
        <v>1993</v>
      </c>
      <c r="H53" s="55"/>
      <c r="I53" s="55">
        <v>28</v>
      </c>
      <c r="J53" s="55">
        <v>2</v>
      </c>
      <c r="K53" s="55">
        <v>25000</v>
      </c>
      <c r="L53" s="55">
        <v>244</v>
      </c>
      <c r="M53" s="24">
        <f t="shared" si="1"/>
        <v>0.75910693301997645</v>
      </c>
      <c r="N53" s="25">
        <f t="shared" si="0"/>
        <v>7.2081575246132207E-2</v>
      </c>
      <c r="P53">
        <f t="shared" si="2"/>
        <v>0.11376</v>
      </c>
    </row>
    <row r="54" spans="1:16" ht="16.5" thickBot="1" x14ac:dyDescent="0.3">
      <c r="A54" s="8" t="s">
        <v>90</v>
      </c>
      <c r="B54" s="55">
        <v>2783</v>
      </c>
      <c r="C54" s="56">
        <v>178</v>
      </c>
      <c r="D54" s="55">
        <v>50</v>
      </c>
      <c r="E54" s="55">
        <v>2</v>
      </c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89</v>
      </c>
      <c r="B55" s="55">
        <v>2700</v>
      </c>
      <c r="C55" s="56">
        <v>28</v>
      </c>
      <c r="D55" s="55">
        <v>47</v>
      </c>
      <c r="E55" s="57">
        <v>1</v>
      </c>
      <c r="F55" s="55">
        <v>1689</v>
      </c>
      <c r="G55" s="55">
        <v>964</v>
      </c>
      <c r="H55" s="55">
        <v>61</v>
      </c>
      <c r="I55" s="55">
        <v>39</v>
      </c>
      <c r="J55" s="55" t="s">
        <v>43</v>
      </c>
      <c r="K55" s="55">
        <v>100498</v>
      </c>
      <c r="L55" s="55">
        <v>1440</v>
      </c>
      <c r="M55" s="24">
        <f t="shared" si="1"/>
        <v>0.97292626728110598</v>
      </c>
      <c r="N55" s="25">
        <f t="shared" si="0"/>
        <v>1.7407407407407406E-2</v>
      </c>
      <c r="P55">
        <f t="shared" si="2"/>
        <v>2.686620629266254E-2</v>
      </c>
    </row>
    <row r="56" spans="1:16" ht="16.5" thickBot="1" x14ac:dyDescent="0.3">
      <c r="A56" s="8" t="s">
        <v>93</v>
      </c>
      <c r="B56" s="55">
        <v>2669</v>
      </c>
      <c r="C56" s="55"/>
      <c r="D56" s="55">
        <v>123</v>
      </c>
      <c r="E56" s="57">
        <v>1</v>
      </c>
      <c r="F56" s="55">
        <v>666</v>
      </c>
      <c r="G56" s="55">
        <v>1880</v>
      </c>
      <c r="H56" s="55">
        <v>126</v>
      </c>
      <c r="I56" s="55">
        <v>59</v>
      </c>
      <c r="J56" s="55">
        <v>3</v>
      </c>
      <c r="K56" s="55">
        <v>28650</v>
      </c>
      <c r="L56" s="55">
        <v>634</v>
      </c>
      <c r="M56" s="24">
        <f t="shared" si="1"/>
        <v>0.844106463878327</v>
      </c>
      <c r="N56" s="25">
        <f t="shared" si="0"/>
        <v>4.6084675908579995E-2</v>
      </c>
      <c r="P56">
        <f t="shared" si="2"/>
        <v>9.3158813263525306E-2</v>
      </c>
    </row>
    <row r="57" spans="1:16" ht="16.5" thickBot="1" x14ac:dyDescent="0.3">
      <c r="A57" s="8" t="s">
        <v>97</v>
      </c>
      <c r="B57" s="55">
        <v>2564</v>
      </c>
      <c r="C57" s="56">
        <v>281</v>
      </c>
      <c r="D57" s="55">
        <v>135</v>
      </c>
      <c r="E57" s="57">
        <v>5</v>
      </c>
      <c r="F57" s="55">
        <v>281</v>
      </c>
      <c r="G57" s="55">
        <v>2148</v>
      </c>
      <c r="H57" s="55">
        <v>1</v>
      </c>
      <c r="I57" s="55">
        <v>69</v>
      </c>
      <c r="J57" s="55">
        <v>4</v>
      </c>
      <c r="K57" s="55">
        <v>12952</v>
      </c>
      <c r="L57" s="55">
        <v>351</v>
      </c>
      <c r="M57" s="24">
        <f t="shared" si="1"/>
        <v>0.67548076923076927</v>
      </c>
      <c r="N57" s="25">
        <f t="shared" si="0"/>
        <v>5.2652106084243366E-2</v>
      </c>
      <c r="P57">
        <f t="shared" si="2"/>
        <v>0.19796170475602223</v>
      </c>
    </row>
    <row r="58" spans="1:16" ht="16.5" thickBot="1" x14ac:dyDescent="0.3">
      <c r="A58" s="8" t="s">
        <v>95</v>
      </c>
      <c r="B58" s="55">
        <v>2418</v>
      </c>
      <c r="C58" s="56">
        <v>150</v>
      </c>
      <c r="D58" s="55">
        <v>364</v>
      </c>
      <c r="E58" s="57">
        <v>16</v>
      </c>
      <c r="F58" s="55">
        <v>846</v>
      </c>
      <c r="G58" s="55">
        <v>1208</v>
      </c>
      <c r="H58" s="55">
        <v>60</v>
      </c>
      <c r="I58" s="55">
        <v>55</v>
      </c>
      <c r="J58" s="55">
        <v>8</v>
      </c>
      <c r="K58" s="55">
        <v>3359</v>
      </c>
      <c r="L58" s="55">
        <v>77</v>
      </c>
      <c r="M58" s="24">
        <f t="shared" si="1"/>
        <v>0.69917355371900825</v>
      </c>
      <c r="N58" s="25">
        <f t="shared" si="0"/>
        <v>0.15053763440860216</v>
      </c>
      <c r="P58">
        <f t="shared" si="2"/>
        <v>0.71985710032747841</v>
      </c>
    </row>
    <row r="59" spans="1:16" ht="16.5" thickBot="1" x14ac:dyDescent="0.3">
      <c r="A59" s="8" t="s">
        <v>96</v>
      </c>
      <c r="B59" s="55">
        <v>2264</v>
      </c>
      <c r="C59" s="56">
        <v>110</v>
      </c>
      <c r="D59" s="55">
        <v>56</v>
      </c>
      <c r="E59" s="57">
        <v>2</v>
      </c>
      <c r="F59" s="55">
        <v>276</v>
      </c>
      <c r="G59" s="55">
        <v>1932</v>
      </c>
      <c r="H59" s="55">
        <v>80</v>
      </c>
      <c r="I59" s="55">
        <v>561</v>
      </c>
      <c r="J59" s="55">
        <v>14</v>
      </c>
      <c r="K59" s="55">
        <v>9848</v>
      </c>
      <c r="L59" s="55">
        <v>2441</v>
      </c>
      <c r="M59" s="24">
        <f t="shared" si="1"/>
        <v>0.83132530120481929</v>
      </c>
      <c r="N59" s="25">
        <f t="shared" si="0"/>
        <v>2.4734982332155476E-2</v>
      </c>
      <c r="P59">
        <f t="shared" si="2"/>
        <v>0.22989439480097482</v>
      </c>
    </row>
    <row r="60" spans="1:16" ht="16.5" thickBot="1" x14ac:dyDescent="0.3">
      <c r="A60" s="8" t="s">
        <v>94</v>
      </c>
      <c r="B60" s="55">
        <v>2224</v>
      </c>
      <c r="C60" s="56">
        <v>17</v>
      </c>
      <c r="D60" s="55">
        <v>108</v>
      </c>
      <c r="E60" s="55">
        <v>3</v>
      </c>
      <c r="F60" s="55">
        <v>269</v>
      </c>
      <c r="G60" s="55">
        <v>1847</v>
      </c>
      <c r="H60" s="55">
        <v>71</v>
      </c>
      <c r="I60" s="55">
        <v>213</v>
      </c>
      <c r="J60" s="55">
        <v>10</v>
      </c>
      <c r="K60" s="55">
        <v>50771</v>
      </c>
      <c r="L60" s="55">
        <v>4871</v>
      </c>
      <c r="M60" s="24">
        <f t="shared" si="1"/>
        <v>0.71352785145888598</v>
      </c>
      <c r="N60" s="25">
        <f t="shared" si="0"/>
        <v>4.8561151079136694E-2</v>
      </c>
      <c r="P60">
        <f t="shared" si="2"/>
        <v>4.380453408441827E-2</v>
      </c>
    </row>
    <row r="61" spans="1:16" ht="16.5" thickBot="1" x14ac:dyDescent="0.3">
      <c r="A61" s="8" t="s">
        <v>212</v>
      </c>
      <c r="B61" s="55">
        <v>1838</v>
      </c>
      <c r="C61" s="56">
        <v>266</v>
      </c>
      <c r="D61" s="55">
        <v>75</v>
      </c>
      <c r="E61" s="55">
        <v>15</v>
      </c>
      <c r="F61" s="55">
        <v>58</v>
      </c>
      <c r="G61" s="55">
        <v>1705</v>
      </c>
      <c r="H61" s="55">
        <v>1</v>
      </c>
      <c r="I61" s="55">
        <v>11</v>
      </c>
      <c r="J61" s="55" t="s">
        <v>91</v>
      </c>
      <c r="K61" s="55">
        <v>19193</v>
      </c>
      <c r="L61" s="55">
        <v>117</v>
      </c>
      <c r="M61" s="24">
        <f t="shared" si="1"/>
        <v>0.43609022556390975</v>
      </c>
      <c r="N61" s="25">
        <f t="shared" si="0"/>
        <v>4.0805223068552776E-2</v>
      </c>
      <c r="P61">
        <f t="shared" si="2"/>
        <v>9.5764080654405254E-2</v>
      </c>
    </row>
    <row r="62" spans="1:16" ht="16.5" thickBot="1" x14ac:dyDescent="0.3">
      <c r="A62" s="8" t="s">
        <v>99</v>
      </c>
      <c r="B62" s="55">
        <v>1814</v>
      </c>
      <c r="C62" s="56">
        <v>23</v>
      </c>
      <c r="D62" s="55">
        <v>36</v>
      </c>
      <c r="E62" s="57">
        <v>1</v>
      </c>
      <c r="F62" s="55">
        <v>600</v>
      </c>
      <c r="G62" s="55">
        <v>1178</v>
      </c>
      <c r="H62" s="55">
        <v>30</v>
      </c>
      <c r="I62" s="55">
        <v>442</v>
      </c>
      <c r="J62" s="55">
        <v>9</v>
      </c>
      <c r="K62" s="55">
        <v>20953</v>
      </c>
      <c r="L62" s="55">
        <v>5104</v>
      </c>
      <c r="M62" s="24">
        <f t="shared" si="1"/>
        <v>0.94339622641509435</v>
      </c>
      <c r="N62" s="25">
        <f t="shared" si="0"/>
        <v>1.9845644983461964E-2</v>
      </c>
      <c r="P62">
        <f t="shared" si="2"/>
        <v>8.657471483797069E-2</v>
      </c>
    </row>
    <row r="63" spans="1:16" ht="16.5" thickBot="1" x14ac:dyDescent="0.3">
      <c r="A63" s="8" t="s">
        <v>101</v>
      </c>
      <c r="B63" s="55">
        <v>1763</v>
      </c>
      <c r="C63" s="56">
        <v>111</v>
      </c>
      <c r="D63" s="55">
        <v>156</v>
      </c>
      <c r="E63" s="57">
        <v>14</v>
      </c>
      <c r="F63" s="55">
        <v>207</v>
      </c>
      <c r="G63" s="55">
        <v>1400</v>
      </c>
      <c r="H63" s="55">
        <v>63</v>
      </c>
      <c r="I63" s="55">
        <v>182</v>
      </c>
      <c r="J63" s="55">
        <v>16</v>
      </c>
      <c r="K63" s="55">
        <v>41590</v>
      </c>
      <c r="L63" s="55">
        <v>4305</v>
      </c>
      <c r="M63" s="24">
        <f t="shared" si="1"/>
        <v>0.57024793388429751</v>
      </c>
      <c r="N63" s="25">
        <f t="shared" si="0"/>
        <v>8.8485536018150873E-2</v>
      </c>
      <c r="P63">
        <f t="shared" si="2"/>
        <v>4.2389997595575858E-2</v>
      </c>
    </row>
    <row r="64" spans="1:16" ht="16.5" thickBot="1" x14ac:dyDescent="0.3">
      <c r="A64" s="8" t="s">
        <v>98</v>
      </c>
      <c r="B64" s="55">
        <v>1754</v>
      </c>
      <c r="C64" s="56">
        <v>15</v>
      </c>
      <c r="D64" s="55">
        <v>9</v>
      </c>
      <c r="E64" s="57">
        <v>1</v>
      </c>
      <c r="F64" s="55">
        <v>1224</v>
      </c>
      <c r="G64" s="55">
        <v>521</v>
      </c>
      <c r="H64" s="55">
        <v>6</v>
      </c>
      <c r="I64" s="55">
        <v>5140</v>
      </c>
      <c r="J64" s="55">
        <v>26</v>
      </c>
      <c r="K64" s="55">
        <v>39536</v>
      </c>
      <c r="L64" s="55">
        <v>115859</v>
      </c>
      <c r="M64" s="24">
        <f t="shared" si="1"/>
        <v>0.99270072992700731</v>
      </c>
      <c r="N64" s="25">
        <f t="shared" si="0"/>
        <v>5.1311288483466364E-3</v>
      </c>
      <c r="P64">
        <f t="shared" si="2"/>
        <v>4.4364629704573048E-2</v>
      </c>
    </row>
    <row r="65" spans="1:16" ht="16.5" thickBot="1" x14ac:dyDescent="0.3">
      <c r="A65" s="8" t="s">
        <v>100</v>
      </c>
      <c r="B65" s="55">
        <v>1740</v>
      </c>
      <c r="C65" s="56">
        <v>40</v>
      </c>
      <c r="D65" s="55">
        <v>7</v>
      </c>
      <c r="E65" s="55"/>
      <c r="F65" s="55">
        <v>725</v>
      </c>
      <c r="G65" s="55">
        <v>1008</v>
      </c>
      <c r="H65" s="55">
        <v>3</v>
      </c>
      <c r="I65" s="55">
        <v>1023</v>
      </c>
      <c r="J65" s="55">
        <v>4</v>
      </c>
      <c r="K65" s="55">
        <v>79564</v>
      </c>
      <c r="L65" s="55">
        <v>46759</v>
      </c>
      <c r="M65" s="24">
        <f t="shared" si="1"/>
        <v>0.9904371584699454</v>
      </c>
      <c r="N65" s="25">
        <f t="shared" si="0"/>
        <v>4.0229885057471264E-3</v>
      </c>
      <c r="P65">
        <f t="shared" si="2"/>
        <v>2.1869187069528933E-2</v>
      </c>
    </row>
    <row r="66" spans="1:16" ht="16.5" thickBot="1" x14ac:dyDescent="0.3">
      <c r="A66" s="8" t="s">
        <v>201</v>
      </c>
      <c r="B66" s="55">
        <v>1658</v>
      </c>
      <c r="C66" s="56">
        <v>134</v>
      </c>
      <c r="D66" s="55">
        <v>5</v>
      </c>
      <c r="E66" s="57">
        <v>2</v>
      </c>
      <c r="F66" s="55">
        <v>258</v>
      </c>
      <c r="G66" s="55">
        <v>1395</v>
      </c>
      <c r="H66" s="55">
        <v>32</v>
      </c>
      <c r="I66" s="55">
        <v>388</v>
      </c>
      <c r="J66" s="55">
        <v>1</v>
      </c>
      <c r="K66" s="55"/>
      <c r="L66" s="55"/>
      <c r="M66" s="24">
        <f t="shared" si="1"/>
        <v>0.98098859315589348</v>
      </c>
      <c r="N66" s="25">
        <f t="shared" si="0"/>
        <v>3.0156815440289505E-3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1546</v>
      </c>
      <c r="C67" s="59">
        <v>144</v>
      </c>
      <c r="D67" s="58">
        <v>17</v>
      </c>
      <c r="E67" s="60"/>
      <c r="F67" s="58">
        <v>347</v>
      </c>
      <c r="G67" s="58">
        <v>1182</v>
      </c>
      <c r="H67" s="58">
        <v>22</v>
      </c>
      <c r="I67" s="58">
        <v>82</v>
      </c>
      <c r="J67" s="58" t="s">
        <v>65</v>
      </c>
      <c r="K67" s="58">
        <v>85735</v>
      </c>
      <c r="L67" s="58">
        <v>4566</v>
      </c>
      <c r="M67" s="24">
        <f t="shared" si="1"/>
        <v>0.95329670329670335</v>
      </c>
      <c r="N67" s="25">
        <f t="shared" ref="N67" si="3">+D67/B67</f>
        <v>1.0996119016817595E-2</v>
      </c>
      <c r="P67">
        <f t="shared" si="2"/>
        <v>1.8032308858692482E-2</v>
      </c>
    </row>
    <row r="68" spans="1:16" ht="16.5" thickBot="1" x14ac:dyDescent="0.3">
      <c r="A68" s="8" t="s">
        <v>102</v>
      </c>
      <c r="B68" s="55">
        <v>1482</v>
      </c>
      <c r="C68" s="56">
        <v>48</v>
      </c>
      <c r="D68" s="55">
        <v>81</v>
      </c>
      <c r="E68" s="57">
        <v>1</v>
      </c>
      <c r="F68" s="55">
        <v>906</v>
      </c>
      <c r="G68" s="55">
        <v>495</v>
      </c>
      <c r="H68" s="55"/>
      <c r="I68" s="55">
        <v>37</v>
      </c>
      <c r="J68" s="55">
        <v>2</v>
      </c>
      <c r="K68" s="55">
        <v>51737</v>
      </c>
      <c r="L68" s="55">
        <v>1286</v>
      </c>
      <c r="P68">
        <f t="shared" ref="P68" si="4">+B68/K68</f>
        <v>2.8644876973925818E-2</v>
      </c>
    </row>
    <row r="69" spans="1:16" ht="16.5" thickBot="1" x14ac:dyDescent="0.3">
      <c r="A69" s="8" t="s">
        <v>103</v>
      </c>
      <c r="B69" s="55">
        <v>1459</v>
      </c>
      <c r="C69" s="56">
        <v>25</v>
      </c>
      <c r="D69" s="55">
        <v>38</v>
      </c>
      <c r="E69" s="55">
        <v>2</v>
      </c>
      <c r="F69" s="55">
        <v>145</v>
      </c>
      <c r="G69" s="55">
        <v>1276</v>
      </c>
      <c r="H69" s="55">
        <v>11</v>
      </c>
      <c r="I69" s="55">
        <v>1100</v>
      </c>
      <c r="J69" s="55">
        <v>29</v>
      </c>
      <c r="K69" s="55">
        <v>37594</v>
      </c>
      <c r="L69" s="55">
        <v>28340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1405</v>
      </c>
      <c r="C71" s="56">
        <v>56</v>
      </c>
      <c r="D71" s="55">
        <v>4</v>
      </c>
      <c r="E71" s="55"/>
      <c r="F71" s="55">
        <v>156</v>
      </c>
      <c r="G71" s="55">
        <v>1245</v>
      </c>
      <c r="H71" s="55">
        <v>8</v>
      </c>
      <c r="I71" s="55">
        <v>42</v>
      </c>
      <c r="J71" s="55" t="s">
        <v>205</v>
      </c>
      <c r="K71" s="55">
        <v>136000</v>
      </c>
      <c r="L71" s="55">
        <v>4063</v>
      </c>
    </row>
    <row r="72" spans="1:16" ht="16.5" thickBot="1" x14ac:dyDescent="0.3">
      <c r="A72" s="8" t="s">
        <v>206</v>
      </c>
      <c r="B72" s="55">
        <v>1340</v>
      </c>
      <c r="C72" s="56">
        <v>57</v>
      </c>
      <c r="D72" s="55">
        <v>15</v>
      </c>
      <c r="E72" s="55"/>
      <c r="F72" s="55">
        <v>528</v>
      </c>
      <c r="G72" s="55">
        <v>797</v>
      </c>
      <c r="H72" s="55">
        <v>26</v>
      </c>
      <c r="I72" s="55">
        <v>132</v>
      </c>
      <c r="J72" s="55">
        <v>1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1304</v>
      </c>
      <c r="C73" s="56">
        <v>36</v>
      </c>
      <c r="D73" s="55">
        <v>66</v>
      </c>
      <c r="E73" s="55">
        <v>5</v>
      </c>
      <c r="F73" s="55">
        <v>174</v>
      </c>
      <c r="G73" s="55">
        <v>1064</v>
      </c>
      <c r="H73" s="55">
        <v>28</v>
      </c>
      <c r="I73" s="55">
        <v>627</v>
      </c>
      <c r="J73" s="55">
        <v>32</v>
      </c>
      <c r="K73" s="55">
        <v>39330</v>
      </c>
      <c r="L73" s="55">
        <v>18918</v>
      </c>
    </row>
    <row r="74" spans="1:16" ht="30.75" thickBot="1" x14ac:dyDescent="0.3">
      <c r="A74" s="8" t="s">
        <v>208</v>
      </c>
      <c r="B74" s="55">
        <v>1214</v>
      </c>
      <c r="C74" s="56">
        <v>47</v>
      </c>
      <c r="D74" s="55">
        <v>46</v>
      </c>
      <c r="E74" s="57">
        <v>3</v>
      </c>
      <c r="F74" s="55">
        <v>320</v>
      </c>
      <c r="G74" s="55">
        <v>848</v>
      </c>
      <c r="H74" s="55">
        <v>4</v>
      </c>
      <c r="I74" s="55">
        <v>370</v>
      </c>
      <c r="J74" s="55">
        <v>14</v>
      </c>
      <c r="K74" s="55">
        <v>15751</v>
      </c>
      <c r="L74" s="55">
        <v>4801</v>
      </c>
    </row>
    <row r="75" spans="1:16" ht="16.5" thickBot="1" x14ac:dyDescent="0.3">
      <c r="A75" s="8" t="s">
        <v>209</v>
      </c>
      <c r="B75" s="55">
        <v>1201</v>
      </c>
      <c r="C75" s="56">
        <v>42</v>
      </c>
      <c r="D75" s="55">
        <v>19</v>
      </c>
      <c r="E75" s="55">
        <v>1</v>
      </c>
      <c r="F75" s="55">
        <v>402</v>
      </c>
      <c r="G75" s="55">
        <v>780</v>
      </c>
      <c r="H75" s="55">
        <v>30</v>
      </c>
      <c r="I75" s="55">
        <v>405</v>
      </c>
      <c r="J75" s="55">
        <v>6</v>
      </c>
      <c r="K75" s="55">
        <v>10793</v>
      </c>
      <c r="L75" s="55">
        <v>3642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33</v>
      </c>
      <c r="E76" s="55">
        <v>1</v>
      </c>
      <c r="F76" s="55">
        <v>210</v>
      </c>
      <c r="G76" s="55">
        <v>906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1117</v>
      </c>
      <c r="C77" s="56">
        <v>36</v>
      </c>
      <c r="D77" s="55">
        <v>49</v>
      </c>
      <c r="E77" s="55">
        <v>3</v>
      </c>
      <c r="F77" s="55">
        <v>139</v>
      </c>
      <c r="G77" s="55">
        <v>929</v>
      </c>
      <c r="H77" s="55">
        <v>15</v>
      </c>
      <c r="I77" s="55">
        <v>536</v>
      </c>
      <c r="J77" s="55">
        <v>24</v>
      </c>
      <c r="K77" s="55">
        <v>10859</v>
      </c>
      <c r="L77" s="55">
        <v>5212</v>
      </c>
    </row>
    <row r="78" spans="1:16" ht="16.5" thickBot="1" x14ac:dyDescent="0.3">
      <c r="A78" s="8" t="s">
        <v>214</v>
      </c>
      <c r="B78" s="55">
        <v>1069</v>
      </c>
      <c r="C78" s="55">
        <v>50</v>
      </c>
      <c r="D78" s="55">
        <v>6</v>
      </c>
      <c r="E78" s="55">
        <v>2</v>
      </c>
      <c r="F78" s="55">
        <v>176</v>
      </c>
      <c r="G78" s="55">
        <v>887</v>
      </c>
      <c r="H78" s="55">
        <v>3</v>
      </c>
      <c r="I78" s="55">
        <v>209</v>
      </c>
      <c r="J78" s="55">
        <v>1</v>
      </c>
      <c r="K78" s="55"/>
      <c r="L78" s="55"/>
    </row>
    <row r="79" spans="1:16" ht="16.5" thickBot="1" x14ac:dyDescent="0.3">
      <c r="A79" s="8" t="s">
        <v>215</v>
      </c>
      <c r="B79" s="55">
        <v>1049</v>
      </c>
      <c r="C79" s="56">
        <v>72</v>
      </c>
      <c r="D79" s="55">
        <v>9</v>
      </c>
      <c r="E79" s="55">
        <v>1</v>
      </c>
      <c r="F79" s="55">
        <v>175</v>
      </c>
      <c r="G79" s="55">
        <v>865</v>
      </c>
      <c r="H79" s="55">
        <v>5</v>
      </c>
      <c r="I79" s="55">
        <v>192</v>
      </c>
      <c r="J79" s="55">
        <v>2</v>
      </c>
      <c r="K79" s="55">
        <v>37732</v>
      </c>
      <c r="L79" s="55">
        <v>6911</v>
      </c>
    </row>
    <row r="80" spans="1:16" ht="16.5" thickBot="1" x14ac:dyDescent="0.3">
      <c r="A80" s="18" t="s">
        <v>210</v>
      </c>
      <c r="B80" s="55">
        <v>1022</v>
      </c>
      <c r="C80" s="55">
        <v>4</v>
      </c>
      <c r="D80" s="55">
        <v>4</v>
      </c>
      <c r="E80" s="55"/>
      <c r="F80" s="55">
        <v>533</v>
      </c>
      <c r="G80" s="55">
        <v>485</v>
      </c>
      <c r="H80" s="55">
        <v>9</v>
      </c>
      <c r="I80" s="55">
        <v>136</v>
      </c>
      <c r="J80" s="55" t="s">
        <v>91</v>
      </c>
      <c r="K80" s="55">
        <v>131786</v>
      </c>
      <c r="L80" s="55">
        <v>17579</v>
      </c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9" sqref="A9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626094</v>
      </c>
      <c r="S2" t="s">
        <v>217</v>
      </c>
    </row>
    <row r="3" spans="1:20" ht="16.5" thickTop="1" thickBot="1" x14ac:dyDescent="0.3">
      <c r="A3" s="7" t="s">
        <v>16</v>
      </c>
      <c r="B3" s="54">
        <v>2308173</v>
      </c>
      <c r="C3" s="54">
        <v>59310</v>
      </c>
      <c r="D3" s="54">
        <v>158881</v>
      </c>
      <c r="E3" s="54">
        <v>4736</v>
      </c>
      <c r="F3" s="54">
        <v>590392</v>
      </c>
      <c r="G3" s="54">
        <v>1558900</v>
      </c>
      <c r="H3" s="54">
        <v>55189</v>
      </c>
      <c r="I3" s="54">
        <v>296</v>
      </c>
      <c r="J3" s="54">
        <v>43941</v>
      </c>
      <c r="K3" s="54"/>
      <c r="L3" s="54"/>
      <c r="M3" s="24">
        <f>F3/(F3+D3)</f>
        <v>0.78795312256013494</v>
      </c>
      <c r="N3" s="25">
        <f t="shared" ref="N3:N66" si="0">+D3/B3</f>
        <v>6.8834095191304984E-2</v>
      </c>
      <c r="Q3" t="s">
        <v>69</v>
      </c>
      <c r="R3" s="64">
        <f>+G6+G7+G8+G9+G13+G17+G18+G19+G21+G22+G24+G30+G31+G35+G34+G37+G42+G50+G51+G59+G60+G62+G63+G69+G79+G5</f>
        <v>605142</v>
      </c>
    </row>
    <row r="4" spans="1:20" ht="16.5" thickBot="1" x14ac:dyDescent="0.3">
      <c r="A4" s="8" t="s">
        <v>19</v>
      </c>
      <c r="B4" s="55">
        <v>728293</v>
      </c>
      <c r="C4" s="56">
        <v>18558</v>
      </c>
      <c r="D4" s="55">
        <v>38244</v>
      </c>
      <c r="E4" s="57">
        <v>1090</v>
      </c>
      <c r="F4" s="55">
        <v>63955</v>
      </c>
      <c r="G4" s="55">
        <v>626094</v>
      </c>
      <c r="H4" s="55">
        <v>13544</v>
      </c>
      <c r="I4" s="55">
        <v>2200</v>
      </c>
      <c r="J4" s="55">
        <v>116</v>
      </c>
      <c r="K4" s="55">
        <v>3663315</v>
      </c>
      <c r="L4" s="55">
        <v>11067</v>
      </c>
      <c r="M4" s="24">
        <f t="shared" ref="M4:M67" si="1">F4/(F4+D4)</f>
        <v>0.62578890204405135</v>
      </c>
      <c r="N4" s="25">
        <f t="shared" si="0"/>
        <v>5.2511832463033425E-2</v>
      </c>
      <c r="P4">
        <f t="shared" ref="P4:P67" si="2">+B4/K4</f>
        <v>0.1988070913912672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191726</v>
      </c>
      <c r="C5" s="56">
        <v>887</v>
      </c>
      <c r="D5" s="55">
        <v>20043</v>
      </c>
      <c r="E5" s="57">
        <v>41</v>
      </c>
      <c r="F5" s="55">
        <v>74797</v>
      </c>
      <c r="G5" s="55">
        <v>96886</v>
      </c>
      <c r="H5" s="55">
        <v>7371</v>
      </c>
      <c r="I5" s="55">
        <v>4101</v>
      </c>
      <c r="J5" s="55">
        <v>429</v>
      </c>
      <c r="K5" s="55">
        <v>930230</v>
      </c>
      <c r="L5" s="55">
        <v>19896</v>
      </c>
      <c r="M5" s="24">
        <f t="shared" si="1"/>
        <v>0.78866512020244628</v>
      </c>
      <c r="N5" s="25">
        <f t="shared" si="0"/>
        <v>0.10453981202340841</v>
      </c>
      <c r="P5">
        <f t="shared" si="2"/>
        <v>0.20610601679154616</v>
      </c>
      <c r="R5" s="8" t="s">
        <v>0</v>
      </c>
    </row>
    <row r="6" spans="1:20" ht="16.5" thickBot="1" x14ac:dyDescent="0.3">
      <c r="A6" s="8" t="s">
        <v>21</v>
      </c>
      <c r="B6" s="55">
        <v>175925</v>
      </c>
      <c r="C6" s="56">
        <v>3491</v>
      </c>
      <c r="D6" s="55">
        <v>23227</v>
      </c>
      <c r="E6" s="57">
        <v>482</v>
      </c>
      <c r="F6" s="55">
        <v>44927</v>
      </c>
      <c r="G6" s="55">
        <v>107771</v>
      </c>
      <c r="H6" s="55">
        <v>2733</v>
      </c>
      <c r="I6" s="55">
        <v>2910</v>
      </c>
      <c r="J6" s="55">
        <v>384</v>
      </c>
      <c r="K6" s="55">
        <v>1305833</v>
      </c>
      <c r="L6" s="55">
        <v>21598</v>
      </c>
      <c r="M6" s="24">
        <f t="shared" si="1"/>
        <v>0.6591982862341168</v>
      </c>
      <c r="N6" s="25">
        <f t="shared" si="0"/>
        <v>0.13202785277817253</v>
      </c>
      <c r="P6">
        <f t="shared" si="2"/>
        <v>0.1347224338793705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/>
      <c r="D7" s="55">
        <v>19323</v>
      </c>
      <c r="E7" s="57">
        <v>642</v>
      </c>
      <c r="F7" s="55">
        <v>35983</v>
      </c>
      <c r="G7" s="55">
        <v>92663</v>
      </c>
      <c r="H7" s="55">
        <v>5833</v>
      </c>
      <c r="I7" s="55">
        <v>2267</v>
      </c>
      <c r="J7" s="55">
        <v>296</v>
      </c>
      <c r="K7" s="55">
        <v>463662</v>
      </c>
      <c r="L7" s="55">
        <v>7103</v>
      </c>
      <c r="M7" s="24">
        <f t="shared" si="1"/>
        <v>0.65061656963078152</v>
      </c>
      <c r="N7" s="25">
        <f t="shared" si="0"/>
        <v>0.13058816373699897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142872</v>
      </c>
      <c r="C8" s="56">
        <v>1475</v>
      </c>
      <c r="D8" s="55">
        <v>4426</v>
      </c>
      <c r="E8" s="57">
        <v>74</v>
      </c>
      <c r="F8" s="55">
        <v>85400</v>
      </c>
      <c r="G8" s="55">
        <v>53046</v>
      </c>
      <c r="H8" s="55">
        <v>2922</v>
      </c>
      <c r="I8" s="55">
        <v>1705</v>
      </c>
      <c r="J8" s="55">
        <v>53</v>
      </c>
      <c r="K8" s="55">
        <v>1728357</v>
      </c>
      <c r="L8" s="55">
        <v>20629</v>
      </c>
      <c r="M8" s="24">
        <f t="shared" si="1"/>
        <v>0.95072696101351506</v>
      </c>
      <c r="N8" s="25">
        <f t="shared" si="0"/>
        <v>3.0978778207066467E-2</v>
      </c>
      <c r="P8">
        <f t="shared" si="2"/>
        <v>8.2663477510722616E-2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114217</v>
      </c>
      <c r="C9" s="56">
        <v>5525</v>
      </c>
      <c r="D9" s="55">
        <v>15464</v>
      </c>
      <c r="E9" s="57">
        <v>888</v>
      </c>
      <c r="F9" s="55" t="s">
        <v>70</v>
      </c>
      <c r="G9" s="55">
        <v>98409</v>
      </c>
      <c r="H9" s="55">
        <v>1559</v>
      </c>
      <c r="I9" s="55">
        <v>1682</v>
      </c>
      <c r="J9" s="55">
        <v>228</v>
      </c>
      <c r="K9" s="55">
        <v>460437</v>
      </c>
      <c r="L9" s="55">
        <v>6783</v>
      </c>
      <c r="M9" s="24" t="e">
        <f t="shared" si="1"/>
        <v>#VALUE!</v>
      </c>
      <c r="N9" s="25">
        <f t="shared" si="0"/>
        <v>0.13539140408170414</v>
      </c>
      <c r="P9">
        <f t="shared" si="2"/>
        <v>0.24806216702827966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82719</v>
      </c>
      <c r="C10" s="56">
        <v>27</v>
      </c>
      <c r="D10" s="55">
        <v>4632</v>
      </c>
      <c r="E10" s="55"/>
      <c r="F10" s="55">
        <v>77029</v>
      </c>
      <c r="G10" s="55">
        <v>1058</v>
      </c>
      <c r="H10" s="55">
        <v>85</v>
      </c>
      <c r="I10" s="55">
        <v>57</v>
      </c>
      <c r="J10" s="55">
        <v>3</v>
      </c>
      <c r="K10" s="55"/>
      <c r="L10" s="55"/>
      <c r="M10" s="24">
        <f t="shared" si="1"/>
        <v>0.94327769681977935</v>
      </c>
      <c r="N10" s="25">
        <f t="shared" si="0"/>
        <v>5.5996808472055994E-2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28</v>
      </c>
      <c r="B11" s="55">
        <v>82329</v>
      </c>
      <c r="C11" s="56">
        <v>3783</v>
      </c>
      <c r="D11" s="55">
        <v>1890</v>
      </c>
      <c r="E11" s="57">
        <v>121</v>
      </c>
      <c r="F11" s="55">
        <v>10453</v>
      </c>
      <c r="G11" s="55">
        <v>69986</v>
      </c>
      <c r="H11" s="55">
        <v>1894</v>
      </c>
      <c r="I11" s="55">
        <v>976</v>
      </c>
      <c r="J11" s="55">
        <v>22</v>
      </c>
      <c r="K11" s="55">
        <v>598933</v>
      </c>
      <c r="L11" s="55">
        <v>7101</v>
      </c>
      <c r="M11" s="24">
        <f t="shared" si="1"/>
        <v>0.84687677225958036</v>
      </c>
      <c r="N11" s="25">
        <f t="shared" si="0"/>
        <v>2.2956673833035748E-2</v>
      </c>
      <c r="P11">
        <f t="shared" si="2"/>
        <v>0.13745944871963975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80868</v>
      </c>
      <c r="C12" s="56">
        <v>1374</v>
      </c>
      <c r="D12" s="55">
        <v>5031</v>
      </c>
      <c r="E12" s="57">
        <v>73</v>
      </c>
      <c r="F12" s="55">
        <v>55987</v>
      </c>
      <c r="G12" s="55">
        <v>19850</v>
      </c>
      <c r="H12" s="55">
        <v>3513</v>
      </c>
      <c r="I12" s="55">
        <v>963</v>
      </c>
      <c r="J12" s="55">
        <v>60</v>
      </c>
      <c r="K12" s="55">
        <v>330137</v>
      </c>
      <c r="L12" s="55">
        <v>3931</v>
      </c>
      <c r="M12" s="24">
        <f t="shared" si="1"/>
        <v>0.91754891999082233</v>
      </c>
      <c r="N12" s="25">
        <f t="shared" si="0"/>
        <v>6.2212494435376166E-2</v>
      </c>
      <c r="P12">
        <f t="shared" si="2"/>
        <v>0.24495285290652064</v>
      </c>
      <c r="R12" s="8" t="s">
        <v>28</v>
      </c>
      <c r="S12">
        <v>1643</v>
      </c>
    </row>
    <row r="13" spans="1:20" ht="16.5" thickBot="1" x14ac:dyDescent="0.3">
      <c r="A13" s="8" t="s">
        <v>29</v>
      </c>
      <c r="B13" s="55">
        <v>37183</v>
      </c>
      <c r="C13" s="56">
        <v>1045</v>
      </c>
      <c r="D13" s="55">
        <v>5453</v>
      </c>
      <c r="E13" s="57">
        <v>290</v>
      </c>
      <c r="F13" s="55">
        <v>8348</v>
      </c>
      <c r="G13" s="55">
        <v>23382</v>
      </c>
      <c r="H13" s="55">
        <v>1119</v>
      </c>
      <c r="I13" s="55">
        <v>3208</v>
      </c>
      <c r="J13" s="55">
        <v>471</v>
      </c>
      <c r="K13" s="55">
        <v>145997</v>
      </c>
      <c r="L13" s="55">
        <v>12597</v>
      </c>
      <c r="M13" s="24">
        <f t="shared" si="1"/>
        <v>0.6048837040794145</v>
      </c>
      <c r="N13" s="25">
        <f t="shared" si="0"/>
        <v>0.14665304036791008</v>
      </c>
      <c r="P13">
        <f t="shared" si="2"/>
        <v>0.25468331541059064</v>
      </c>
      <c r="R13" s="8" t="s">
        <v>29</v>
      </c>
      <c r="S13">
        <v>4157</v>
      </c>
    </row>
    <row r="14" spans="1:20" ht="16.5" thickBot="1" x14ac:dyDescent="0.3">
      <c r="A14" s="8" t="s">
        <v>36</v>
      </c>
      <c r="B14" s="55">
        <v>36793</v>
      </c>
      <c r="C14" s="56">
        <v>4785</v>
      </c>
      <c r="D14" s="55">
        <v>313</v>
      </c>
      <c r="E14" s="57">
        <v>40</v>
      </c>
      <c r="F14" s="55">
        <v>3057</v>
      </c>
      <c r="G14" s="55">
        <v>33423</v>
      </c>
      <c r="H14" s="55">
        <v>8</v>
      </c>
      <c r="I14" s="55">
        <v>252</v>
      </c>
      <c r="J14" s="55">
        <v>2</v>
      </c>
      <c r="K14" s="55">
        <v>1831892</v>
      </c>
      <c r="L14" s="55">
        <v>12553</v>
      </c>
      <c r="M14" s="24">
        <f t="shared" si="1"/>
        <v>0.90712166172106823</v>
      </c>
      <c r="N14" s="25">
        <f t="shared" si="0"/>
        <v>8.5070529720327245E-3</v>
      </c>
      <c r="P14">
        <f t="shared" si="2"/>
        <v>2.0084699316335244E-2</v>
      </c>
      <c r="R14" s="8" t="s">
        <v>31</v>
      </c>
    </row>
    <row r="15" spans="1:20" ht="16.5" thickBot="1" x14ac:dyDescent="0.3">
      <c r="A15" s="8" t="s">
        <v>33</v>
      </c>
      <c r="B15" s="55">
        <v>35025</v>
      </c>
      <c r="C15" s="56">
        <v>1343</v>
      </c>
      <c r="D15" s="55">
        <v>2203</v>
      </c>
      <c r="E15" s="57">
        <v>62</v>
      </c>
      <c r="F15" s="55">
        <v>14026</v>
      </c>
      <c r="G15" s="55">
        <v>18796</v>
      </c>
      <c r="H15" s="55">
        <v>6634</v>
      </c>
      <c r="I15" s="55">
        <v>165</v>
      </c>
      <c r="J15" s="55">
        <v>10</v>
      </c>
      <c r="K15" s="55">
        <v>62985</v>
      </c>
      <c r="L15" s="55">
        <v>296</v>
      </c>
      <c r="M15" s="24">
        <f t="shared" si="1"/>
        <v>0.86425534536940041</v>
      </c>
      <c r="N15" s="25">
        <f t="shared" si="0"/>
        <v>6.2897930049964315E-2</v>
      </c>
      <c r="P15">
        <f t="shared" si="2"/>
        <v>0.55608478209097401</v>
      </c>
    </row>
    <row r="16" spans="1:20" ht="16.5" thickBot="1" x14ac:dyDescent="0.3">
      <c r="A16" s="8" t="s">
        <v>32</v>
      </c>
      <c r="B16" s="55">
        <v>33137</v>
      </c>
      <c r="C16" s="56">
        <v>1210</v>
      </c>
      <c r="D16" s="55">
        <v>1463</v>
      </c>
      <c r="E16" s="57">
        <v>153</v>
      </c>
      <c r="F16" s="55">
        <v>11126</v>
      </c>
      <c r="G16" s="55">
        <v>20548</v>
      </c>
      <c r="H16" s="55">
        <v>557</v>
      </c>
      <c r="I16" s="55">
        <v>878</v>
      </c>
      <c r="J16" s="55">
        <v>39</v>
      </c>
      <c r="K16" s="55">
        <v>507701</v>
      </c>
      <c r="L16" s="55">
        <v>13452</v>
      </c>
      <c r="M16" s="24">
        <f t="shared" si="1"/>
        <v>0.88378743347366751</v>
      </c>
      <c r="N16" s="25">
        <f t="shared" si="0"/>
        <v>4.415004375773305E-2</v>
      </c>
      <c r="P16">
        <f t="shared" si="2"/>
        <v>6.526873100506006E-2</v>
      </c>
    </row>
    <row r="17" spans="1:18" ht="16.5" thickBot="1" x14ac:dyDescent="0.3">
      <c r="A17" s="8" t="s">
        <v>31</v>
      </c>
      <c r="B17" s="55">
        <v>31589</v>
      </c>
      <c r="C17" s="56">
        <v>1140</v>
      </c>
      <c r="D17" s="55">
        <v>3601</v>
      </c>
      <c r="E17" s="57">
        <v>142</v>
      </c>
      <c r="F17" s="55">
        <v>250</v>
      </c>
      <c r="G17" s="55">
        <v>27738</v>
      </c>
      <c r="H17" s="55">
        <v>1279</v>
      </c>
      <c r="I17" s="55">
        <v>1844</v>
      </c>
      <c r="J17" s="55">
        <v>210</v>
      </c>
      <c r="K17" s="55">
        <v>154911</v>
      </c>
      <c r="L17" s="55">
        <v>9041</v>
      </c>
      <c r="M17" s="24">
        <f t="shared" si="1"/>
        <v>6.4918203064139188E-2</v>
      </c>
      <c r="N17" s="25">
        <f t="shared" si="0"/>
        <v>0.11399537813795942</v>
      </c>
      <c r="P17">
        <f t="shared" si="2"/>
        <v>0.20391708787626445</v>
      </c>
    </row>
    <row r="18" spans="1:18" ht="16.5" thickBot="1" x14ac:dyDescent="0.3">
      <c r="A18" s="8" t="s">
        <v>30</v>
      </c>
      <c r="B18" s="55">
        <v>27404</v>
      </c>
      <c r="C18" s="56">
        <v>326</v>
      </c>
      <c r="D18" s="55">
        <v>1366</v>
      </c>
      <c r="E18" s="57">
        <v>39</v>
      </c>
      <c r="F18" s="55">
        <v>16400</v>
      </c>
      <c r="G18" s="55">
        <v>9638</v>
      </c>
      <c r="H18" s="55">
        <v>386</v>
      </c>
      <c r="I18" s="55">
        <v>3166</v>
      </c>
      <c r="J18" s="55">
        <v>158</v>
      </c>
      <c r="K18" s="55">
        <v>216400</v>
      </c>
      <c r="L18" s="55">
        <v>25004</v>
      </c>
      <c r="M18" s="24">
        <f t="shared" si="1"/>
        <v>0.92311156140943373</v>
      </c>
      <c r="N18" s="25">
        <f t="shared" si="0"/>
        <v>4.9846737702525179E-2</v>
      </c>
      <c r="P18">
        <f t="shared" si="2"/>
        <v>0.12663585951940851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19685</v>
      </c>
      <c r="C19" s="56">
        <v>663</v>
      </c>
      <c r="D19" s="55">
        <v>687</v>
      </c>
      <c r="E19" s="57">
        <v>30</v>
      </c>
      <c r="F19" s="55">
        <v>610</v>
      </c>
      <c r="G19" s="55">
        <v>18388</v>
      </c>
      <c r="H19" s="55">
        <v>228</v>
      </c>
      <c r="I19" s="55">
        <v>1931</v>
      </c>
      <c r="J19" s="55">
        <v>67</v>
      </c>
      <c r="K19" s="55">
        <v>235878</v>
      </c>
      <c r="L19" s="55">
        <v>23133</v>
      </c>
      <c r="M19" s="24">
        <f t="shared" si="1"/>
        <v>0.47031611410948343</v>
      </c>
      <c r="N19" s="25">
        <f t="shared" si="0"/>
        <v>3.4899669799339596E-2</v>
      </c>
      <c r="P19">
        <f t="shared" si="2"/>
        <v>8.3454158505668188E-2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14792</v>
      </c>
      <c r="C20" s="56">
        <v>440</v>
      </c>
      <c r="D20" s="55">
        <v>488</v>
      </c>
      <c r="E20" s="57">
        <v>2</v>
      </c>
      <c r="F20" s="55">
        <v>2045</v>
      </c>
      <c r="G20" s="55">
        <v>12259</v>
      </c>
      <c r="H20" s="55"/>
      <c r="I20" s="55">
        <v>11</v>
      </c>
      <c r="J20" s="55" t="s">
        <v>72</v>
      </c>
      <c r="K20" s="55">
        <v>335123</v>
      </c>
      <c r="L20" s="55">
        <v>243</v>
      </c>
      <c r="M20" s="24">
        <f t="shared" si="1"/>
        <v>0.80734307145677064</v>
      </c>
      <c r="N20" s="25">
        <f t="shared" si="0"/>
        <v>3.2990805840995133E-2</v>
      </c>
      <c r="P20">
        <f t="shared" si="2"/>
        <v>4.4139017614428136E-2</v>
      </c>
    </row>
    <row r="21" spans="1:18" ht="16.5" thickBot="1" x14ac:dyDescent="0.3">
      <c r="A21" s="8" t="s">
        <v>49</v>
      </c>
      <c r="B21" s="55">
        <v>14758</v>
      </c>
      <c r="C21" s="56">
        <v>778</v>
      </c>
      <c r="D21" s="55">
        <v>571</v>
      </c>
      <c r="E21" s="57">
        <v>41</v>
      </c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14671</v>
      </c>
      <c r="C22" s="56">
        <v>76</v>
      </c>
      <c r="D22" s="55">
        <v>443</v>
      </c>
      <c r="E22" s="57">
        <v>12</v>
      </c>
      <c r="F22" s="55">
        <v>10214</v>
      </c>
      <c r="G22" s="55">
        <v>4014</v>
      </c>
      <c r="H22" s="55">
        <v>208</v>
      </c>
      <c r="I22" s="55">
        <v>1629</v>
      </c>
      <c r="J22" s="55">
        <v>49</v>
      </c>
      <c r="K22" s="55">
        <v>175932</v>
      </c>
      <c r="L22" s="55">
        <v>19534</v>
      </c>
      <c r="M22" s="24">
        <f t="shared" si="1"/>
        <v>0.95843107816458661</v>
      </c>
      <c r="N22" s="25">
        <f t="shared" si="0"/>
        <v>3.0195624020175858E-2</v>
      </c>
      <c r="P22">
        <f t="shared" si="2"/>
        <v>8.339017347611577E-2</v>
      </c>
      <c r="R22" s="64">
        <f>SUM(G5:G50)</f>
        <v>874175</v>
      </c>
    </row>
    <row r="23" spans="1:18" ht="16.5" thickBot="1" x14ac:dyDescent="0.3">
      <c r="A23" s="8" t="s">
        <v>52</v>
      </c>
      <c r="B23" s="55">
        <v>14420</v>
      </c>
      <c r="C23" s="56">
        <v>931</v>
      </c>
      <c r="D23" s="55">
        <v>348</v>
      </c>
      <c r="E23" s="57">
        <v>48</v>
      </c>
      <c r="F23" s="55">
        <v>6541</v>
      </c>
      <c r="G23" s="55">
        <v>7531</v>
      </c>
      <c r="H23" s="55">
        <v>137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0.9494846857308753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13822</v>
      </c>
      <c r="C24" s="56">
        <v>606</v>
      </c>
      <c r="D24" s="55">
        <v>1511</v>
      </c>
      <c r="E24" s="57">
        <v>111</v>
      </c>
      <c r="F24" s="55">
        <v>550</v>
      </c>
      <c r="G24" s="55">
        <v>11761</v>
      </c>
      <c r="H24" s="55">
        <v>1054</v>
      </c>
      <c r="I24" s="55">
        <v>1369</v>
      </c>
      <c r="J24" s="55">
        <v>150</v>
      </c>
      <c r="K24" s="55">
        <v>74600</v>
      </c>
      <c r="L24" s="55">
        <v>7387</v>
      </c>
      <c r="M24" s="24">
        <f t="shared" si="1"/>
        <v>0.26686074721009218</v>
      </c>
      <c r="N24" s="25">
        <f t="shared" si="0"/>
        <v>0.10931847778903198</v>
      </c>
      <c r="P24">
        <f t="shared" si="2"/>
        <v>0.18528150134048257</v>
      </c>
    </row>
    <row r="25" spans="1:18" ht="16.5" thickBot="1" x14ac:dyDescent="0.3">
      <c r="A25" s="8" t="s">
        <v>45</v>
      </c>
      <c r="B25" s="55">
        <v>13265</v>
      </c>
      <c r="C25" s="56">
        <v>283</v>
      </c>
      <c r="D25" s="55">
        <v>164</v>
      </c>
      <c r="E25" s="57">
        <v>13</v>
      </c>
      <c r="F25" s="55">
        <v>3456</v>
      </c>
      <c r="G25" s="55">
        <v>9645</v>
      </c>
      <c r="H25" s="55">
        <v>164</v>
      </c>
      <c r="I25" s="55">
        <v>1533</v>
      </c>
      <c r="J25" s="55">
        <v>19</v>
      </c>
      <c r="K25" s="55">
        <v>187250</v>
      </c>
      <c r="L25" s="55">
        <v>21634</v>
      </c>
      <c r="M25" s="24">
        <f t="shared" si="1"/>
        <v>0.95469613259668507</v>
      </c>
      <c r="N25" s="25">
        <f t="shared" si="0"/>
        <v>1.2363362231436111E-2</v>
      </c>
      <c r="P25">
        <f t="shared" si="2"/>
        <v>7.0841121495327106E-2</v>
      </c>
    </row>
    <row r="26" spans="1:18" ht="16.5" thickBot="1" x14ac:dyDescent="0.3">
      <c r="A26" s="8" t="s">
        <v>39</v>
      </c>
      <c r="B26" s="55">
        <v>10653</v>
      </c>
      <c r="C26" s="55">
        <v>18</v>
      </c>
      <c r="D26" s="55">
        <v>232</v>
      </c>
      <c r="E26" s="55">
        <v>2</v>
      </c>
      <c r="F26" s="55">
        <v>7937</v>
      </c>
      <c r="G26" s="55">
        <v>2484</v>
      </c>
      <c r="H26" s="55">
        <v>55</v>
      </c>
      <c r="I26" s="55">
        <v>208</v>
      </c>
      <c r="J26" s="55">
        <v>5</v>
      </c>
      <c r="K26" s="55">
        <v>546463</v>
      </c>
      <c r="L26" s="55">
        <v>10659</v>
      </c>
      <c r="M26" s="24">
        <f t="shared" si="1"/>
        <v>0.97159995103439833</v>
      </c>
      <c r="N26" s="25">
        <f t="shared" si="0"/>
        <v>2.1777902938139491E-2</v>
      </c>
      <c r="P26">
        <f t="shared" si="2"/>
        <v>1.9494457996241284E-2</v>
      </c>
    </row>
    <row r="27" spans="1:18" ht="16.5" thickBot="1" x14ac:dyDescent="0.3">
      <c r="A27" s="8" t="s">
        <v>56</v>
      </c>
      <c r="B27" s="55">
        <v>9787</v>
      </c>
      <c r="C27" s="56"/>
      <c r="D27" s="55">
        <v>190</v>
      </c>
      <c r="E27" s="57"/>
      <c r="F27" s="55">
        <v>935</v>
      </c>
      <c r="G27" s="55">
        <v>8662</v>
      </c>
      <c r="H27" s="55">
        <v>193</v>
      </c>
      <c r="I27" s="55">
        <v>77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1.9413507714314906E-2</v>
      </c>
      <c r="P27">
        <f t="shared" si="2"/>
        <v>9.718677695798536E-2</v>
      </c>
    </row>
    <row r="28" spans="1:18" ht="16.5" thickBot="1" x14ac:dyDescent="0.3">
      <c r="A28" s="8" t="s">
        <v>51</v>
      </c>
      <c r="B28" s="55">
        <v>9730</v>
      </c>
      <c r="C28" s="56">
        <v>478</v>
      </c>
      <c r="D28" s="55">
        <v>126</v>
      </c>
      <c r="E28" s="55">
        <v>10</v>
      </c>
      <c r="F28" s="55">
        <v>4035</v>
      </c>
      <c r="G28" s="55">
        <v>5569</v>
      </c>
      <c r="H28" s="55">
        <v>360</v>
      </c>
      <c r="I28" s="55">
        <v>509</v>
      </c>
      <c r="J28" s="55">
        <v>7</v>
      </c>
      <c r="K28" s="55">
        <v>108891</v>
      </c>
      <c r="L28" s="55">
        <v>5696</v>
      </c>
      <c r="M28" s="24">
        <f t="shared" si="1"/>
        <v>0.96971881759192502</v>
      </c>
      <c r="N28" s="25">
        <f t="shared" si="0"/>
        <v>1.2949640287769784E-2</v>
      </c>
      <c r="P28">
        <f t="shared" si="2"/>
        <v>8.9355410456327888E-2</v>
      </c>
    </row>
    <row r="29" spans="1:18" ht="16.5" thickBot="1" x14ac:dyDescent="0.3">
      <c r="A29" s="8" t="s">
        <v>50</v>
      </c>
      <c r="B29" s="55">
        <v>9022</v>
      </c>
      <c r="C29" s="56">
        <v>572</v>
      </c>
      <c r="D29" s="55">
        <v>456</v>
      </c>
      <c r="E29" s="55">
        <v>35</v>
      </c>
      <c r="F29" s="55">
        <v>1008</v>
      </c>
      <c r="G29" s="55">
        <v>7558</v>
      </c>
      <c r="H29" s="55">
        <v>168</v>
      </c>
      <c r="I29" s="55">
        <v>511</v>
      </c>
      <c r="J29" s="55">
        <v>26</v>
      </c>
      <c r="K29" s="55">
        <v>30922</v>
      </c>
      <c r="L29" s="55">
        <v>1753</v>
      </c>
      <c r="M29" s="24">
        <f t="shared" si="1"/>
        <v>0.68852459016393441</v>
      </c>
      <c r="N29" s="25">
        <f t="shared" si="0"/>
        <v>5.0543116825537575E-2</v>
      </c>
      <c r="P29">
        <f t="shared" si="2"/>
        <v>0.29176637992367893</v>
      </c>
    </row>
    <row r="30" spans="1:18" ht="16.5" thickBot="1" x14ac:dyDescent="0.3">
      <c r="A30" s="8" t="s">
        <v>54</v>
      </c>
      <c r="B30" s="55">
        <v>8742</v>
      </c>
      <c r="C30" s="56">
        <v>363</v>
      </c>
      <c r="D30" s="55">
        <v>347</v>
      </c>
      <c r="E30" s="57">
        <v>15</v>
      </c>
      <c r="F30" s="55">
        <v>981</v>
      </c>
      <c r="G30" s="55">
        <v>7414</v>
      </c>
      <c r="H30" s="55">
        <v>160</v>
      </c>
      <c r="I30" s="55">
        <v>231</v>
      </c>
      <c r="J30" s="55">
        <v>9</v>
      </c>
      <c r="K30" s="55">
        <v>192960</v>
      </c>
      <c r="L30" s="55">
        <v>5098</v>
      </c>
      <c r="M30" s="24">
        <f t="shared" si="1"/>
        <v>0.7387048192771084</v>
      </c>
      <c r="N30" s="25">
        <f t="shared" si="0"/>
        <v>3.9693433996797069E-2</v>
      </c>
      <c r="P30">
        <f t="shared" si="2"/>
        <v>4.5304726368159201E-2</v>
      </c>
    </row>
    <row r="31" spans="1:18" ht="16.5" thickBot="1" x14ac:dyDescent="0.3">
      <c r="A31" s="8" t="s">
        <v>59</v>
      </c>
      <c r="B31" s="55">
        <v>8418</v>
      </c>
      <c r="C31" s="56">
        <v>351</v>
      </c>
      <c r="D31" s="55">
        <v>421</v>
      </c>
      <c r="E31" s="57">
        <v>10</v>
      </c>
      <c r="F31" s="55">
        <v>1730</v>
      </c>
      <c r="G31" s="55">
        <v>6267</v>
      </c>
      <c r="H31" s="55">
        <v>248</v>
      </c>
      <c r="I31" s="55">
        <v>438</v>
      </c>
      <c r="J31" s="55">
        <v>22</v>
      </c>
      <c r="K31" s="55">
        <v>90991</v>
      </c>
      <c r="L31" s="55">
        <v>4730</v>
      </c>
      <c r="M31" s="24">
        <f t="shared" si="1"/>
        <v>0.80427708042770807</v>
      </c>
      <c r="N31" s="25">
        <f t="shared" si="0"/>
        <v>5.0011879306248515E-2</v>
      </c>
      <c r="P31">
        <f t="shared" si="2"/>
        <v>9.2514644305480759E-2</v>
      </c>
    </row>
    <row r="32" spans="1:18" ht="16.5" thickBot="1" x14ac:dyDescent="0.3">
      <c r="A32" s="8" t="s">
        <v>73</v>
      </c>
      <c r="B32" s="55">
        <v>8274</v>
      </c>
      <c r="C32" s="56">
        <v>1132</v>
      </c>
      <c r="D32" s="55">
        <v>92</v>
      </c>
      <c r="E32" s="57">
        <v>5</v>
      </c>
      <c r="F32" s="55">
        <v>1329</v>
      </c>
      <c r="G32" s="55">
        <v>6853</v>
      </c>
      <c r="H32" s="55">
        <v>78</v>
      </c>
      <c r="I32" s="55">
        <v>238</v>
      </c>
      <c r="J32" s="55">
        <v>3</v>
      </c>
      <c r="K32" s="55">
        <v>150000</v>
      </c>
      <c r="L32" s="55">
        <v>4309</v>
      </c>
      <c r="M32" s="24">
        <f t="shared" si="1"/>
        <v>0.93525686136523578</v>
      </c>
      <c r="N32" s="25">
        <f t="shared" si="0"/>
        <v>1.1119168479574571E-2</v>
      </c>
      <c r="P32">
        <f t="shared" si="2"/>
        <v>5.5160000000000001E-2</v>
      </c>
    </row>
    <row r="33" spans="1:16" ht="16.5" thickBot="1" x14ac:dyDescent="0.3">
      <c r="A33" s="8" t="s">
        <v>62</v>
      </c>
      <c r="B33" s="55">
        <v>7638</v>
      </c>
      <c r="C33" s="56">
        <v>613</v>
      </c>
      <c r="D33" s="55">
        <v>143</v>
      </c>
      <c r="E33" s="57">
        <v>8</v>
      </c>
      <c r="F33" s="55">
        <v>1832</v>
      </c>
      <c r="G33" s="55">
        <v>5663</v>
      </c>
      <c r="H33" s="55">
        <v>46</v>
      </c>
      <c r="I33" s="55">
        <v>35</v>
      </c>
      <c r="J33" s="55" t="s">
        <v>37</v>
      </c>
      <c r="K33" s="55">
        <v>92548</v>
      </c>
      <c r="L33" s="55">
        <v>419</v>
      </c>
      <c r="M33" s="24">
        <f t="shared" si="1"/>
        <v>0.92759493670886073</v>
      </c>
      <c r="N33" s="25">
        <f t="shared" si="0"/>
        <v>1.8722178580780308E-2</v>
      </c>
      <c r="P33">
        <f t="shared" si="2"/>
        <v>8.2530146518563344E-2</v>
      </c>
    </row>
    <row r="34" spans="1:16" ht="16.5" thickBot="1" x14ac:dyDescent="0.3">
      <c r="A34" s="8" t="s">
        <v>58</v>
      </c>
      <c r="B34" s="55">
        <v>7242</v>
      </c>
      <c r="C34" s="56">
        <v>169</v>
      </c>
      <c r="D34" s="55">
        <v>346</v>
      </c>
      <c r="E34" s="55">
        <v>10</v>
      </c>
      <c r="F34" s="55">
        <v>3847</v>
      </c>
      <c r="G34" s="55">
        <v>3049</v>
      </c>
      <c r="H34" s="55">
        <v>76</v>
      </c>
      <c r="I34" s="55">
        <v>1250</v>
      </c>
      <c r="J34" s="55">
        <v>60</v>
      </c>
      <c r="K34" s="55">
        <v>91437</v>
      </c>
      <c r="L34" s="55">
        <v>15786</v>
      </c>
      <c r="M34" s="24">
        <f t="shared" si="1"/>
        <v>0.91748151681373713</v>
      </c>
      <c r="N34" s="25">
        <f t="shared" si="0"/>
        <v>4.7776857221761941E-2</v>
      </c>
      <c r="P34">
        <f t="shared" si="2"/>
        <v>7.9202073558843789E-2</v>
      </c>
    </row>
    <row r="35" spans="1:16" ht="16.5" thickBot="1" x14ac:dyDescent="0.3">
      <c r="A35" s="8" t="s">
        <v>53</v>
      </c>
      <c r="B35" s="55">
        <v>7036</v>
      </c>
      <c r="C35" s="56">
        <v>99</v>
      </c>
      <c r="D35" s="55">
        <v>163</v>
      </c>
      <c r="E35" s="57">
        <v>2</v>
      </c>
      <c r="F35" s="55">
        <v>32</v>
      </c>
      <c r="G35" s="55">
        <v>6841</v>
      </c>
      <c r="H35" s="55">
        <v>63</v>
      </c>
      <c r="I35" s="55">
        <v>1298</v>
      </c>
      <c r="J35" s="55">
        <v>30</v>
      </c>
      <c r="K35" s="55">
        <v>139668</v>
      </c>
      <c r="L35" s="55">
        <v>25763</v>
      </c>
      <c r="M35" s="24">
        <f t="shared" si="1"/>
        <v>0.1641025641025641</v>
      </c>
      <c r="N35" s="25">
        <f t="shared" si="0"/>
        <v>2.3166571915861287E-2</v>
      </c>
      <c r="P35">
        <f t="shared" si="2"/>
        <v>5.0376607383223075E-2</v>
      </c>
    </row>
    <row r="36" spans="1:16" ht="16.5" thickBot="1" x14ac:dyDescent="0.3">
      <c r="A36" s="8" t="s">
        <v>75</v>
      </c>
      <c r="B36" s="55">
        <v>6875</v>
      </c>
      <c r="C36" s="56">
        <v>578</v>
      </c>
      <c r="D36" s="55">
        <v>546</v>
      </c>
      <c r="E36" s="57">
        <v>60</v>
      </c>
      <c r="F36" s="55">
        <v>2125</v>
      </c>
      <c r="G36" s="55">
        <v>4204</v>
      </c>
      <c r="H36" s="55">
        <v>207</v>
      </c>
      <c r="I36" s="55">
        <v>53</v>
      </c>
      <c r="J36" s="55">
        <v>4</v>
      </c>
      <c r="K36" s="55">
        <v>48365</v>
      </c>
      <c r="L36" s="55">
        <v>375</v>
      </c>
      <c r="M36" s="24">
        <f t="shared" si="1"/>
        <v>0.79558217895919137</v>
      </c>
      <c r="N36" s="25">
        <f t="shared" si="0"/>
        <v>7.9418181818181818E-2</v>
      </c>
      <c r="P36">
        <f t="shared" si="2"/>
        <v>0.1421482476997829</v>
      </c>
    </row>
    <row r="37" spans="1:16" ht="16.5" thickBot="1" x14ac:dyDescent="0.3">
      <c r="A37" s="8" t="s">
        <v>60</v>
      </c>
      <c r="B37" s="55">
        <v>6606</v>
      </c>
      <c r="C37" s="56">
        <v>57</v>
      </c>
      <c r="D37" s="55">
        <v>181</v>
      </c>
      <c r="E37" s="57">
        <v>8</v>
      </c>
      <c r="F37" s="55">
        <v>1227</v>
      </c>
      <c r="G37" s="55">
        <v>5198</v>
      </c>
      <c r="H37" s="55">
        <v>86</v>
      </c>
      <c r="I37" s="55">
        <v>617</v>
      </c>
      <c r="J37" s="55">
        <v>17</v>
      </c>
      <c r="K37" s="55">
        <v>162533</v>
      </c>
      <c r="L37" s="55">
        <v>15177</v>
      </c>
      <c r="M37" s="24">
        <f t="shared" si="1"/>
        <v>0.87144886363636365</v>
      </c>
      <c r="N37" s="25">
        <f t="shared" si="0"/>
        <v>2.7399333938843477E-2</v>
      </c>
      <c r="P37">
        <f t="shared" si="2"/>
        <v>4.0644053822915964E-2</v>
      </c>
    </row>
    <row r="38" spans="1:16" ht="16.5" thickBot="1" x14ac:dyDescent="0.3">
      <c r="A38" s="8" t="s">
        <v>55</v>
      </c>
      <c r="B38" s="55">
        <v>6565</v>
      </c>
      <c r="C38" s="56">
        <v>32</v>
      </c>
      <c r="D38" s="55">
        <v>69</v>
      </c>
      <c r="E38" s="57">
        <v>4</v>
      </c>
      <c r="F38" s="55">
        <v>4163</v>
      </c>
      <c r="G38" s="55">
        <v>2333</v>
      </c>
      <c r="H38" s="55">
        <v>55</v>
      </c>
      <c r="I38" s="55">
        <v>257</v>
      </c>
      <c r="J38" s="55">
        <v>3</v>
      </c>
      <c r="K38" s="55">
        <v>406510</v>
      </c>
      <c r="L38" s="55">
        <v>15942</v>
      </c>
      <c r="M38" s="24">
        <f t="shared" si="1"/>
        <v>0.98369565217391308</v>
      </c>
      <c r="N38" s="25">
        <f t="shared" si="0"/>
        <v>1.0510281797410511E-2</v>
      </c>
      <c r="P38">
        <f t="shared" si="2"/>
        <v>1.6149664214902461E-2</v>
      </c>
    </row>
    <row r="39" spans="1:16" ht="16.5" thickBot="1" x14ac:dyDescent="0.3">
      <c r="A39" s="8" t="s">
        <v>78</v>
      </c>
      <c r="B39" s="55">
        <v>6302</v>
      </c>
      <c r="C39" s="56"/>
      <c r="D39" s="55">
        <v>37</v>
      </c>
      <c r="E39" s="57"/>
      <c r="F39" s="55">
        <v>1188</v>
      </c>
      <c r="G39" s="55">
        <v>5077</v>
      </c>
      <c r="H39" s="55">
        <v>1</v>
      </c>
      <c r="I39" s="55">
        <v>637</v>
      </c>
      <c r="J39" s="55">
        <v>4</v>
      </c>
      <c r="K39" s="55">
        <v>767000</v>
      </c>
      <c r="L39" s="55">
        <v>77550</v>
      </c>
      <c r="M39" s="24">
        <f t="shared" si="1"/>
        <v>0.96979591836734691</v>
      </c>
      <c r="N39" s="25">
        <f t="shared" si="0"/>
        <v>5.8711520152332592E-3</v>
      </c>
      <c r="P39">
        <f t="shared" si="2"/>
        <v>8.216427640156454E-3</v>
      </c>
    </row>
    <row r="40" spans="1:16" ht="16.5" thickBot="1" x14ac:dyDescent="0.3">
      <c r="A40" s="8" t="s">
        <v>76</v>
      </c>
      <c r="B40" s="55">
        <v>6248</v>
      </c>
      <c r="C40" s="56">
        <v>325</v>
      </c>
      <c r="D40" s="55">
        <v>535</v>
      </c>
      <c r="E40" s="57">
        <v>15</v>
      </c>
      <c r="F40" s="55">
        <v>631</v>
      </c>
      <c r="G40" s="55">
        <v>5082</v>
      </c>
      <c r="H40" s="55"/>
      <c r="I40" s="55">
        <v>23</v>
      </c>
      <c r="J40" s="55">
        <v>2</v>
      </c>
      <c r="K40" s="55">
        <v>39422</v>
      </c>
      <c r="L40" s="55">
        <v>144</v>
      </c>
      <c r="M40" s="24">
        <f t="shared" si="1"/>
        <v>0.54116638078902235</v>
      </c>
      <c r="N40" s="25">
        <f t="shared" si="0"/>
        <v>8.5627400768245834E-2</v>
      </c>
      <c r="P40">
        <f t="shared" si="2"/>
        <v>0.15849018314646643</v>
      </c>
    </row>
    <row r="41" spans="1:16" ht="16.5" thickBot="1" x14ac:dyDescent="0.3">
      <c r="A41" s="8" t="s">
        <v>74</v>
      </c>
      <c r="B41" s="55">
        <v>6087</v>
      </c>
      <c r="C41" s="56">
        <v>209</v>
      </c>
      <c r="D41" s="55">
        <v>397</v>
      </c>
      <c r="E41" s="57">
        <v>10</v>
      </c>
      <c r="F41" s="55">
        <v>516</v>
      </c>
      <c r="G41" s="55">
        <v>5174</v>
      </c>
      <c r="H41" s="55">
        <v>1</v>
      </c>
      <c r="I41" s="55">
        <v>56</v>
      </c>
      <c r="J41" s="55">
        <v>4</v>
      </c>
      <c r="K41" s="55">
        <v>56048</v>
      </c>
      <c r="L41" s="55">
        <v>511</v>
      </c>
      <c r="M41" s="24">
        <f t="shared" si="1"/>
        <v>0.56516976998904711</v>
      </c>
      <c r="N41" s="25">
        <f t="shared" si="0"/>
        <v>6.5220962707409236E-2</v>
      </c>
      <c r="P41">
        <f t="shared" si="2"/>
        <v>0.1086033399942906</v>
      </c>
    </row>
    <row r="42" spans="1:16" ht="16.5" thickBot="1" x14ac:dyDescent="0.3">
      <c r="A42" s="8" t="s">
        <v>79</v>
      </c>
      <c r="B42" s="55">
        <v>5994</v>
      </c>
      <c r="C42" s="55">
        <v>304</v>
      </c>
      <c r="D42" s="55">
        <v>117</v>
      </c>
      <c r="E42" s="55">
        <v>7</v>
      </c>
      <c r="F42" s="55">
        <v>637</v>
      </c>
      <c r="G42" s="55">
        <v>5240</v>
      </c>
      <c r="H42" s="55">
        <v>126</v>
      </c>
      <c r="I42" s="55">
        <v>686</v>
      </c>
      <c r="J42" s="55">
        <v>13</v>
      </c>
      <c r="K42" s="55">
        <v>36028</v>
      </c>
      <c r="L42" s="55">
        <v>4123</v>
      </c>
      <c r="M42" s="24">
        <f t="shared" si="1"/>
        <v>0.84482758620689657</v>
      </c>
      <c r="N42" s="25">
        <f t="shared" si="0"/>
        <v>1.951951951951952E-2</v>
      </c>
      <c r="P42">
        <f t="shared" si="2"/>
        <v>0.1663706006439436</v>
      </c>
    </row>
    <row r="43" spans="1:16" ht="16.5" thickBot="1" x14ac:dyDescent="0.3">
      <c r="A43" s="8" t="s">
        <v>86</v>
      </c>
      <c r="B43" s="55">
        <v>5992</v>
      </c>
      <c r="C43" s="56">
        <v>942</v>
      </c>
      <c r="D43" s="55">
        <v>11</v>
      </c>
      <c r="E43" s="57"/>
      <c r="F43" s="55">
        <v>740</v>
      </c>
      <c r="G43" s="55">
        <v>5241</v>
      </c>
      <c r="H43" s="55">
        <v>23</v>
      </c>
      <c r="I43" s="55">
        <v>1024</v>
      </c>
      <c r="J43" s="55">
        <v>2</v>
      </c>
      <c r="K43" s="55">
        <v>94796</v>
      </c>
      <c r="L43" s="55">
        <v>16203</v>
      </c>
      <c r="M43" s="24">
        <f t="shared" si="1"/>
        <v>0.98535286284953394</v>
      </c>
      <c r="N43" s="25">
        <f t="shared" si="0"/>
        <v>1.8357810413885179E-3</v>
      </c>
      <c r="P43">
        <f t="shared" si="2"/>
        <v>6.320941811890797E-2</v>
      </c>
    </row>
    <row r="44" spans="1:16" ht="16.5" thickBot="1" x14ac:dyDescent="0.3">
      <c r="A44" s="8" t="s">
        <v>64</v>
      </c>
      <c r="B44" s="55">
        <v>5305</v>
      </c>
      <c r="C44" s="55">
        <v>54</v>
      </c>
      <c r="D44" s="55">
        <v>88</v>
      </c>
      <c r="E44" s="55">
        <v>2</v>
      </c>
      <c r="F44" s="55">
        <v>3102</v>
      </c>
      <c r="G44" s="55">
        <v>2115</v>
      </c>
      <c r="H44" s="55">
        <v>49</v>
      </c>
      <c r="I44" s="55">
        <v>164</v>
      </c>
      <c r="J44" s="55">
        <v>3</v>
      </c>
      <c r="K44" s="55">
        <v>100794</v>
      </c>
      <c r="L44" s="55">
        <v>3114</v>
      </c>
      <c r="M44" s="24">
        <f t="shared" si="1"/>
        <v>0.97241379310344822</v>
      </c>
      <c r="N44" s="25">
        <f t="shared" si="0"/>
        <v>1.6588124410933082E-2</v>
      </c>
      <c r="P44">
        <f t="shared" si="2"/>
        <v>5.2632101117129987E-2</v>
      </c>
    </row>
    <row r="45" spans="1:16" ht="16.5" thickBot="1" x14ac:dyDescent="0.3">
      <c r="A45" s="8" t="s">
        <v>82</v>
      </c>
      <c r="B45" s="55">
        <v>5106</v>
      </c>
      <c r="C45" s="56">
        <v>444</v>
      </c>
      <c r="D45" s="55">
        <v>133</v>
      </c>
      <c r="E45" s="55">
        <v>8</v>
      </c>
      <c r="F45" s="55">
        <v>275</v>
      </c>
      <c r="G45" s="55">
        <v>4698</v>
      </c>
      <c r="H45" s="55">
        <v>45</v>
      </c>
      <c r="I45" s="55">
        <v>117</v>
      </c>
      <c r="J45" s="55">
        <v>3</v>
      </c>
      <c r="K45" s="55">
        <v>52534</v>
      </c>
      <c r="L45" s="55">
        <v>1201</v>
      </c>
      <c r="M45" s="24">
        <f t="shared" si="1"/>
        <v>0.6740196078431373</v>
      </c>
      <c r="N45" s="25">
        <f t="shared" si="0"/>
        <v>2.6047786917352135E-2</v>
      </c>
      <c r="P45">
        <f t="shared" si="2"/>
        <v>9.7194198043172045E-2</v>
      </c>
    </row>
    <row r="46" spans="1:16" ht="16.5" thickBot="1" x14ac:dyDescent="0.3">
      <c r="A46" s="8" t="s">
        <v>81</v>
      </c>
      <c r="B46" s="55">
        <v>5008</v>
      </c>
      <c r="C46" s="56">
        <v>345</v>
      </c>
      <c r="D46" s="55">
        <v>8</v>
      </c>
      <c r="E46" s="57">
        <v>1</v>
      </c>
      <c r="F46" s="55">
        <v>510</v>
      </c>
      <c r="G46" s="55">
        <v>4490</v>
      </c>
      <c r="H46" s="55">
        <v>37</v>
      </c>
      <c r="I46" s="55">
        <v>1738</v>
      </c>
      <c r="J46" s="55">
        <v>3</v>
      </c>
      <c r="K46" s="55">
        <v>60139</v>
      </c>
      <c r="L46" s="55">
        <v>20874</v>
      </c>
      <c r="M46" s="24">
        <f t="shared" si="1"/>
        <v>0.98455598455598459</v>
      </c>
      <c r="N46" s="25">
        <f t="shared" si="0"/>
        <v>1.5974440894568689E-3</v>
      </c>
      <c r="P46">
        <f t="shared" si="2"/>
        <v>8.327374914780758E-2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45</v>
      </c>
      <c r="E47" s="55">
        <v>3</v>
      </c>
      <c r="F47" s="55">
        <v>342</v>
      </c>
      <c r="G47" s="55">
        <v>4392</v>
      </c>
      <c r="H47" s="55">
        <v>65</v>
      </c>
      <c r="I47" s="55">
        <v>506</v>
      </c>
      <c r="J47" s="55">
        <v>5</v>
      </c>
      <c r="K47" s="55">
        <v>86813</v>
      </c>
      <c r="L47" s="55">
        <v>9187</v>
      </c>
      <c r="M47" s="24">
        <f t="shared" si="1"/>
        <v>0.88372093023255816</v>
      </c>
      <c r="N47" s="25">
        <f t="shared" si="0"/>
        <v>9.4161958568738224E-3</v>
      </c>
      <c r="P47">
        <f t="shared" si="2"/>
        <v>5.5049358966974993E-2</v>
      </c>
    </row>
    <row r="48" spans="1:16" ht="16.5" thickBot="1" x14ac:dyDescent="0.3">
      <c r="A48" s="8" t="s">
        <v>84</v>
      </c>
      <c r="B48" s="55">
        <v>4335</v>
      </c>
      <c r="C48" s="56">
        <v>209</v>
      </c>
      <c r="D48" s="55">
        <v>217</v>
      </c>
      <c r="E48" s="57">
        <v>17</v>
      </c>
      <c r="F48" s="55">
        <v>312</v>
      </c>
      <c r="G48" s="55">
        <v>3806</v>
      </c>
      <c r="H48" s="55">
        <v>146</v>
      </c>
      <c r="I48" s="55">
        <v>400</v>
      </c>
      <c r="J48" s="55">
        <v>20</v>
      </c>
      <c r="K48" s="55">
        <v>14373</v>
      </c>
      <c r="L48" s="55">
        <v>1325</v>
      </c>
      <c r="M48" s="24">
        <f t="shared" si="1"/>
        <v>0.58979206049149335</v>
      </c>
      <c r="N48" s="25">
        <f t="shared" si="0"/>
        <v>5.005767012687428E-2</v>
      </c>
      <c r="P48">
        <f t="shared" si="2"/>
        <v>0.30160718012940929</v>
      </c>
    </row>
    <row r="49" spans="1:16" ht="16.5" thickBot="1" x14ac:dyDescent="0.3">
      <c r="A49" s="8" t="s">
        <v>80</v>
      </c>
      <c r="B49" s="55">
        <v>4210</v>
      </c>
      <c r="C49" s="56">
        <v>194</v>
      </c>
      <c r="D49" s="55">
        <v>116</v>
      </c>
      <c r="E49" s="57">
        <v>7</v>
      </c>
      <c r="F49" s="55">
        <v>122</v>
      </c>
      <c r="G49" s="55">
        <v>3972</v>
      </c>
      <c r="H49" s="55">
        <v>96</v>
      </c>
      <c r="I49" s="55">
        <v>976</v>
      </c>
      <c r="J49" s="55">
        <v>27</v>
      </c>
      <c r="K49" s="55">
        <v>18559</v>
      </c>
      <c r="L49" s="55">
        <v>4301</v>
      </c>
      <c r="M49" s="24">
        <f t="shared" si="1"/>
        <v>0.51260504201680668</v>
      </c>
      <c r="N49" s="25">
        <f t="shared" si="0"/>
        <v>2.7553444180522565E-2</v>
      </c>
      <c r="P49">
        <f t="shared" si="2"/>
        <v>0.22684411875639851</v>
      </c>
    </row>
    <row r="50" spans="1:16" ht="16.5" thickBot="1" x14ac:dyDescent="0.3">
      <c r="A50" s="8" t="s">
        <v>87</v>
      </c>
      <c r="B50" s="55">
        <v>3681</v>
      </c>
      <c r="C50" s="56">
        <v>192</v>
      </c>
      <c r="D50" s="55">
        <v>90</v>
      </c>
      <c r="E50" s="57">
        <v>8</v>
      </c>
      <c r="F50" s="55">
        <v>1700</v>
      </c>
      <c r="G50" s="55">
        <v>1891</v>
      </c>
      <c r="H50" s="55">
        <v>70</v>
      </c>
      <c r="I50" s="55">
        <v>664</v>
      </c>
      <c r="J50" s="55">
        <v>16</v>
      </c>
      <c r="K50" s="55">
        <v>55600</v>
      </c>
      <c r="L50" s="55">
        <v>10035</v>
      </c>
      <c r="M50" s="24">
        <f t="shared" si="1"/>
        <v>0.94972067039106145</v>
      </c>
      <c r="N50" s="25">
        <f t="shared" si="0"/>
        <v>2.4449877750611249E-2</v>
      </c>
      <c r="P50">
        <f t="shared" si="2"/>
        <v>6.6205035971223028E-2</v>
      </c>
    </row>
    <row r="51" spans="1:16" ht="16.5" thickBot="1" x14ac:dyDescent="0.3">
      <c r="A51" s="8" t="s">
        <v>83</v>
      </c>
      <c r="B51" s="55">
        <v>3537</v>
      </c>
      <c r="C51" s="56">
        <v>57</v>
      </c>
      <c r="D51" s="55">
        <v>72</v>
      </c>
      <c r="E51" s="57"/>
      <c r="F51" s="55">
        <v>601</v>
      </c>
      <c r="G51" s="55">
        <v>2864</v>
      </c>
      <c r="H51" s="55">
        <v>32</v>
      </c>
      <c r="I51" s="55">
        <v>5650</v>
      </c>
      <c r="J51" s="55">
        <v>115</v>
      </c>
      <c r="K51" s="55">
        <v>33252</v>
      </c>
      <c r="L51" s="55">
        <v>53120</v>
      </c>
      <c r="M51" s="24">
        <f t="shared" si="1"/>
        <v>0.89301634472511149</v>
      </c>
      <c r="N51" s="25">
        <f t="shared" si="0"/>
        <v>2.0356234096692113E-2</v>
      </c>
      <c r="P51">
        <f t="shared" si="2"/>
        <v>0.10636954168170336</v>
      </c>
    </row>
    <row r="52" spans="1:16" ht="16.5" thickBot="1" x14ac:dyDescent="0.3">
      <c r="A52" s="8" t="s">
        <v>88</v>
      </c>
      <c r="B52" s="55">
        <v>3439</v>
      </c>
      <c r="C52" s="55"/>
      <c r="D52" s="55">
        <v>153</v>
      </c>
      <c r="E52" s="55"/>
      <c r="F52" s="55">
        <v>634</v>
      </c>
      <c r="G52" s="55">
        <v>2652</v>
      </c>
      <c r="H52" s="55">
        <v>98</v>
      </c>
      <c r="I52" s="55">
        <v>68</v>
      </c>
      <c r="J52" s="55">
        <v>3</v>
      </c>
      <c r="K52" s="55">
        <v>55573</v>
      </c>
      <c r="L52" s="55">
        <v>1092</v>
      </c>
      <c r="M52" s="24">
        <f t="shared" si="1"/>
        <v>0.8055908513341804</v>
      </c>
      <c r="N52" s="25">
        <f t="shared" si="0"/>
        <v>4.4489677231753413E-2</v>
      </c>
      <c r="P52">
        <f t="shared" si="2"/>
        <v>6.1882568873373761E-2</v>
      </c>
    </row>
    <row r="53" spans="1:16" ht="16.5" thickBot="1" x14ac:dyDescent="0.3">
      <c r="A53" s="8" t="s">
        <v>92</v>
      </c>
      <c r="B53" s="55">
        <v>3032</v>
      </c>
      <c r="C53" s="56">
        <v>188</v>
      </c>
      <c r="D53" s="55">
        <v>224</v>
      </c>
      <c r="E53" s="57">
        <v>19</v>
      </c>
      <c r="F53" s="55">
        <v>701</v>
      </c>
      <c r="G53" s="55">
        <v>2107</v>
      </c>
      <c r="H53" s="55"/>
      <c r="I53" s="55">
        <v>30</v>
      </c>
      <c r="J53" s="55">
        <v>2</v>
      </c>
      <c r="K53" s="55">
        <v>55000</v>
      </c>
      <c r="L53" s="55">
        <v>537</v>
      </c>
      <c r="M53" s="24">
        <f t="shared" si="1"/>
        <v>0.75783783783783787</v>
      </c>
      <c r="N53" s="25">
        <f t="shared" si="0"/>
        <v>7.3878627968337732E-2</v>
      </c>
      <c r="P53">
        <f t="shared" si="2"/>
        <v>5.5127272727272726E-2</v>
      </c>
    </row>
    <row r="54" spans="1:16" ht="16.5" thickBot="1" x14ac:dyDescent="0.3">
      <c r="A54" s="8" t="s">
        <v>90</v>
      </c>
      <c r="B54" s="55">
        <v>2783</v>
      </c>
      <c r="C54" s="56"/>
      <c r="D54" s="55">
        <v>50</v>
      </c>
      <c r="E54" s="55"/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93</v>
      </c>
      <c r="B55" s="55">
        <v>2758</v>
      </c>
      <c r="C55" s="56">
        <v>89</v>
      </c>
      <c r="D55" s="55">
        <v>129</v>
      </c>
      <c r="E55" s="57">
        <v>6</v>
      </c>
      <c r="F55" s="55">
        <v>685</v>
      </c>
      <c r="G55" s="55">
        <v>1944</v>
      </c>
      <c r="H55" s="55">
        <v>127</v>
      </c>
      <c r="I55" s="55">
        <v>61</v>
      </c>
      <c r="J55" s="55">
        <v>3</v>
      </c>
      <c r="K55" s="55">
        <v>30942</v>
      </c>
      <c r="L55" s="55">
        <v>685</v>
      </c>
      <c r="M55" s="24">
        <f t="shared" si="1"/>
        <v>0.84152334152334152</v>
      </c>
      <c r="N55" s="25">
        <f t="shared" si="0"/>
        <v>4.6773023930384336E-2</v>
      </c>
      <c r="P55">
        <f t="shared" si="2"/>
        <v>8.9134509727877967E-2</v>
      </c>
    </row>
    <row r="56" spans="1:16" ht="16.5" thickBot="1" x14ac:dyDescent="0.3">
      <c r="A56" s="8" t="s">
        <v>89</v>
      </c>
      <c r="B56" s="55">
        <v>2733</v>
      </c>
      <c r="C56" s="55">
        <v>33</v>
      </c>
      <c r="D56" s="55">
        <v>47</v>
      </c>
      <c r="E56" s="57"/>
      <c r="F56" s="55">
        <v>1787</v>
      </c>
      <c r="G56" s="55">
        <v>899</v>
      </c>
      <c r="H56" s="55">
        <v>61</v>
      </c>
      <c r="I56" s="55">
        <v>39</v>
      </c>
      <c r="J56" s="55" t="s">
        <v>43</v>
      </c>
      <c r="K56" s="55">
        <v>100498</v>
      </c>
      <c r="L56" s="55">
        <v>1440</v>
      </c>
      <c r="M56" s="24">
        <f t="shared" si="1"/>
        <v>0.97437295528898582</v>
      </c>
      <c r="N56" s="25">
        <f t="shared" si="0"/>
        <v>1.7197219173069888E-2</v>
      </c>
      <c r="P56">
        <f t="shared" si="2"/>
        <v>2.7194571036239526E-2</v>
      </c>
    </row>
    <row r="57" spans="1:16" ht="16.5" thickBot="1" x14ac:dyDescent="0.3">
      <c r="A57" s="8" t="s">
        <v>97</v>
      </c>
      <c r="B57" s="55">
        <v>2685</v>
      </c>
      <c r="C57" s="56">
        <v>121</v>
      </c>
      <c r="D57" s="55">
        <v>137</v>
      </c>
      <c r="E57" s="57">
        <v>2</v>
      </c>
      <c r="F57" s="55">
        <v>314</v>
      </c>
      <c r="G57" s="55">
        <v>2234</v>
      </c>
      <c r="H57" s="55">
        <v>1</v>
      </c>
      <c r="I57" s="55">
        <v>73</v>
      </c>
      <c r="J57" s="55">
        <v>4</v>
      </c>
      <c r="K57" s="55">
        <v>13689</v>
      </c>
      <c r="L57" s="55">
        <v>371</v>
      </c>
      <c r="M57" s="24">
        <f t="shared" si="1"/>
        <v>0.69623059866962311</v>
      </c>
      <c r="N57" s="25">
        <f t="shared" si="0"/>
        <v>5.1024208566108009E-2</v>
      </c>
      <c r="P57">
        <f t="shared" si="2"/>
        <v>0.19614288845058075</v>
      </c>
    </row>
    <row r="58" spans="1:16" ht="16.5" thickBot="1" x14ac:dyDescent="0.3">
      <c r="A58" s="8" t="s">
        <v>95</v>
      </c>
      <c r="B58" s="55">
        <v>2534</v>
      </c>
      <c r="C58" s="56">
        <v>116</v>
      </c>
      <c r="D58" s="55">
        <v>367</v>
      </c>
      <c r="E58" s="57">
        <v>3</v>
      </c>
      <c r="F58" s="55">
        <v>894</v>
      </c>
      <c r="G58" s="55">
        <v>1273</v>
      </c>
      <c r="H58" s="55">
        <v>60</v>
      </c>
      <c r="I58" s="55">
        <v>58</v>
      </c>
      <c r="J58" s="55">
        <v>8</v>
      </c>
      <c r="K58" s="55">
        <v>3359</v>
      </c>
      <c r="L58" s="55">
        <v>77</v>
      </c>
      <c r="M58" s="24">
        <f t="shared" si="1"/>
        <v>0.70896114195083271</v>
      </c>
      <c r="N58" s="25">
        <f t="shared" si="0"/>
        <v>0.14483030781373324</v>
      </c>
      <c r="P58">
        <f t="shared" si="2"/>
        <v>0.75439118785352788</v>
      </c>
    </row>
    <row r="59" spans="1:16" ht="16.5" thickBot="1" x14ac:dyDescent="0.3">
      <c r="A59" s="8" t="s">
        <v>96</v>
      </c>
      <c r="B59" s="55">
        <v>2378</v>
      </c>
      <c r="C59" s="56">
        <v>114</v>
      </c>
      <c r="D59" s="55">
        <v>57</v>
      </c>
      <c r="E59" s="57">
        <v>1</v>
      </c>
      <c r="F59" s="55">
        <v>391</v>
      </c>
      <c r="G59" s="55">
        <v>1930</v>
      </c>
      <c r="H59" s="55">
        <v>80</v>
      </c>
      <c r="I59" s="55">
        <v>589</v>
      </c>
      <c r="J59" s="55">
        <v>14</v>
      </c>
      <c r="K59" s="55">
        <v>9848</v>
      </c>
      <c r="L59" s="55">
        <v>2441</v>
      </c>
      <c r="M59" s="24">
        <f t="shared" si="1"/>
        <v>0.8727678571428571</v>
      </c>
      <c r="N59" s="25">
        <f t="shared" si="0"/>
        <v>2.3969722455845249E-2</v>
      </c>
      <c r="P59">
        <f t="shared" si="2"/>
        <v>0.24147034930950448</v>
      </c>
    </row>
    <row r="60" spans="1:16" ht="16.5" thickBot="1" x14ac:dyDescent="0.3">
      <c r="A60" s="8" t="s">
        <v>94</v>
      </c>
      <c r="B60" s="55">
        <v>2235</v>
      </c>
      <c r="C60" s="56">
        <v>11</v>
      </c>
      <c r="D60" s="55">
        <v>110</v>
      </c>
      <c r="E60" s="55">
        <v>2</v>
      </c>
      <c r="F60" s="55">
        <v>269</v>
      </c>
      <c r="G60" s="55">
        <v>1856</v>
      </c>
      <c r="H60" s="55">
        <v>67</v>
      </c>
      <c r="I60" s="55">
        <v>214</v>
      </c>
      <c r="J60" s="55">
        <v>11</v>
      </c>
      <c r="K60" s="55">
        <v>53290</v>
      </c>
      <c r="L60" s="55">
        <v>5113</v>
      </c>
      <c r="M60" s="24">
        <f t="shared" si="1"/>
        <v>0.70976253298153036</v>
      </c>
      <c r="N60" s="25">
        <f t="shared" si="0"/>
        <v>4.9217002237136466E-2</v>
      </c>
      <c r="P60">
        <f t="shared" si="2"/>
        <v>4.1940326515293676E-2</v>
      </c>
    </row>
    <row r="61" spans="1:16" ht="16.5" thickBot="1" x14ac:dyDescent="0.3">
      <c r="A61" s="8" t="s">
        <v>212</v>
      </c>
      <c r="B61" s="55">
        <v>2144</v>
      </c>
      <c r="C61" s="56">
        <v>306</v>
      </c>
      <c r="D61" s="55">
        <v>84</v>
      </c>
      <c r="E61" s="55">
        <v>9</v>
      </c>
      <c r="F61" s="55">
        <v>66</v>
      </c>
      <c r="G61" s="55">
        <v>1994</v>
      </c>
      <c r="H61" s="55">
        <v>1</v>
      </c>
      <c r="I61" s="55">
        <v>13</v>
      </c>
      <c r="J61" s="55" t="s">
        <v>91</v>
      </c>
      <c r="K61" s="55">
        <v>21307</v>
      </c>
      <c r="L61" s="55">
        <v>129</v>
      </c>
      <c r="M61" s="24">
        <f t="shared" si="1"/>
        <v>0.44</v>
      </c>
      <c r="N61" s="25">
        <f t="shared" si="0"/>
        <v>3.9179104477611942E-2</v>
      </c>
      <c r="P61">
        <f t="shared" si="2"/>
        <v>0.10062420800675834</v>
      </c>
    </row>
    <row r="62" spans="1:16" ht="16.5" thickBot="1" x14ac:dyDescent="0.3">
      <c r="A62" s="8" t="s">
        <v>101</v>
      </c>
      <c r="B62" s="55">
        <v>1834</v>
      </c>
      <c r="C62" s="56">
        <v>71</v>
      </c>
      <c r="D62" s="55">
        <v>172</v>
      </c>
      <c r="E62" s="57">
        <v>16</v>
      </c>
      <c r="F62" s="55">
        <v>231</v>
      </c>
      <c r="G62" s="55">
        <v>1431</v>
      </c>
      <c r="H62" s="55">
        <v>60</v>
      </c>
      <c r="I62" s="55">
        <v>190</v>
      </c>
      <c r="J62" s="55">
        <v>18</v>
      </c>
      <c r="K62" s="55">
        <v>43901</v>
      </c>
      <c r="L62" s="55">
        <v>4544</v>
      </c>
      <c r="M62" s="24">
        <f t="shared" si="1"/>
        <v>0.57320099255583123</v>
      </c>
      <c r="N62" s="25">
        <f t="shared" si="0"/>
        <v>9.3784078516902944E-2</v>
      </c>
      <c r="P62">
        <f t="shared" si="2"/>
        <v>4.1775813762784449E-2</v>
      </c>
    </row>
    <row r="63" spans="1:16" ht="16.5" thickBot="1" x14ac:dyDescent="0.3">
      <c r="A63" s="8" t="s">
        <v>99</v>
      </c>
      <c r="B63" s="55">
        <v>1832</v>
      </c>
      <c r="C63" s="56">
        <v>18</v>
      </c>
      <c r="D63" s="55">
        <v>39</v>
      </c>
      <c r="E63" s="57">
        <v>3</v>
      </c>
      <c r="F63" s="55">
        <v>615</v>
      </c>
      <c r="G63" s="55">
        <v>1178</v>
      </c>
      <c r="H63" s="55">
        <v>27</v>
      </c>
      <c r="I63" s="55">
        <v>446</v>
      </c>
      <c r="J63" s="55">
        <v>9</v>
      </c>
      <c r="K63" s="55">
        <v>21647</v>
      </c>
      <c r="L63" s="55">
        <v>5273</v>
      </c>
      <c r="M63" s="24">
        <f t="shared" si="1"/>
        <v>0.94036697247706424</v>
      </c>
      <c r="N63" s="25">
        <f t="shared" si="0"/>
        <v>2.1288209606986901E-2</v>
      </c>
      <c r="P63">
        <f t="shared" si="2"/>
        <v>8.4630664757241195E-2</v>
      </c>
    </row>
    <row r="64" spans="1:16" ht="16.5" thickBot="1" x14ac:dyDescent="0.3">
      <c r="A64" s="8" t="s">
        <v>100</v>
      </c>
      <c r="B64" s="55">
        <v>1767</v>
      </c>
      <c r="C64" s="56">
        <v>27</v>
      </c>
      <c r="D64" s="55">
        <v>7</v>
      </c>
      <c r="E64" s="57"/>
      <c r="F64" s="55">
        <v>741</v>
      </c>
      <c r="G64" s="55">
        <v>1019</v>
      </c>
      <c r="H64" s="55">
        <v>3</v>
      </c>
      <c r="I64" s="55">
        <v>1038</v>
      </c>
      <c r="J64" s="55">
        <v>4</v>
      </c>
      <c r="K64" s="55">
        <v>82561</v>
      </c>
      <c r="L64" s="55">
        <v>48520</v>
      </c>
      <c r="M64" s="24">
        <f t="shared" si="1"/>
        <v>0.99064171122994649</v>
      </c>
      <c r="N64" s="25">
        <f t="shared" si="0"/>
        <v>3.9615166949632146E-3</v>
      </c>
      <c r="P64">
        <f t="shared" si="2"/>
        <v>2.1402357045093929E-2</v>
      </c>
    </row>
    <row r="65" spans="1:16" ht="16.5" thickBot="1" x14ac:dyDescent="0.3">
      <c r="A65" s="8" t="s">
        <v>98</v>
      </c>
      <c r="B65" s="55">
        <v>1760</v>
      </c>
      <c r="C65" s="56">
        <v>6</v>
      </c>
      <c r="D65" s="55">
        <v>9</v>
      </c>
      <c r="E65" s="55"/>
      <c r="F65" s="55">
        <v>1291</v>
      </c>
      <c r="G65" s="55">
        <v>460</v>
      </c>
      <c r="H65" s="55">
        <v>3</v>
      </c>
      <c r="I65" s="55">
        <v>5158</v>
      </c>
      <c r="J65" s="55">
        <v>26</v>
      </c>
      <c r="K65" s="55">
        <v>41091</v>
      </c>
      <c r="L65" s="55">
        <v>120416</v>
      </c>
      <c r="M65" s="24">
        <f t="shared" si="1"/>
        <v>0.99307692307692308</v>
      </c>
      <c r="N65" s="25">
        <f t="shared" si="0"/>
        <v>5.1136363636363636E-3</v>
      </c>
      <c r="P65">
        <f t="shared" si="2"/>
        <v>4.2831763646540608E-2</v>
      </c>
    </row>
    <row r="66" spans="1:16" ht="16.5" thickBot="1" x14ac:dyDescent="0.3">
      <c r="A66" s="8" t="s">
        <v>201</v>
      </c>
      <c r="B66" s="55">
        <v>1751</v>
      </c>
      <c r="C66" s="56">
        <v>93</v>
      </c>
      <c r="D66" s="55">
        <v>6</v>
      </c>
      <c r="E66" s="57">
        <v>1</v>
      </c>
      <c r="F66" s="55">
        <v>280</v>
      </c>
      <c r="G66" s="55">
        <v>1465</v>
      </c>
      <c r="H66" s="55">
        <v>34</v>
      </c>
      <c r="I66" s="55">
        <v>410</v>
      </c>
      <c r="J66" s="55">
        <v>1</v>
      </c>
      <c r="K66" s="55"/>
      <c r="L66" s="55"/>
      <c r="M66" s="24">
        <f t="shared" si="1"/>
        <v>0.97902097902097907</v>
      </c>
      <c r="N66" s="25">
        <f t="shared" si="0"/>
        <v>3.4266133637921186E-3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1615</v>
      </c>
      <c r="C67" s="59">
        <v>69</v>
      </c>
      <c r="D67" s="58">
        <v>17</v>
      </c>
      <c r="E67" s="60"/>
      <c r="F67" s="58">
        <v>377</v>
      </c>
      <c r="G67" s="58">
        <v>1221</v>
      </c>
      <c r="H67" s="58">
        <v>22</v>
      </c>
      <c r="I67" s="58">
        <v>86</v>
      </c>
      <c r="J67" s="58" t="s">
        <v>65</v>
      </c>
      <c r="K67" s="58">
        <v>100878</v>
      </c>
      <c r="L67" s="58">
        <v>5373</v>
      </c>
      <c r="M67" s="24">
        <f t="shared" si="1"/>
        <v>0.95685279187817263</v>
      </c>
      <c r="N67" s="25">
        <f t="shared" ref="N67" si="3">+D67/B67</f>
        <v>1.0526315789473684E-2</v>
      </c>
      <c r="P67">
        <f t="shared" si="2"/>
        <v>1.6009437141894168E-2</v>
      </c>
    </row>
    <row r="68" spans="1:16" ht="16.5" thickBot="1" x14ac:dyDescent="0.3">
      <c r="A68" s="8" t="s">
        <v>102</v>
      </c>
      <c r="B68" s="55">
        <v>1513</v>
      </c>
      <c r="C68" s="56">
        <v>31</v>
      </c>
      <c r="D68" s="55">
        <v>82</v>
      </c>
      <c r="E68" s="57">
        <v>1</v>
      </c>
      <c r="F68" s="55">
        <v>953</v>
      </c>
      <c r="G68" s="55">
        <v>478</v>
      </c>
      <c r="H68" s="55"/>
      <c r="I68" s="55">
        <v>38</v>
      </c>
      <c r="J68" s="55">
        <v>2</v>
      </c>
      <c r="K68" s="55">
        <v>53955</v>
      </c>
      <c r="L68" s="55">
        <v>1341</v>
      </c>
      <c r="P68">
        <f t="shared" ref="P68" si="4">+B68/K68</f>
        <v>2.8041886757483089E-2</v>
      </c>
    </row>
    <row r="69" spans="1:16" ht="16.5" thickBot="1" x14ac:dyDescent="0.3">
      <c r="A69" s="8" t="s">
        <v>103</v>
      </c>
      <c r="B69" s="55">
        <v>1512</v>
      </c>
      <c r="C69" s="56">
        <v>53</v>
      </c>
      <c r="D69" s="55">
        <v>38</v>
      </c>
      <c r="E69" s="55"/>
      <c r="F69" s="55">
        <v>162</v>
      </c>
      <c r="G69" s="55">
        <v>1312</v>
      </c>
      <c r="H69" s="55">
        <v>11</v>
      </c>
      <c r="I69" s="55">
        <v>1140</v>
      </c>
      <c r="J69" s="55">
        <v>29</v>
      </c>
      <c r="K69" s="55">
        <v>39605</v>
      </c>
      <c r="L69" s="55">
        <v>29856</v>
      </c>
    </row>
    <row r="70" spans="1:16" ht="16.5" thickBot="1" x14ac:dyDescent="0.3">
      <c r="A70" s="8" t="s">
        <v>204</v>
      </c>
      <c r="B70" s="55">
        <v>1490</v>
      </c>
      <c r="C70" s="56">
        <v>85</v>
      </c>
      <c r="D70" s="55">
        <v>5</v>
      </c>
      <c r="E70" s="55">
        <v>1</v>
      </c>
      <c r="F70" s="55">
        <v>194</v>
      </c>
      <c r="G70" s="55">
        <v>1291</v>
      </c>
      <c r="H70" s="55">
        <v>8</v>
      </c>
      <c r="I70" s="55">
        <v>45</v>
      </c>
      <c r="J70" s="55" t="s">
        <v>205</v>
      </c>
      <c r="K70" s="55">
        <v>136000</v>
      </c>
      <c r="L70" s="55">
        <v>4063</v>
      </c>
    </row>
    <row r="71" spans="1:16" ht="16.5" thickBot="1" x14ac:dyDescent="0.3">
      <c r="A71" s="8" t="s">
        <v>104</v>
      </c>
      <c r="B71" s="55">
        <v>1422</v>
      </c>
      <c r="C71" s="56">
        <v>13</v>
      </c>
      <c r="D71" s="55">
        <v>11</v>
      </c>
      <c r="E71" s="55"/>
      <c r="F71" s="55">
        <v>867</v>
      </c>
      <c r="G71" s="55">
        <v>544</v>
      </c>
      <c r="H71" s="55">
        <v>3</v>
      </c>
      <c r="I71" s="55">
        <v>295</v>
      </c>
      <c r="J71" s="55">
        <v>2</v>
      </c>
      <c r="K71" s="55">
        <v>79078</v>
      </c>
      <c r="L71" s="55">
        <v>16399</v>
      </c>
    </row>
    <row r="72" spans="1:16" ht="16.5" thickBot="1" x14ac:dyDescent="0.3">
      <c r="A72" s="8" t="s">
        <v>206</v>
      </c>
      <c r="B72" s="55">
        <v>1373</v>
      </c>
      <c r="C72" s="56">
        <v>33</v>
      </c>
      <c r="D72" s="55">
        <v>18</v>
      </c>
      <c r="E72" s="55">
        <v>3</v>
      </c>
      <c r="F72" s="55">
        <v>590</v>
      </c>
      <c r="G72" s="55">
        <v>765</v>
      </c>
      <c r="H72" s="55">
        <v>21</v>
      </c>
      <c r="I72" s="55">
        <v>135</v>
      </c>
      <c r="J72" s="55">
        <v>2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1317</v>
      </c>
      <c r="C73" s="56">
        <v>13</v>
      </c>
      <c r="D73" s="55">
        <v>70</v>
      </c>
      <c r="E73" s="55">
        <v>4</v>
      </c>
      <c r="F73" s="55">
        <v>190</v>
      </c>
      <c r="G73" s="55">
        <v>1057</v>
      </c>
      <c r="H73" s="55">
        <v>27</v>
      </c>
      <c r="I73" s="55">
        <v>633</v>
      </c>
      <c r="J73" s="55">
        <v>34</v>
      </c>
      <c r="K73" s="55">
        <v>40580</v>
      </c>
      <c r="L73" s="55">
        <v>19520</v>
      </c>
    </row>
    <row r="74" spans="1:16" ht="30.75" thickBot="1" x14ac:dyDescent="0.3">
      <c r="A74" s="8" t="s">
        <v>208</v>
      </c>
      <c r="B74" s="55">
        <v>1268</v>
      </c>
      <c r="C74" s="56">
        <v>54</v>
      </c>
      <c r="D74" s="55">
        <v>47</v>
      </c>
      <c r="E74" s="57">
        <v>1</v>
      </c>
      <c r="F74" s="55">
        <v>338</v>
      </c>
      <c r="G74" s="55">
        <v>883</v>
      </c>
      <c r="H74" s="55">
        <v>4</v>
      </c>
      <c r="I74" s="55">
        <v>386</v>
      </c>
      <c r="J74" s="55">
        <v>14</v>
      </c>
      <c r="K74" s="55">
        <v>16868</v>
      </c>
      <c r="L74" s="55">
        <v>5141</v>
      </c>
    </row>
    <row r="75" spans="1:16" ht="16.5" thickBot="1" x14ac:dyDescent="0.3">
      <c r="A75" s="8" t="s">
        <v>209</v>
      </c>
      <c r="B75" s="55">
        <v>1248</v>
      </c>
      <c r="C75" s="56">
        <v>47</v>
      </c>
      <c r="D75" s="55">
        <v>20</v>
      </c>
      <c r="E75" s="55">
        <v>1</v>
      </c>
      <c r="F75" s="55">
        <v>523</v>
      </c>
      <c r="G75" s="55">
        <v>705</v>
      </c>
      <c r="H75" s="55">
        <v>30</v>
      </c>
      <c r="I75" s="55">
        <v>421</v>
      </c>
      <c r="J75" s="55">
        <v>7</v>
      </c>
      <c r="K75" s="55">
        <v>11796</v>
      </c>
      <c r="L75" s="55">
        <v>3981</v>
      </c>
    </row>
    <row r="76" spans="1:16" ht="16.5" thickBot="1" x14ac:dyDescent="0.3">
      <c r="A76" s="8" t="s">
        <v>207</v>
      </c>
      <c r="B76" s="55">
        <v>1239</v>
      </c>
      <c r="C76" s="56">
        <v>90</v>
      </c>
      <c r="D76" s="55">
        <v>33</v>
      </c>
      <c r="E76" s="55"/>
      <c r="F76" s="55">
        <v>228</v>
      </c>
      <c r="G76" s="55">
        <v>978</v>
      </c>
      <c r="H76" s="55">
        <v>14</v>
      </c>
      <c r="I76" s="55">
        <v>455</v>
      </c>
      <c r="J76" s="55">
        <v>12</v>
      </c>
      <c r="K76" s="55">
        <v>58816</v>
      </c>
      <c r="L76" s="55">
        <v>21605</v>
      </c>
    </row>
    <row r="77" spans="1:16" ht="16.5" thickBot="1" x14ac:dyDescent="0.3">
      <c r="A77" s="8" t="s">
        <v>214</v>
      </c>
      <c r="B77" s="55">
        <v>1180</v>
      </c>
      <c r="C77" s="56">
        <v>111</v>
      </c>
      <c r="D77" s="55">
        <v>6</v>
      </c>
      <c r="E77" s="55"/>
      <c r="F77" s="55">
        <v>176</v>
      </c>
      <c r="G77" s="55">
        <v>998</v>
      </c>
      <c r="H77" s="55">
        <v>3</v>
      </c>
      <c r="I77" s="55">
        <v>231</v>
      </c>
      <c r="J77" s="55">
        <v>1</v>
      </c>
      <c r="K77" s="55"/>
      <c r="L77" s="55"/>
    </row>
    <row r="78" spans="1:16" ht="16.5" thickBot="1" x14ac:dyDescent="0.3">
      <c r="A78" s="8" t="s">
        <v>213</v>
      </c>
      <c r="B78" s="55">
        <v>1170</v>
      </c>
      <c r="C78" s="55">
        <v>53</v>
      </c>
      <c r="D78" s="55">
        <v>49</v>
      </c>
      <c r="E78" s="55"/>
      <c r="F78" s="55">
        <v>164</v>
      </c>
      <c r="G78" s="55">
        <v>957</v>
      </c>
      <c r="H78" s="55">
        <v>15</v>
      </c>
      <c r="I78" s="55">
        <v>562</v>
      </c>
      <c r="J78" s="55">
        <v>24</v>
      </c>
      <c r="K78" s="55">
        <v>11556</v>
      </c>
      <c r="L78" s="55">
        <v>5547</v>
      </c>
    </row>
    <row r="79" spans="1:16" ht="16.5" thickBot="1" x14ac:dyDescent="0.3">
      <c r="A79" s="8" t="s">
        <v>215</v>
      </c>
      <c r="B79" s="55">
        <v>1089</v>
      </c>
      <c r="C79" s="56">
        <v>40</v>
      </c>
      <c r="D79" s="55">
        <v>11</v>
      </c>
      <c r="E79" s="55">
        <v>2</v>
      </c>
      <c r="F79" s="55">
        <v>213</v>
      </c>
      <c r="G79" s="55">
        <v>865</v>
      </c>
      <c r="H79" s="55">
        <v>10</v>
      </c>
      <c r="I79" s="55">
        <v>199</v>
      </c>
      <c r="J79" s="55">
        <v>2</v>
      </c>
      <c r="K79" s="55">
        <v>40953</v>
      </c>
      <c r="L79" s="55">
        <v>7501</v>
      </c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O1" sqref="O1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633517</v>
      </c>
      <c r="S2" t="s">
        <v>217</v>
      </c>
    </row>
    <row r="3" spans="1:20" ht="16.5" thickTop="1" thickBot="1" x14ac:dyDescent="0.3">
      <c r="A3" s="7" t="s">
        <v>16</v>
      </c>
      <c r="B3" s="54">
        <v>2371666</v>
      </c>
      <c r="C3" s="54">
        <v>40900</v>
      </c>
      <c r="D3" s="54">
        <v>163085</v>
      </c>
      <c r="E3" s="54">
        <v>3038</v>
      </c>
      <c r="F3" s="54">
        <v>611612</v>
      </c>
      <c r="G3" s="54">
        <v>1596969</v>
      </c>
      <c r="H3" s="54">
        <v>54457</v>
      </c>
      <c r="I3" s="54">
        <v>304</v>
      </c>
      <c r="J3" s="54">
        <v>44094</v>
      </c>
      <c r="K3" s="54"/>
      <c r="L3" s="54"/>
      <c r="M3" s="24">
        <f>F3/(F3+D3)</f>
        <v>0.78948543753235134</v>
      </c>
      <c r="N3" s="25">
        <f t="shared" ref="N3:N66" si="0">+D3/B3</f>
        <v>6.8763898457877295E-2</v>
      </c>
      <c r="Q3" t="s">
        <v>69</v>
      </c>
      <c r="R3" s="64">
        <f>+G6+G7+G8+G9+G14+G17+G18+G19+G21+G22+G24+G30+G31+G35+G34+G37+G42+G50+G51+G59+G60+G62+G63+G69+G79+G5</f>
        <v>617616</v>
      </c>
    </row>
    <row r="4" spans="1:20" ht="16.5" thickBot="1" x14ac:dyDescent="0.3">
      <c r="A4" s="8" t="s">
        <v>19</v>
      </c>
      <c r="B4" s="55">
        <v>741230</v>
      </c>
      <c r="C4" s="56">
        <v>2438</v>
      </c>
      <c r="D4" s="55">
        <v>39103</v>
      </c>
      <c r="E4" s="57">
        <v>89</v>
      </c>
      <c r="F4" s="55">
        <v>68610</v>
      </c>
      <c r="G4" s="55">
        <v>633517</v>
      </c>
      <c r="H4" s="55">
        <v>13551</v>
      </c>
      <c r="I4" s="55">
        <v>2239</v>
      </c>
      <c r="J4" s="55">
        <v>118</v>
      </c>
      <c r="K4" s="55">
        <v>3744056</v>
      </c>
      <c r="L4" s="55">
        <v>11311</v>
      </c>
      <c r="M4" s="24">
        <f t="shared" ref="M4:M67" si="1">F4/(F4+D4)</f>
        <v>0.63697046781725508</v>
      </c>
      <c r="N4" s="25">
        <f t="shared" si="0"/>
        <v>5.2754205847038028E-2</v>
      </c>
      <c r="P4">
        <f t="shared" ref="P4:P67" si="2">+B4/K4</f>
        <v>0.19797513712401738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195944</v>
      </c>
      <c r="C5" s="56">
        <v>1528</v>
      </c>
      <c r="D5" s="55">
        <v>20453</v>
      </c>
      <c r="E5" s="57">
        <v>410</v>
      </c>
      <c r="F5" s="55">
        <v>77357</v>
      </c>
      <c r="G5" s="55">
        <v>98134</v>
      </c>
      <c r="H5" s="55">
        <v>7371</v>
      </c>
      <c r="I5" s="55">
        <v>4191</v>
      </c>
      <c r="J5" s="55">
        <v>437</v>
      </c>
      <c r="K5" s="55">
        <v>930230</v>
      </c>
      <c r="L5" s="55">
        <v>19896</v>
      </c>
      <c r="M5" s="24">
        <f t="shared" si="1"/>
        <v>0.79089050199366118</v>
      </c>
      <c r="N5" s="25">
        <f t="shared" si="0"/>
        <v>0.1043818642060997</v>
      </c>
      <c r="P5">
        <f t="shared" si="2"/>
        <v>0.21064037926104298</v>
      </c>
      <c r="R5" s="8" t="s">
        <v>0</v>
      </c>
    </row>
    <row r="6" spans="1:20" ht="16.5" thickBot="1" x14ac:dyDescent="0.3">
      <c r="A6" s="8" t="s">
        <v>21</v>
      </c>
      <c r="B6" s="55">
        <v>178972</v>
      </c>
      <c r="C6" s="56">
        <v>3047</v>
      </c>
      <c r="D6" s="55">
        <v>23660</v>
      </c>
      <c r="E6" s="57">
        <v>433</v>
      </c>
      <c r="F6" s="55">
        <v>47055</v>
      </c>
      <c r="G6" s="55">
        <v>108257</v>
      </c>
      <c r="H6" s="55">
        <v>2635</v>
      </c>
      <c r="I6" s="55">
        <v>2960</v>
      </c>
      <c r="J6" s="55">
        <v>391</v>
      </c>
      <c r="K6" s="55">
        <v>1356541</v>
      </c>
      <c r="L6" s="55">
        <v>22436</v>
      </c>
      <c r="M6" s="24">
        <f t="shared" si="1"/>
        <v>0.66541752103514107</v>
      </c>
      <c r="N6" s="25">
        <f t="shared" si="0"/>
        <v>0.13219945019332632</v>
      </c>
      <c r="P6">
        <f t="shared" si="2"/>
        <v>0.13193261390551408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152578</v>
      </c>
      <c r="C7" s="56">
        <v>785</v>
      </c>
      <c r="D7" s="55">
        <v>19718</v>
      </c>
      <c r="E7" s="57">
        <v>395</v>
      </c>
      <c r="F7" s="55">
        <v>35983</v>
      </c>
      <c r="G7" s="55">
        <v>96877</v>
      </c>
      <c r="H7" s="55">
        <v>5833</v>
      </c>
      <c r="I7" s="55">
        <v>2338</v>
      </c>
      <c r="J7" s="55">
        <v>302</v>
      </c>
      <c r="K7" s="55">
        <v>463662</v>
      </c>
      <c r="L7" s="55">
        <v>7103</v>
      </c>
      <c r="M7" s="24">
        <f t="shared" si="1"/>
        <v>0.64600276476185348</v>
      </c>
      <c r="N7" s="25">
        <f t="shared" si="0"/>
        <v>0.12923226153180667</v>
      </c>
      <c r="P7">
        <f t="shared" si="2"/>
        <v>0.32907160819735065</v>
      </c>
      <c r="R7" s="8" t="s">
        <v>22</v>
      </c>
    </row>
    <row r="8" spans="1:20" ht="16.5" thickBot="1" x14ac:dyDescent="0.3">
      <c r="A8" s="8" t="s">
        <v>23</v>
      </c>
      <c r="B8" s="55">
        <v>144348</v>
      </c>
      <c r="C8" s="56">
        <v>624</v>
      </c>
      <c r="D8" s="55">
        <v>4547</v>
      </c>
      <c r="E8" s="57">
        <v>9</v>
      </c>
      <c r="F8" s="55">
        <v>88000</v>
      </c>
      <c r="G8" s="55">
        <v>51801</v>
      </c>
      <c r="H8" s="55">
        <v>2922</v>
      </c>
      <c r="I8" s="55">
        <v>1723</v>
      </c>
      <c r="J8" s="55">
        <v>54</v>
      </c>
      <c r="K8" s="55">
        <v>1728357</v>
      </c>
      <c r="L8" s="55">
        <v>20629</v>
      </c>
      <c r="M8" s="24">
        <f t="shared" si="1"/>
        <v>0.9508682075053756</v>
      </c>
      <c r="N8" s="25">
        <f t="shared" si="0"/>
        <v>3.1500263252694879E-2</v>
      </c>
      <c r="P8">
        <f t="shared" si="2"/>
        <v>8.3517467745378993E-2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120067</v>
      </c>
      <c r="C9" s="56">
        <v>5850</v>
      </c>
      <c r="D9" s="55">
        <v>16060</v>
      </c>
      <c r="E9" s="57">
        <v>596</v>
      </c>
      <c r="F9" s="55" t="s">
        <v>70</v>
      </c>
      <c r="G9" s="55">
        <v>103663</v>
      </c>
      <c r="H9" s="55">
        <v>1559</v>
      </c>
      <c r="I9" s="55">
        <v>1769</v>
      </c>
      <c r="J9" s="55">
        <v>237</v>
      </c>
      <c r="K9" s="55">
        <v>482063</v>
      </c>
      <c r="L9" s="55">
        <v>7101</v>
      </c>
      <c r="M9" s="24" t="e">
        <f t="shared" si="1"/>
        <v>#VALUE!</v>
      </c>
      <c r="N9" s="25">
        <f t="shared" si="0"/>
        <v>0.13375865141962404</v>
      </c>
      <c r="P9">
        <f t="shared" si="2"/>
        <v>0.24906910507547769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86306</v>
      </c>
      <c r="C10" s="67">
        <v>3977</v>
      </c>
      <c r="D10" s="66">
        <v>2017</v>
      </c>
      <c r="E10" s="66">
        <v>127</v>
      </c>
      <c r="F10" s="66">
        <v>11976</v>
      </c>
      <c r="G10" s="66">
        <v>72313</v>
      </c>
      <c r="H10" s="66">
        <v>1922</v>
      </c>
      <c r="I10" s="66">
        <v>1023</v>
      </c>
      <c r="J10" s="66">
        <v>24</v>
      </c>
      <c r="K10" s="66">
        <v>634277</v>
      </c>
      <c r="L10" s="66">
        <v>7521</v>
      </c>
      <c r="M10" s="68">
        <f t="shared" si="1"/>
        <v>0.8558564996784106</v>
      </c>
      <c r="N10" s="69">
        <f t="shared" si="0"/>
        <v>2.3370333464649038E-2</v>
      </c>
      <c r="O10" s="70"/>
      <c r="P10" s="70">
        <f t="shared" si="2"/>
        <v>0.13606988744665185</v>
      </c>
      <c r="R10" s="8" t="s">
        <v>25</v>
      </c>
      <c r="S10">
        <v>1868</v>
      </c>
    </row>
    <row r="11" spans="1:20" ht="16.5" thickBot="1" x14ac:dyDescent="0.3">
      <c r="A11" s="8" t="s">
        <v>25</v>
      </c>
      <c r="B11" s="55">
        <v>82735</v>
      </c>
      <c r="C11" s="56">
        <v>16</v>
      </c>
      <c r="D11" s="55">
        <v>4632</v>
      </c>
      <c r="E11" s="57"/>
      <c r="F11" s="55">
        <v>77062</v>
      </c>
      <c r="G11" s="55">
        <v>1041</v>
      </c>
      <c r="H11" s="55">
        <v>85</v>
      </c>
      <c r="I11" s="55">
        <v>57</v>
      </c>
      <c r="J11" s="55">
        <v>3</v>
      </c>
      <c r="K11" s="55"/>
      <c r="L11" s="55"/>
      <c r="M11" s="24">
        <f t="shared" si="1"/>
        <v>0.94330060959189166</v>
      </c>
      <c r="N11" s="25">
        <f t="shared" si="0"/>
        <v>5.5985979331600898E-2</v>
      </c>
      <c r="P11" t="e">
        <f t="shared" si="2"/>
        <v>#DIV/0!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82211</v>
      </c>
      <c r="C12" s="56">
        <v>1343</v>
      </c>
      <c r="D12" s="55">
        <v>5118</v>
      </c>
      <c r="E12" s="57">
        <v>87</v>
      </c>
      <c r="F12" s="55">
        <v>57023</v>
      </c>
      <c r="G12" s="55">
        <v>20070</v>
      </c>
      <c r="H12" s="55">
        <v>3456</v>
      </c>
      <c r="I12" s="55">
        <v>979</v>
      </c>
      <c r="J12" s="55">
        <v>61</v>
      </c>
      <c r="K12" s="55">
        <v>341662</v>
      </c>
      <c r="L12" s="55">
        <v>4068</v>
      </c>
      <c r="M12" s="24">
        <f t="shared" si="1"/>
        <v>0.91763891794467423</v>
      </c>
      <c r="N12" s="25">
        <f t="shared" si="0"/>
        <v>6.2254442836116822E-2</v>
      </c>
      <c r="P12">
        <f t="shared" si="2"/>
        <v>0.24062084750425861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42853</v>
      </c>
      <c r="C13" s="56">
        <v>6060</v>
      </c>
      <c r="D13" s="55">
        <v>361</v>
      </c>
      <c r="E13" s="57">
        <v>48</v>
      </c>
      <c r="F13" s="55">
        <v>3291</v>
      </c>
      <c r="G13" s="55">
        <v>39201</v>
      </c>
      <c r="H13" s="55">
        <v>8</v>
      </c>
      <c r="I13" s="55">
        <v>294</v>
      </c>
      <c r="J13" s="55">
        <v>2</v>
      </c>
      <c r="K13" s="55">
        <v>1940000</v>
      </c>
      <c r="L13" s="55">
        <v>13294</v>
      </c>
      <c r="M13" s="24">
        <f t="shared" si="1"/>
        <v>0.9011500547645126</v>
      </c>
      <c r="N13" s="25">
        <f t="shared" si="0"/>
        <v>8.4241476676078682E-3</v>
      </c>
      <c r="P13">
        <f t="shared" si="2"/>
        <v>2.208917525773196E-2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38496</v>
      </c>
      <c r="C14" s="56">
        <v>1313</v>
      </c>
      <c r="D14" s="55">
        <v>5683</v>
      </c>
      <c r="E14" s="57">
        <v>230</v>
      </c>
      <c r="F14" s="55">
        <v>8757</v>
      </c>
      <c r="G14" s="55">
        <v>24056</v>
      </c>
      <c r="H14" s="55">
        <v>1081</v>
      </c>
      <c r="I14" s="55">
        <v>3322</v>
      </c>
      <c r="J14" s="55">
        <v>490</v>
      </c>
      <c r="K14" s="55">
        <v>153778</v>
      </c>
      <c r="L14" s="55">
        <v>13269</v>
      </c>
      <c r="M14" s="24">
        <f t="shared" si="1"/>
        <v>0.60644044321329638</v>
      </c>
      <c r="N14" s="25">
        <f t="shared" si="0"/>
        <v>0.14762572734829593</v>
      </c>
      <c r="P14">
        <f t="shared" si="2"/>
        <v>0.25033489835997347</v>
      </c>
      <c r="R14" s="8" t="s">
        <v>31</v>
      </c>
    </row>
    <row r="15" spans="1:20" ht="16.5" thickBot="1" x14ac:dyDescent="0.3">
      <c r="A15" s="8" t="s">
        <v>33</v>
      </c>
      <c r="B15" s="55">
        <v>36925</v>
      </c>
      <c r="C15" s="56">
        <v>203</v>
      </c>
      <c r="D15" s="55">
        <v>2372</v>
      </c>
      <c r="E15" s="57">
        <v>11</v>
      </c>
      <c r="F15" s="55">
        <v>14026</v>
      </c>
      <c r="G15" s="55">
        <v>20527</v>
      </c>
      <c r="H15" s="55">
        <v>6634</v>
      </c>
      <c r="I15" s="55">
        <v>174</v>
      </c>
      <c r="J15" s="55">
        <v>11</v>
      </c>
      <c r="K15" s="55">
        <v>62985</v>
      </c>
      <c r="L15" s="55">
        <v>296</v>
      </c>
      <c r="M15" s="24">
        <f t="shared" si="1"/>
        <v>0.85534821319673127</v>
      </c>
      <c r="N15" s="25">
        <f t="shared" si="0"/>
        <v>6.423832092078538E-2</v>
      </c>
      <c r="P15">
        <f t="shared" si="2"/>
        <v>0.5862506946098277</v>
      </c>
    </row>
    <row r="16" spans="1:20" ht="16.5" thickBot="1" x14ac:dyDescent="0.3">
      <c r="A16" s="8" t="s">
        <v>32</v>
      </c>
      <c r="B16" s="55">
        <v>33951</v>
      </c>
      <c r="C16" s="56">
        <v>568</v>
      </c>
      <c r="D16" s="55">
        <v>1509</v>
      </c>
      <c r="E16" s="57">
        <v>39</v>
      </c>
      <c r="F16" s="55">
        <v>11207</v>
      </c>
      <c r="G16" s="55">
        <v>21235</v>
      </c>
      <c r="H16" s="55">
        <v>557</v>
      </c>
      <c r="I16" s="55">
        <v>900</v>
      </c>
      <c r="J16" s="55">
        <v>40</v>
      </c>
      <c r="K16" s="55">
        <v>536062</v>
      </c>
      <c r="L16" s="55">
        <v>14203</v>
      </c>
      <c r="M16" s="24">
        <f t="shared" si="1"/>
        <v>0.88133060710915379</v>
      </c>
      <c r="N16" s="25">
        <f t="shared" si="0"/>
        <v>4.4446408058672796E-2</v>
      </c>
      <c r="P16">
        <f t="shared" si="2"/>
        <v>6.3334091952050323E-2</v>
      </c>
    </row>
    <row r="17" spans="1:18" ht="16.5" thickBot="1" x14ac:dyDescent="0.3">
      <c r="A17" s="8" t="s">
        <v>31</v>
      </c>
      <c r="B17" s="55">
        <v>32655</v>
      </c>
      <c r="C17" s="56">
        <v>1066</v>
      </c>
      <c r="D17" s="55">
        <v>3684</v>
      </c>
      <c r="E17" s="57">
        <v>83</v>
      </c>
      <c r="F17" s="55">
        <v>250</v>
      </c>
      <c r="G17" s="55">
        <v>28721</v>
      </c>
      <c r="H17" s="55">
        <v>1279</v>
      </c>
      <c r="I17" s="55">
        <v>1906</v>
      </c>
      <c r="J17" s="55">
        <v>215</v>
      </c>
      <c r="K17" s="55">
        <v>154911</v>
      </c>
      <c r="L17" s="55">
        <v>9041</v>
      </c>
      <c r="M17" s="24">
        <f t="shared" si="1"/>
        <v>6.3548551093035074E-2</v>
      </c>
      <c r="N17" s="25">
        <f t="shared" si="0"/>
        <v>0.11281580156178227</v>
      </c>
      <c r="P17">
        <f t="shared" si="2"/>
        <v>0.21079845846970197</v>
      </c>
    </row>
    <row r="18" spans="1:18" ht="16.5" thickBot="1" x14ac:dyDescent="0.3">
      <c r="A18" s="8" t="s">
        <v>30</v>
      </c>
      <c r="B18" s="55">
        <v>27740</v>
      </c>
      <c r="C18" s="56">
        <v>336</v>
      </c>
      <c r="D18" s="55">
        <v>1381</v>
      </c>
      <c r="E18" s="57">
        <v>13</v>
      </c>
      <c r="F18" s="55">
        <v>17100</v>
      </c>
      <c r="G18" s="55">
        <v>9259</v>
      </c>
      <c r="H18" s="55">
        <v>386</v>
      </c>
      <c r="I18" s="55">
        <v>3205</v>
      </c>
      <c r="J18" s="55">
        <v>160</v>
      </c>
      <c r="K18" s="55">
        <v>221263</v>
      </c>
      <c r="L18" s="55">
        <v>25566</v>
      </c>
      <c r="M18" s="24">
        <f t="shared" si="1"/>
        <v>0.92527460635247005</v>
      </c>
      <c r="N18" s="25">
        <f t="shared" si="0"/>
        <v>4.9783705839942322E-2</v>
      </c>
      <c r="P18">
        <f t="shared" si="2"/>
        <v>0.1253711646321346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20206</v>
      </c>
      <c r="C19" s="56">
        <v>521</v>
      </c>
      <c r="D19" s="55">
        <v>714</v>
      </c>
      <c r="E19" s="57">
        <v>27</v>
      </c>
      <c r="F19" s="55">
        <v>610</v>
      </c>
      <c r="G19" s="55">
        <v>18882</v>
      </c>
      <c r="H19" s="55">
        <v>224</v>
      </c>
      <c r="I19" s="55">
        <v>1982</v>
      </c>
      <c r="J19" s="55">
        <v>70</v>
      </c>
      <c r="K19" s="55">
        <v>235878</v>
      </c>
      <c r="L19" s="55">
        <v>23133</v>
      </c>
      <c r="M19" s="24">
        <f t="shared" si="1"/>
        <v>0.4607250755287009</v>
      </c>
      <c r="N19" s="25">
        <f t="shared" si="0"/>
        <v>3.533603880035633E-2</v>
      </c>
      <c r="P19">
        <f t="shared" si="2"/>
        <v>8.5662927445543879E-2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17137</v>
      </c>
      <c r="C20" s="56">
        <v>772</v>
      </c>
      <c r="D20" s="55">
        <v>550</v>
      </c>
      <c r="E20" s="57">
        <v>29</v>
      </c>
      <c r="F20" s="55">
        <v>2745</v>
      </c>
      <c r="G20" s="55">
        <v>13842</v>
      </c>
      <c r="H20" s="55"/>
      <c r="I20" s="55">
        <v>12</v>
      </c>
      <c r="J20" s="55" t="s">
        <v>72</v>
      </c>
      <c r="K20" s="55">
        <v>372123</v>
      </c>
      <c r="L20" s="55">
        <v>270</v>
      </c>
      <c r="M20" s="24">
        <f t="shared" si="1"/>
        <v>0.83308042488619116</v>
      </c>
      <c r="N20" s="25">
        <f t="shared" si="0"/>
        <v>3.2094298885452531E-2</v>
      </c>
      <c r="P20">
        <f t="shared" si="2"/>
        <v>4.6051977437567684E-2</v>
      </c>
    </row>
    <row r="21" spans="1:18" ht="16.5" thickBot="1" x14ac:dyDescent="0.3">
      <c r="A21" s="8" t="s">
        <v>49</v>
      </c>
      <c r="B21" s="55">
        <v>14758</v>
      </c>
      <c r="C21" s="56"/>
      <c r="D21" s="55">
        <v>571</v>
      </c>
      <c r="E21" s="57"/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14749</v>
      </c>
      <c r="C22" s="56">
        <v>78</v>
      </c>
      <c r="D22" s="55">
        <v>452</v>
      </c>
      <c r="E22" s="57">
        <v>9</v>
      </c>
      <c r="F22" s="55">
        <v>10501</v>
      </c>
      <c r="G22" s="55">
        <v>3796</v>
      </c>
      <c r="H22" s="55">
        <v>204</v>
      </c>
      <c r="I22" s="55">
        <v>1638</v>
      </c>
      <c r="J22" s="55">
        <v>50</v>
      </c>
      <c r="K22" s="55">
        <v>179243</v>
      </c>
      <c r="L22" s="55">
        <v>19902</v>
      </c>
      <c r="M22" s="24">
        <f t="shared" si="1"/>
        <v>0.9587327672783712</v>
      </c>
      <c r="N22" s="25">
        <f t="shared" si="0"/>
        <v>3.0646145501389926E-2</v>
      </c>
      <c r="P22">
        <f t="shared" si="2"/>
        <v>8.2284942787166027E-2</v>
      </c>
      <c r="R22" s="64">
        <f>SUM(G5:G50)</f>
        <v>903695</v>
      </c>
    </row>
    <row r="23" spans="1:18" ht="16.5" thickBot="1" x14ac:dyDescent="0.3">
      <c r="A23" s="8" t="s">
        <v>52</v>
      </c>
      <c r="B23" s="55">
        <v>14420</v>
      </c>
      <c r="C23" s="56"/>
      <c r="D23" s="55">
        <v>348</v>
      </c>
      <c r="E23" s="57"/>
      <c r="F23" s="55">
        <v>6684</v>
      </c>
      <c r="G23" s="55">
        <v>7388</v>
      </c>
      <c r="H23" s="55">
        <v>117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0.95051194539249151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14385</v>
      </c>
      <c r="C24" s="56">
        <v>563</v>
      </c>
      <c r="D24" s="55">
        <v>1540</v>
      </c>
      <c r="E24" s="57">
        <v>29</v>
      </c>
      <c r="F24" s="55">
        <v>550</v>
      </c>
      <c r="G24" s="55">
        <v>12295</v>
      </c>
      <c r="H24" s="55">
        <v>450</v>
      </c>
      <c r="I24" s="55">
        <v>1424</v>
      </c>
      <c r="J24" s="55">
        <v>152</v>
      </c>
      <c r="K24" s="55">
        <v>74600</v>
      </c>
      <c r="L24" s="55">
        <v>7387</v>
      </c>
      <c r="M24" s="24">
        <f t="shared" si="1"/>
        <v>0.26315789473684209</v>
      </c>
      <c r="N24" s="25">
        <f t="shared" si="0"/>
        <v>0.1070559610705596</v>
      </c>
      <c r="P24">
        <f t="shared" si="2"/>
        <v>0.19282841823056301</v>
      </c>
    </row>
    <row r="25" spans="1:18" ht="16.5" thickBot="1" x14ac:dyDescent="0.3">
      <c r="A25" s="8" t="s">
        <v>45</v>
      </c>
      <c r="B25" s="55">
        <v>13362</v>
      </c>
      <c r="C25" s="56">
        <v>97</v>
      </c>
      <c r="D25" s="55">
        <v>171</v>
      </c>
      <c r="E25" s="57">
        <v>7</v>
      </c>
      <c r="F25" s="55">
        <v>3564</v>
      </c>
      <c r="G25" s="55">
        <v>9627</v>
      </c>
      <c r="H25" s="55">
        <v>156</v>
      </c>
      <c r="I25" s="55">
        <v>1544</v>
      </c>
      <c r="J25" s="55">
        <v>20</v>
      </c>
      <c r="K25" s="55">
        <v>187250</v>
      </c>
      <c r="L25" s="55">
        <v>21634</v>
      </c>
      <c r="M25" s="24">
        <f t="shared" si="1"/>
        <v>0.95421686746987955</v>
      </c>
      <c r="N25" s="25">
        <f t="shared" si="0"/>
        <v>1.2797485406376291E-2</v>
      </c>
      <c r="P25">
        <f t="shared" si="2"/>
        <v>7.1359145527369827E-2</v>
      </c>
    </row>
    <row r="26" spans="1:18" ht="16.5" thickBot="1" x14ac:dyDescent="0.3">
      <c r="A26" s="8" t="s">
        <v>56</v>
      </c>
      <c r="B26" s="55">
        <v>10797</v>
      </c>
      <c r="C26" s="55">
        <v>501</v>
      </c>
      <c r="D26" s="55">
        <v>222</v>
      </c>
      <c r="E26" s="55"/>
      <c r="F26" s="55">
        <v>1159</v>
      </c>
      <c r="G26" s="55">
        <v>9416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0.83924692251991306</v>
      </c>
      <c r="N26" s="25">
        <f t="shared" si="0"/>
        <v>2.0561267018616283E-2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10661</v>
      </c>
      <c r="C27" s="56">
        <v>8</v>
      </c>
      <c r="D27" s="55">
        <v>234</v>
      </c>
      <c r="E27" s="57">
        <v>2</v>
      </c>
      <c r="F27" s="55">
        <v>8042</v>
      </c>
      <c r="G27" s="55">
        <v>2385</v>
      </c>
      <c r="H27" s="55">
        <v>55</v>
      </c>
      <c r="I27" s="55">
        <v>208</v>
      </c>
      <c r="J27" s="55">
        <v>5</v>
      </c>
      <c r="K27" s="55">
        <v>559109</v>
      </c>
      <c r="L27" s="55">
        <v>10905</v>
      </c>
      <c r="M27" s="24">
        <f t="shared" si="1"/>
        <v>0.97172547124214592</v>
      </c>
      <c r="N27" s="25">
        <f t="shared" si="0"/>
        <v>2.1949160491511115E-2</v>
      </c>
      <c r="P27">
        <f t="shared" si="2"/>
        <v>1.9067838292712153E-2</v>
      </c>
    </row>
    <row r="28" spans="1:18" ht="16.5" thickBot="1" x14ac:dyDescent="0.3">
      <c r="A28" s="8" t="s">
        <v>51</v>
      </c>
      <c r="B28" s="55">
        <v>10088</v>
      </c>
      <c r="C28" s="56">
        <v>358</v>
      </c>
      <c r="D28" s="55">
        <v>133</v>
      </c>
      <c r="E28" s="55">
        <v>7</v>
      </c>
      <c r="F28" s="55">
        <v>4338</v>
      </c>
      <c r="G28" s="55">
        <v>5617</v>
      </c>
      <c r="H28" s="55">
        <v>360</v>
      </c>
      <c r="I28" s="55">
        <v>528</v>
      </c>
      <c r="J28" s="55">
        <v>7</v>
      </c>
      <c r="K28" s="55">
        <v>108891</v>
      </c>
      <c r="L28" s="55">
        <v>5696</v>
      </c>
      <c r="M28" s="24">
        <f t="shared" si="1"/>
        <v>0.97025273987922167</v>
      </c>
      <c r="N28" s="25">
        <f t="shared" si="0"/>
        <v>1.3183980967486122E-2</v>
      </c>
      <c r="P28">
        <f t="shared" si="2"/>
        <v>9.2643101817413739E-2</v>
      </c>
    </row>
    <row r="29" spans="1:18" ht="16.5" thickBot="1" x14ac:dyDescent="0.3">
      <c r="A29" s="8" t="s">
        <v>73</v>
      </c>
      <c r="B29" s="55">
        <v>9362</v>
      </c>
      <c r="C29" s="56">
        <v>1088</v>
      </c>
      <c r="D29" s="55">
        <v>97</v>
      </c>
      <c r="E29" s="55">
        <v>5</v>
      </c>
      <c r="F29" s="55">
        <v>1398</v>
      </c>
      <c r="G29" s="55">
        <v>7867</v>
      </c>
      <c r="H29" s="55">
        <v>97</v>
      </c>
      <c r="I29" s="55">
        <v>269</v>
      </c>
      <c r="J29" s="55">
        <v>3</v>
      </c>
      <c r="K29" s="55">
        <v>180000</v>
      </c>
      <c r="L29" s="55">
        <v>5170</v>
      </c>
      <c r="M29" s="24">
        <f t="shared" si="1"/>
        <v>0.93511705685618729</v>
      </c>
      <c r="N29" s="25">
        <f t="shared" si="0"/>
        <v>1.0361033967101047E-2</v>
      </c>
      <c r="P29">
        <f t="shared" si="2"/>
        <v>5.2011111111111112E-2</v>
      </c>
    </row>
    <row r="30" spans="1:18" ht="16.5" thickBot="1" x14ac:dyDescent="0.3">
      <c r="A30" s="8" t="s">
        <v>54</v>
      </c>
      <c r="B30" s="55">
        <v>9287</v>
      </c>
      <c r="C30" s="56">
        <v>545</v>
      </c>
      <c r="D30" s="55">
        <v>360</v>
      </c>
      <c r="E30" s="57">
        <v>13</v>
      </c>
      <c r="F30" s="55">
        <v>1040</v>
      </c>
      <c r="G30" s="55">
        <v>7887</v>
      </c>
      <c r="H30" s="55">
        <v>160</v>
      </c>
      <c r="I30" s="55">
        <v>245</v>
      </c>
      <c r="J30" s="55">
        <v>10</v>
      </c>
      <c r="K30" s="55">
        <v>204246</v>
      </c>
      <c r="L30" s="55">
        <v>5397</v>
      </c>
      <c r="M30" s="24">
        <f t="shared" si="1"/>
        <v>0.74285714285714288</v>
      </c>
      <c r="N30" s="25">
        <f t="shared" si="0"/>
        <v>3.8763863465058682E-2</v>
      </c>
      <c r="P30">
        <f t="shared" si="2"/>
        <v>4.54696787207583E-2</v>
      </c>
    </row>
    <row r="31" spans="1:18" ht="16.5" thickBot="1" x14ac:dyDescent="0.3">
      <c r="A31" s="8" t="s">
        <v>50</v>
      </c>
      <c r="B31" s="55">
        <v>9022</v>
      </c>
      <c r="C31" s="56"/>
      <c r="D31" s="55">
        <v>456</v>
      </c>
      <c r="E31" s="57"/>
      <c r="F31" s="55">
        <v>1008</v>
      </c>
      <c r="G31" s="55">
        <v>7558</v>
      </c>
      <c r="H31" s="55">
        <v>168</v>
      </c>
      <c r="I31" s="55">
        <v>511</v>
      </c>
      <c r="J31" s="55">
        <v>26</v>
      </c>
      <c r="K31" s="55">
        <v>30922</v>
      </c>
      <c r="L31" s="55">
        <v>1753</v>
      </c>
      <c r="M31" s="24">
        <f t="shared" si="1"/>
        <v>0.68852459016393441</v>
      </c>
      <c r="N31" s="25">
        <f t="shared" si="0"/>
        <v>5.0543116825537575E-2</v>
      </c>
      <c r="P31">
        <f t="shared" si="2"/>
        <v>0.29176637992367893</v>
      </c>
    </row>
    <row r="32" spans="1:18" ht="16.5" thickBot="1" x14ac:dyDescent="0.3">
      <c r="A32" s="8" t="s">
        <v>59</v>
      </c>
      <c r="B32" s="55">
        <v>8746</v>
      </c>
      <c r="C32" s="56">
        <v>328</v>
      </c>
      <c r="D32" s="55">
        <v>445</v>
      </c>
      <c r="E32" s="57">
        <v>24</v>
      </c>
      <c r="F32" s="55">
        <v>1892</v>
      </c>
      <c r="G32" s="55">
        <v>6409</v>
      </c>
      <c r="H32" s="55">
        <v>256</v>
      </c>
      <c r="I32" s="55">
        <v>455</v>
      </c>
      <c r="J32" s="55">
        <v>23</v>
      </c>
      <c r="K32" s="55">
        <v>93611</v>
      </c>
      <c r="L32" s="55">
        <v>4866</v>
      </c>
      <c r="M32" s="24">
        <f t="shared" si="1"/>
        <v>0.8095849379546427</v>
      </c>
      <c r="N32" s="25">
        <f t="shared" si="0"/>
        <v>5.0880402469700436E-2</v>
      </c>
      <c r="P32">
        <f t="shared" si="2"/>
        <v>9.3429191013876575E-2</v>
      </c>
    </row>
    <row r="33" spans="1:16" ht="16.5" thickBot="1" x14ac:dyDescent="0.3">
      <c r="A33" s="8" t="s">
        <v>62</v>
      </c>
      <c r="B33" s="55">
        <v>8348</v>
      </c>
      <c r="C33" s="56">
        <v>710</v>
      </c>
      <c r="D33" s="55">
        <v>168</v>
      </c>
      <c r="E33" s="57">
        <v>25</v>
      </c>
      <c r="F33" s="55">
        <v>1868</v>
      </c>
      <c r="G33" s="55">
        <v>6312</v>
      </c>
      <c r="H33" s="55">
        <v>46</v>
      </c>
      <c r="I33" s="55">
        <v>38</v>
      </c>
      <c r="J33" s="55" t="s">
        <v>57</v>
      </c>
      <c r="K33" s="55">
        <v>98522</v>
      </c>
      <c r="L33" s="55">
        <v>446</v>
      </c>
      <c r="M33" s="24">
        <f t="shared" si="1"/>
        <v>0.91748526522593321</v>
      </c>
      <c r="N33" s="25">
        <f t="shared" si="0"/>
        <v>2.0124580737901295E-2</v>
      </c>
      <c r="P33">
        <f t="shared" si="2"/>
        <v>8.4732344044984878E-2</v>
      </c>
    </row>
    <row r="34" spans="1:16" ht="16.5" thickBot="1" x14ac:dyDescent="0.3">
      <c r="A34" s="8" t="s">
        <v>75</v>
      </c>
      <c r="B34" s="55">
        <v>7497</v>
      </c>
      <c r="C34" s="56">
        <v>622</v>
      </c>
      <c r="D34" s="55">
        <v>650</v>
      </c>
      <c r="E34" s="55">
        <v>104</v>
      </c>
      <c r="F34" s="55">
        <v>2627</v>
      </c>
      <c r="G34" s="55">
        <v>4220</v>
      </c>
      <c r="H34" s="55">
        <v>207</v>
      </c>
      <c r="I34" s="55">
        <v>58</v>
      </c>
      <c r="J34" s="55">
        <v>5</v>
      </c>
      <c r="K34" s="55">
        <v>49167</v>
      </c>
      <c r="L34" s="55">
        <v>381</v>
      </c>
      <c r="M34" s="24">
        <f t="shared" si="1"/>
        <v>0.80164784864205063</v>
      </c>
      <c r="N34" s="25">
        <f t="shared" si="0"/>
        <v>8.6701347205548882E-2</v>
      </c>
      <c r="P34">
        <f t="shared" si="2"/>
        <v>0.15248032216730734</v>
      </c>
    </row>
    <row r="35" spans="1:16" ht="16.5" thickBot="1" x14ac:dyDescent="0.3">
      <c r="A35" s="8" t="s">
        <v>58</v>
      </c>
      <c r="B35" s="55">
        <v>7384</v>
      </c>
      <c r="C35" s="56">
        <v>142</v>
      </c>
      <c r="D35" s="55">
        <v>355</v>
      </c>
      <c r="E35" s="57">
        <v>9</v>
      </c>
      <c r="F35" s="55">
        <v>4141</v>
      </c>
      <c r="G35" s="55">
        <v>2888</v>
      </c>
      <c r="H35" s="55">
        <v>76</v>
      </c>
      <c r="I35" s="55">
        <v>1275</v>
      </c>
      <c r="J35" s="55">
        <v>61</v>
      </c>
      <c r="K35" s="55">
        <v>94277</v>
      </c>
      <c r="L35" s="55">
        <v>16277</v>
      </c>
      <c r="M35" s="24">
        <f t="shared" si="1"/>
        <v>0.92104092526690395</v>
      </c>
      <c r="N35" s="25">
        <f t="shared" si="0"/>
        <v>4.807692307692308E-2</v>
      </c>
      <c r="P35">
        <f t="shared" si="2"/>
        <v>7.8322390402749339E-2</v>
      </c>
    </row>
    <row r="36" spans="1:16" ht="16.5" thickBot="1" x14ac:dyDescent="0.3">
      <c r="A36" s="8" t="s">
        <v>53</v>
      </c>
      <c r="B36" s="55">
        <v>7078</v>
      </c>
      <c r="C36" s="56">
        <v>42</v>
      </c>
      <c r="D36" s="55">
        <v>165</v>
      </c>
      <c r="E36" s="57">
        <v>1</v>
      </c>
      <c r="F36" s="55">
        <v>32</v>
      </c>
      <c r="G36" s="55">
        <v>6881</v>
      </c>
      <c r="H36" s="55">
        <v>58</v>
      </c>
      <c r="I36" s="55">
        <v>1306</v>
      </c>
      <c r="J36" s="55">
        <v>30</v>
      </c>
      <c r="K36" s="55">
        <v>142166</v>
      </c>
      <c r="L36" s="55">
        <v>26224</v>
      </c>
      <c r="M36" s="24">
        <f t="shared" si="1"/>
        <v>0.16243654822335024</v>
      </c>
      <c r="N36" s="25">
        <f t="shared" si="0"/>
        <v>2.331166996326646E-2</v>
      </c>
      <c r="P36">
        <f t="shared" si="2"/>
        <v>4.9786868871600803E-2</v>
      </c>
    </row>
    <row r="37" spans="1:16" ht="16.5" thickBot="1" x14ac:dyDescent="0.3">
      <c r="A37" s="8" t="s">
        <v>78</v>
      </c>
      <c r="B37" s="55">
        <v>6781</v>
      </c>
      <c r="C37" s="56">
        <v>479</v>
      </c>
      <c r="D37" s="55">
        <v>41</v>
      </c>
      <c r="E37" s="57">
        <v>4</v>
      </c>
      <c r="F37" s="55">
        <v>1286</v>
      </c>
      <c r="G37" s="55">
        <v>5454</v>
      </c>
      <c r="H37" s="55">
        <v>1</v>
      </c>
      <c r="I37" s="55">
        <v>686</v>
      </c>
      <c r="J37" s="55">
        <v>4</v>
      </c>
      <c r="K37" s="55">
        <v>767000</v>
      </c>
      <c r="L37" s="55">
        <v>77550</v>
      </c>
      <c r="M37" s="24">
        <f t="shared" si="1"/>
        <v>0.96910324039186135</v>
      </c>
      <c r="N37" s="25">
        <f t="shared" si="0"/>
        <v>6.0463058545937179E-3</v>
      </c>
      <c r="P37">
        <f t="shared" si="2"/>
        <v>8.8409387222946542E-3</v>
      </c>
    </row>
    <row r="38" spans="1:16" ht="16.5" thickBot="1" x14ac:dyDescent="0.3">
      <c r="A38" s="8" t="s">
        <v>60</v>
      </c>
      <c r="B38" s="55">
        <v>6657</v>
      </c>
      <c r="C38" s="56">
        <v>51</v>
      </c>
      <c r="D38" s="55">
        <v>181</v>
      </c>
      <c r="E38" s="57"/>
      <c r="F38" s="55">
        <v>1235</v>
      </c>
      <c r="G38" s="55">
        <v>5241</v>
      </c>
      <c r="H38" s="55">
        <v>84</v>
      </c>
      <c r="I38" s="55">
        <v>622</v>
      </c>
      <c r="J38" s="55">
        <v>17</v>
      </c>
      <c r="K38" s="55">
        <v>168096</v>
      </c>
      <c r="L38" s="55">
        <v>15697</v>
      </c>
      <c r="M38" s="24">
        <f t="shared" si="1"/>
        <v>0.87217514124293782</v>
      </c>
      <c r="N38" s="25">
        <f t="shared" si="0"/>
        <v>2.718942466576536E-2</v>
      </c>
      <c r="P38">
        <f t="shared" si="2"/>
        <v>3.960237007424329E-2</v>
      </c>
    </row>
    <row r="39" spans="1:16" ht="16.5" thickBot="1" x14ac:dyDescent="0.3">
      <c r="A39" s="8" t="s">
        <v>55</v>
      </c>
      <c r="B39" s="55">
        <v>6612</v>
      </c>
      <c r="C39" s="56">
        <v>26</v>
      </c>
      <c r="D39" s="55">
        <v>71</v>
      </c>
      <c r="E39" s="57">
        <v>1</v>
      </c>
      <c r="F39" s="55">
        <v>4230</v>
      </c>
      <c r="G39" s="55">
        <v>2311</v>
      </c>
      <c r="H39" s="55">
        <v>48</v>
      </c>
      <c r="I39" s="55">
        <v>259</v>
      </c>
      <c r="J39" s="55">
        <v>3</v>
      </c>
      <c r="K39" s="55">
        <v>420996</v>
      </c>
      <c r="L39" s="55">
        <v>16510</v>
      </c>
      <c r="M39" s="24">
        <f t="shared" si="1"/>
        <v>0.98349221111369445</v>
      </c>
      <c r="N39" s="25">
        <f t="shared" si="0"/>
        <v>1.073805202661827E-2</v>
      </c>
      <c r="P39">
        <f t="shared" si="2"/>
        <v>1.5705612404868455E-2</v>
      </c>
    </row>
    <row r="40" spans="1:16" ht="16.5" thickBot="1" x14ac:dyDescent="0.3">
      <c r="A40" s="8" t="s">
        <v>86</v>
      </c>
      <c r="B40" s="55">
        <v>6588</v>
      </c>
      <c r="C40" s="56">
        <v>596</v>
      </c>
      <c r="D40" s="55">
        <v>11</v>
      </c>
      <c r="E40" s="57"/>
      <c r="F40" s="55">
        <v>768</v>
      </c>
      <c r="G40" s="55">
        <v>5809</v>
      </c>
      <c r="H40" s="55">
        <v>22</v>
      </c>
      <c r="I40" s="55">
        <v>1126</v>
      </c>
      <c r="J40" s="55">
        <v>2</v>
      </c>
      <c r="K40" s="55">
        <v>94796</v>
      </c>
      <c r="L40" s="55">
        <v>16203</v>
      </c>
      <c r="M40" s="24">
        <f t="shared" si="1"/>
        <v>0.98587933247753534</v>
      </c>
      <c r="N40" s="25">
        <f t="shared" si="0"/>
        <v>1.6697024893746206E-3</v>
      </c>
      <c r="P40">
        <f t="shared" si="2"/>
        <v>6.9496603232203885E-2</v>
      </c>
    </row>
    <row r="41" spans="1:16" ht="16.5" thickBot="1" x14ac:dyDescent="0.3">
      <c r="A41" s="8" t="s">
        <v>76</v>
      </c>
      <c r="B41" s="55">
        <v>6575</v>
      </c>
      <c r="C41" s="56">
        <v>327</v>
      </c>
      <c r="D41" s="55">
        <v>582</v>
      </c>
      <c r="E41" s="57">
        <v>47</v>
      </c>
      <c r="F41" s="55">
        <v>686</v>
      </c>
      <c r="G41" s="55">
        <v>5307</v>
      </c>
      <c r="H41" s="55"/>
      <c r="I41" s="55">
        <v>24</v>
      </c>
      <c r="J41" s="55">
        <v>2</v>
      </c>
      <c r="K41" s="55">
        <v>42219</v>
      </c>
      <c r="L41" s="55">
        <v>154</v>
      </c>
      <c r="M41" s="24">
        <f t="shared" si="1"/>
        <v>0.54100946372239744</v>
      </c>
      <c r="N41" s="25">
        <f t="shared" si="0"/>
        <v>8.8517110266159701E-2</v>
      </c>
      <c r="P41">
        <f t="shared" si="2"/>
        <v>0.15573556929344609</v>
      </c>
    </row>
    <row r="42" spans="1:16" ht="16.5" thickBot="1" x14ac:dyDescent="0.3">
      <c r="A42" s="8" t="s">
        <v>79</v>
      </c>
      <c r="B42" s="55">
        <v>6318</v>
      </c>
      <c r="C42" s="55">
        <v>324</v>
      </c>
      <c r="D42" s="55">
        <v>122</v>
      </c>
      <c r="E42" s="55">
        <v>5</v>
      </c>
      <c r="F42" s="55">
        <v>753</v>
      </c>
      <c r="G42" s="55">
        <v>5443</v>
      </c>
      <c r="H42" s="55">
        <v>120</v>
      </c>
      <c r="I42" s="55">
        <v>723</v>
      </c>
      <c r="J42" s="55">
        <v>14</v>
      </c>
      <c r="K42" s="55">
        <v>38701</v>
      </c>
      <c r="L42" s="55">
        <v>4429</v>
      </c>
      <c r="M42" s="24">
        <f t="shared" si="1"/>
        <v>0.86057142857142854</v>
      </c>
      <c r="N42" s="25">
        <f t="shared" si="0"/>
        <v>1.9309908198797087E-2</v>
      </c>
      <c r="P42">
        <f t="shared" si="2"/>
        <v>0.16325159556600605</v>
      </c>
    </row>
    <row r="43" spans="1:16" ht="16.5" thickBot="1" x14ac:dyDescent="0.3">
      <c r="A43" s="8" t="s">
        <v>74</v>
      </c>
      <c r="B43" s="55">
        <v>6259</v>
      </c>
      <c r="C43" s="56">
        <v>172</v>
      </c>
      <c r="D43" s="55">
        <v>409</v>
      </c>
      <c r="E43" s="57">
        <v>12</v>
      </c>
      <c r="F43" s="55">
        <v>572</v>
      </c>
      <c r="G43" s="55">
        <v>5278</v>
      </c>
      <c r="H43" s="55">
        <v>1</v>
      </c>
      <c r="I43" s="55">
        <v>57</v>
      </c>
      <c r="J43" s="55">
        <v>4</v>
      </c>
      <c r="K43" s="55">
        <v>59928</v>
      </c>
      <c r="L43" s="55">
        <v>547</v>
      </c>
      <c r="M43" s="24">
        <f t="shared" si="1"/>
        <v>0.58307849133537204</v>
      </c>
      <c r="N43" s="25">
        <f t="shared" si="0"/>
        <v>6.5345901901262188E-2</v>
      </c>
      <c r="P43">
        <f t="shared" si="2"/>
        <v>0.10444199706314244</v>
      </c>
    </row>
    <row r="44" spans="1:16" ht="16.5" thickBot="1" x14ac:dyDescent="0.3">
      <c r="A44" s="8" t="s">
        <v>82</v>
      </c>
      <c r="B44" s="55">
        <v>5449</v>
      </c>
      <c r="C44" s="55">
        <v>343</v>
      </c>
      <c r="D44" s="55">
        <v>141</v>
      </c>
      <c r="E44" s="55">
        <v>8</v>
      </c>
      <c r="F44" s="55">
        <v>347</v>
      </c>
      <c r="G44" s="55">
        <v>4961</v>
      </c>
      <c r="H44" s="55">
        <v>45</v>
      </c>
      <c r="I44" s="55">
        <v>125</v>
      </c>
      <c r="J44" s="55">
        <v>3</v>
      </c>
      <c r="K44" s="55">
        <v>57111</v>
      </c>
      <c r="L44" s="55">
        <v>1306</v>
      </c>
      <c r="M44" s="24">
        <f t="shared" si="1"/>
        <v>0.71106557377049184</v>
      </c>
      <c r="N44" s="25">
        <f t="shared" si="0"/>
        <v>2.587630757937236E-2</v>
      </c>
      <c r="P44">
        <f t="shared" si="2"/>
        <v>9.5410691460489222E-2</v>
      </c>
    </row>
    <row r="45" spans="1:16" ht="16.5" thickBot="1" x14ac:dyDescent="0.3">
      <c r="A45" s="8" t="s">
        <v>81</v>
      </c>
      <c r="B45" s="55">
        <v>5448</v>
      </c>
      <c r="C45" s="56">
        <v>440</v>
      </c>
      <c r="D45" s="55">
        <v>8</v>
      </c>
      <c r="E45" s="55"/>
      <c r="F45" s="55">
        <v>518</v>
      </c>
      <c r="G45" s="55">
        <v>4922</v>
      </c>
      <c r="H45" s="55">
        <v>37</v>
      </c>
      <c r="I45" s="55">
        <v>1891</v>
      </c>
      <c r="J45" s="55">
        <v>3</v>
      </c>
      <c r="K45" s="55">
        <v>62538</v>
      </c>
      <c r="L45" s="55">
        <v>21707</v>
      </c>
      <c r="M45" s="24">
        <f t="shared" si="1"/>
        <v>0.98479087452471481</v>
      </c>
      <c r="N45" s="25">
        <f t="shared" si="0"/>
        <v>1.4684287812041115E-3</v>
      </c>
      <c r="P45">
        <f t="shared" si="2"/>
        <v>8.7115034059291954E-2</v>
      </c>
    </row>
    <row r="46" spans="1:16" ht="16.5" thickBot="1" x14ac:dyDescent="0.3">
      <c r="A46" s="8" t="s">
        <v>64</v>
      </c>
      <c r="B46" s="55">
        <v>5389</v>
      </c>
      <c r="C46" s="56">
        <v>84</v>
      </c>
      <c r="D46" s="55">
        <v>89</v>
      </c>
      <c r="E46" s="57">
        <v>1</v>
      </c>
      <c r="F46" s="55">
        <v>3197</v>
      </c>
      <c r="G46" s="55">
        <v>2103</v>
      </c>
      <c r="H46" s="55">
        <v>46</v>
      </c>
      <c r="I46" s="55">
        <v>167</v>
      </c>
      <c r="J46" s="55">
        <v>3</v>
      </c>
      <c r="K46" s="55">
        <v>103892</v>
      </c>
      <c r="L46" s="55">
        <v>3210</v>
      </c>
      <c r="M46" s="24">
        <f t="shared" si="1"/>
        <v>0.97291539866098597</v>
      </c>
      <c r="N46" s="25">
        <f t="shared" si="0"/>
        <v>1.6515123399517537E-2</v>
      </c>
      <c r="P46">
        <f t="shared" si="2"/>
        <v>5.18711739113695E-2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47</v>
      </c>
      <c r="E47" s="55">
        <v>2</v>
      </c>
      <c r="F47" s="55">
        <v>494</v>
      </c>
      <c r="G47" s="55">
        <v>4238</v>
      </c>
      <c r="H47" s="55">
        <v>65</v>
      </c>
      <c r="I47" s="55">
        <v>506</v>
      </c>
      <c r="J47" s="55">
        <v>5</v>
      </c>
      <c r="K47" s="55">
        <v>98231</v>
      </c>
      <c r="L47" s="55">
        <v>10396</v>
      </c>
      <c r="M47" s="24">
        <f t="shared" si="1"/>
        <v>0.91312384473197783</v>
      </c>
      <c r="N47" s="25">
        <f t="shared" si="0"/>
        <v>9.8346934505126604E-3</v>
      </c>
      <c r="P47">
        <f t="shared" si="2"/>
        <v>4.8650629638301551E-2</v>
      </c>
    </row>
    <row r="48" spans="1:16" ht="16.5" thickBot="1" x14ac:dyDescent="0.3">
      <c r="A48" s="8" t="s">
        <v>84</v>
      </c>
      <c r="B48" s="55">
        <v>4680</v>
      </c>
      <c r="C48" s="56">
        <v>345</v>
      </c>
      <c r="D48" s="55">
        <v>226</v>
      </c>
      <c r="E48" s="57">
        <v>9</v>
      </c>
      <c r="F48" s="55">
        <v>363</v>
      </c>
      <c r="G48" s="55">
        <v>4091</v>
      </c>
      <c r="H48" s="55">
        <v>146</v>
      </c>
      <c r="I48" s="55">
        <v>431</v>
      </c>
      <c r="J48" s="55">
        <v>21</v>
      </c>
      <c r="K48" s="55">
        <v>15583</v>
      </c>
      <c r="L48" s="55">
        <v>1436</v>
      </c>
      <c r="M48" s="24">
        <f t="shared" si="1"/>
        <v>0.61629881154499155</v>
      </c>
      <c r="N48" s="25">
        <f t="shared" si="0"/>
        <v>4.8290598290598293E-2</v>
      </c>
      <c r="P48">
        <f t="shared" si="2"/>
        <v>0.30032727972790862</v>
      </c>
    </row>
    <row r="49" spans="1:16" ht="16.5" thickBot="1" x14ac:dyDescent="0.3">
      <c r="A49" s="8" t="s">
        <v>80</v>
      </c>
      <c r="B49" s="55">
        <v>4273</v>
      </c>
      <c r="C49" s="56">
        <v>63</v>
      </c>
      <c r="D49" s="55">
        <v>120</v>
      </c>
      <c r="E49" s="57">
        <v>4</v>
      </c>
      <c r="F49" s="55">
        <v>140</v>
      </c>
      <c r="G49" s="55">
        <v>4013</v>
      </c>
      <c r="H49" s="55">
        <v>96</v>
      </c>
      <c r="I49" s="55">
        <v>990</v>
      </c>
      <c r="J49" s="55">
        <v>28</v>
      </c>
      <c r="K49" s="55">
        <v>19091</v>
      </c>
      <c r="L49" s="55">
        <v>4425</v>
      </c>
      <c r="M49" s="24">
        <f t="shared" si="1"/>
        <v>0.53846153846153844</v>
      </c>
      <c r="N49" s="25">
        <f t="shared" si="0"/>
        <v>2.8083313831032061E-2</v>
      </c>
      <c r="P49">
        <f t="shared" si="2"/>
        <v>0.22382274370122046</v>
      </c>
    </row>
    <row r="50" spans="1:16" ht="16.5" thickBot="1" x14ac:dyDescent="0.3">
      <c r="A50" s="8" t="s">
        <v>87</v>
      </c>
      <c r="B50" s="55">
        <v>3783</v>
      </c>
      <c r="C50" s="56">
        <v>102</v>
      </c>
      <c r="D50" s="55">
        <v>94</v>
      </c>
      <c r="E50" s="57">
        <v>4</v>
      </c>
      <c r="F50" s="55">
        <v>1700</v>
      </c>
      <c r="G50" s="55">
        <v>1989</v>
      </c>
      <c r="H50" s="55">
        <v>68</v>
      </c>
      <c r="I50" s="55">
        <v>683</v>
      </c>
      <c r="J50" s="55">
        <v>17</v>
      </c>
      <c r="K50" s="55">
        <v>57300</v>
      </c>
      <c r="L50" s="55">
        <v>10342</v>
      </c>
      <c r="M50" s="24">
        <f t="shared" si="1"/>
        <v>0.94760312151616499</v>
      </c>
      <c r="N50" s="25">
        <f t="shared" si="0"/>
        <v>2.4848004229447527E-2</v>
      </c>
      <c r="P50">
        <f t="shared" si="2"/>
        <v>6.602094240837697E-2</v>
      </c>
    </row>
    <row r="51" spans="1:16" ht="16.5" thickBot="1" x14ac:dyDescent="0.3">
      <c r="A51" s="8" t="s">
        <v>88</v>
      </c>
      <c r="B51" s="55">
        <v>3621</v>
      </c>
      <c r="C51" s="56"/>
      <c r="D51" s="55">
        <v>166</v>
      </c>
      <c r="E51" s="57"/>
      <c r="F51" s="55">
        <v>691</v>
      </c>
      <c r="G51" s="55">
        <v>2764</v>
      </c>
      <c r="H51" s="55">
        <v>98</v>
      </c>
      <c r="I51" s="55">
        <v>71</v>
      </c>
      <c r="J51" s="55">
        <v>3</v>
      </c>
      <c r="K51" s="55">
        <v>59002</v>
      </c>
      <c r="L51" s="55">
        <v>1160</v>
      </c>
      <c r="M51" s="24">
        <f t="shared" si="1"/>
        <v>0.80630105017502918</v>
      </c>
      <c r="N51" s="25">
        <f t="shared" si="0"/>
        <v>4.5843689588511462E-2</v>
      </c>
      <c r="P51">
        <f t="shared" si="2"/>
        <v>6.1370800989796956E-2</v>
      </c>
    </row>
    <row r="52" spans="1:16" ht="16.5" thickBot="1" x14ac:dyDescent="0.3">
      <c r="A52" s="8" t="s">
        <v>83</v>
      </c>
      <c r="B52" s="55">
        <v>3537</v>
      </c>
      <c r="C52" s="55"/>
      <c r="D52" s="55">
        <v>72</v>
      </c>
      <c r="E52" s="55"/>
      <c r="F52" s="55">
        <v>601</v>
      </c>
      <c r="G52" s="55">
        <v>2864</v>
      </c>
      <c r="H52" s="55">
        <v>32</v>
      </c>
      <c r="I52" s="55">
        <v>5650</v>
      </c>
      <c r="J52" s="55">
        <v>115</v>
      </c>
      <c r="K52" s="55">
        <v>33252</v>
      </c>
      <c r="L52" s="55">
        <v>53120</v>
      </c>
      <c r="M52" s="24">
        <f t="shared" si="1"/>
        <v>0.89301634472511149</v>
      </c>
      <c r="N52" s="25">
        <f t="shared" si="0"/>
        <v>2.0356234096692113E-2</v>
      </c>
      <c r="P52">
        <f t="shared" si="2"/>
        <v>0.10636954168170336</v>
      </c>
    </row>
    <row r="53" spans="1:16" ht="16.5" thickBot="1" x14ac:dyDescent="0.3">
      <c r="A53" s="8" t="s">
        <v>90</v>
      </c>
      <c r="B53" s="55">
        <v>3034</v>
      </c>
      <c r="C53" s="56"/>
      <c r="D53" s="55">
        <v>52</v>
      </c>
      <c r="E53" s="57"/>
      <c r="F53" s="55">
        <v>903</v>
      </c>
      <c r="G53" s="55">
        <v>2079</v>
      </c>
      <c r="H53" s="55">
        <v>36</v>
      </c>
      <c r="I53" s="55">
        <v>51</v>
      </c>
      <c r="J53" s="55" t="s">
        <v>65</v>
      </c>
      <c r="K53" s="55">
        <v>108021</v>
      </c>
      <c r="L53" s="55">
        <v>1821</v>
      </c>
      <c r="M53" s="24">
        <f t="shared" si="1"/>
        <v>0.9455497382198953</v>
      </c>
      <c r="N53" s="25">
        <f t="shared" si="0"/>
        <v>1.7139090309822018E-2</v>
      </c>
      <c r="P53">
        <f t="shared" si="2"/>
        <v>2.8087131205969208E-2</v>
      </c>
    </row>
    <row r="54" spans="1:16" ht="16.5" thickBot="1" x14ac:dyDescent="0.3">
      <c r="A54" s="8" t="s">
        <v>92</v>
      </c>
      <c r="B54" s="55">
        <v>3032</v>
      </c>
      <c r="C54" s="56"/>
      <c r="D54" s="55">
        <v>224</v>
      </c>
      <c r="E54" s="55"/>
      <c r="F54" s="55">
        <v>701</v>
      </c>
      <c r="G54" s="55">
        <v>2107</v>
      </c>
      <c r="H54" s="55"/>
      <c r="I54" s="55">
        <v>30</v>
      </c>
      <c r="J54" s="55">
        <v>2</v>
      </c>
      <c r="K54" s="55">
        <v>55000</v>
      </c>
      <c r="L54" s="55">
        <v>537</v>
      </c>
      <c r="M54" s="24">
        <f t="shared" si="1"/>
        <v>0.75783783783783787</v>
      </c>
      <c r="N54" s="25">
        <f t="shared" si="0"/>
        <v>7.3878627968337732E-2</v>
      </c>
      <c r="P54">
        <f t="shared" si="2"/>
        <v>5.5127272727272726E-2</v>
      </c>
    </row>
    <row r="55" spans="1:16" ht="16.5" thickBot="1" x14ac:dyDescent="0.3">
      <c r="A55" s="8" t="s">
        <v>93</v>
      </c>
      <c r="B55" s="55">
        <v>2839</v>
      </c>
      <c r="C55" s="56"/>
      <c r="D55" s="55">
        <v>132</v>
      </c>
      <c r="E55" s="57"/>
      <c r="F55" s="55">
        <v>709</v>
      </c>
      <c r="G55" s="55">
        <v>1998</v>
      </c>
      <c r="H55" s="55">
        <v>123</v>
      </c>
      <c r="I55" s="55">
        <v>63</v>
      </c>
      <c r="J55" s="55">
        <v>3</v>
      </c>
      <c r="K55" s="55">
        <v>32712</v>
      </c>
      <c r="L55" s="55">
        <v>724</v>
      </c>
      <c r="M55" s="24">
        <f t="shared" si="1"/>
        <v>0.84304399524375739</v>
      </c>
      <c r="N55" s="25">
        <f t="shared" si="0"/>
        <v>4.6495244804508631E-2</v>
      </c>
      <c r="P55">
        <f t="shared" si="2"/>
        <v>8.6787723159696753E-2</v>
      </c>
    </row>
    <row r="56" spans="1:16" ht="16.5" thickBot="1" x14ac:dyDescent="0.3">
      <c r="A56" s="8" t="s">
        <v>97</v>
      </c>
      <c r="B56" s="55">
        <v>2820</v>
      </c>
      <c r="C56" s="55">
        <v>135</v>
      </c>
      <c r="D56" s="55">
        <v>138</v>
      </c>
      <c r="E56" s="57">
        <v>1</v>
      </c>
      <c r="F56" s="55">
        <v>322</v>
      </c>
      <c r="G56" s="55">
        <v>2360</v>
      </c>
      <c r="H56" s="55">
        <v>1</v>
      </c>
      <c r="I56" s="55">
        <v>76</v>
      </c>
      <c r="J56" s="55">
        <v>4</v>
      </c>
      <c r="K56" s="55">
        <v>14189</v>
      </c>
      <c r="L56" s="55">
        <v>384</v>
      </c>
      <c r="M56" s="24">
        <f t="shared" si="1"/>
        <v>0.7</v>
      </c>
      <c r="N56" s="25">
        <f t="shared" si="0"/>
        <v>4.8936170212765959E-2</v>
      </c>
      <c r="P56">
        <f t="shared" si="2"/>
        <v>0.19874550708295158</v>
      </c>
    </row>
    <row r="57" spans="1:16" ht="16.5" thickBot="1" x14ac:dyDescent="0.3">
      <c r="A57" s="8" t="s">
        <v>89</v>
      </c>
      <c r="B57" s="55">
        <v>2765</v>
      </c>
      <c r="C57" s="56">
        <v>32</v>
      </c>
      <c r="D57" s="55">
        <v>47</v>
      </c>
      <c r="E57" s="57"/>
      <c r="F57" s="55">
        <v>1928</v>
      </c>
      <c r="G57" s="55">
        <v>790</v>
      </c>
      <c r="H57" s="55">
        <v>61</v>
      </c>
      <c r="I57" s="55">
        <v>40</v>
      </c>
      <c r="J57" s="55" t="s">
        <v>43</v>
      </c>
      <c r="K57" s="55">
        <v>100498</v>
      </c>
      <c r="L57" s="55">
        <v>1440</v>
      </c>
      <c r="M57" s="24">
        <f t="shared" si="1"/>
        <v>0.97620253164556958</v>
      </c>
      <c r="N57" s="25">
        <f t="shared" si="0"/>
        <v>1.6998191681735986E-2</v>
      </c>
      <c r="P57">
        <f t="shared" si="2"/>
        <v>2.7512985333041452E-2</v>
      </c>
    </row>
    <row r="58" spans="1:16" ht="16.5" thickBot="1" x14ac:dyDescent="0.3">
      <c r="A58" s="8" t="s">
        <v>95</v>
      </c>
      <c r="B58" s="55">
        <v>2629</v>
      </c>
      <c r="C58" s="56">
        <v>95</v>
      </c>
      <c r="D58" s="55">
        <v>375</v>
      </c>
      <c r="E58" s="57">
        <v>8</v>
      </c>
      <c r="F58" s="55">
        <v>1047</v>
      </c>
      <c r="G58" s="55">
        <v>1207</v>
      </c>
      <c r="H58" s="55">
        <v>40</v>
      </c>
      <c r="I58" s="55">
        <v>60</v>
      </c>
      <c r="J58" s="55">
        <v>9</v>
      </c>
      <c r="K58" s="55">
        <v>6500</v>
      </c>
      <c r="L58" s="55">
        <v>148</v>
      </c>
      <c r="M58" s="24">
        <f t="shared" si="1"/>
        <v>0.73628691983122363</v>
      </c>
      <c r="N58" s="25">
        <f t="shared" si="0"/>
        <v>0.14263978699125143</v>
      </c>
      <c r="P58">
        <f t="shared" si="2"/>
        <v>0.40446153846153848</v>
      </c>
    </row>
    <row r="59" spans="1:16" ht="16.5" thickBot="1" x14ac:dyDescent="0.3">
      <c r="A59" s="8" t="s">
        <v>96</v>
      </c>
      <c r="B59" s="55">
        <v>2472</v>
      </c>
      <c r="C59" s="56">
        <v>121</v>
      </c>
      <c r="D59" s="55">
        <v>67</v>
      </c>
      <c r="E59" s="57">
        <v>10</v>
      </c>
      <c r="F59" s="55">
        <v>457</v>
      </c>
      <c r="G59" s="55">
        <v>1948</v>
      </c>
      <c r="H59" s="55">
        <v>80</v>
      </c>
      <c r="I59" s="55">
        <v>613</v>
      </c>
      <c r="J59" s="55">
        <v>17</v>
      </c>
      <c r="K59" s="55">
        <v>10488</v>
      </c>
      <c r="L59" s="55">
        <v>2600</v>
      </c>
      <c r="M59" s="24">
        <f t="shared" si="1"/>
        <v>0.87213740458015265</v>
      </c>
      <c r="N59" s="25">
        <f t="shared" si="0"/>
        <v>2.7103559870550162E-2</v>
      </c>
      <c r="P59">
        <f t="shared" si="2"/>
        <v>0.23569794050343248</v>
      </c>
    </row>
    <row r="60" spans="1:16" ht="16.5" thickBot="1" x14ac:dyDescent="0.3">
      <c r="A60" s="8" t="s">
        <v>212</v>
      </c>
      <c r="B60" s="55">
        <v>2456</v>
      </c>
      <c r="C60" s="56">
        <v>312</v>
      </c>
      <c r="D60" s="55">
        <v>91</v>
      </c>
      <c r="E60" s="55">
        <v>7</v>
      </c>
      <c r="F60" s="55">
        <v>75</v>
      </c>
      <c r="G60" s="55">
        <v>2290</v>
      </c>
      <c r="H60" s="55">
        <v>1</v>
      </c>
      <c r="I60" s="55">
        <v>15</v>
      </c>
      <c r="J60" s="55" t="s">
        <v>37</v>
      </c>
      <c r="K60" s="55">
        <v>23941</v>
      </c>
      <c r="L60" s="55">
        <v>145</v>
      </c>
      <c r="M60" s="24">
        <f t="shared" si="1"/>
        <v>0.45180722891566266</v>
      </c>
      <c r="N60" s="25">
        <f t="shared" si="0"/>
        <v>3.7052117263843651E-2</v>
      </c>
      <c r="P60">
        <f t="shared" si="2"/>
        <v>0.10258552274341089</v>
      </c>
    </row>
    <row r="61" spans="1:16" ht="16.5" thickBot="1" x14ac:dyDescent="0.3">
      <c r="A61" s="8" t="s">
        <v>94</v>
      </c>
      <c r="B61" s="55">
        <v>2235</v>
      </c>
      <c r="C61" s="56"/>
      <c r="D61" s="55">
        <v>110</v>
      </c>
      <c r="E61" s="55"/>
      <c r="F61" s="55">
        <v>269</v>
      </c>
      <c r="G61" s="55">
        <v>1856</v>
      </c>
      <c r="H61" s="55">
        <v>67</v>
      </c>
      <c r="I61" s="55">
        <v>214</v>
      </c>
      <c r="J61" s="55">
        <v>11</v>
      </c>
      <c r="K61" s="55">
        <v>53290</v>
      </c>
      <c r="L61" s="55">
        <v>5113</v>
      </c>
      <c r="M61" s="24">
        <f t="shared" si="1"/>
        <v>0.70976253298153036</v>
      </c>
      <c r="N61" s="25">
        <f t="shared" si="0"/>
        <v>4.9217002237136466E-2</v>
      </c>
      <c r="P61">
        <f t="shared" si="2"/>
        <v>4.1940326515293676E-2</v>
      </c>
    </row>
    <row r="62" spans="1:16" ht="16.5" thickBot="1" x14ac:dyDescent="0.3">
      <c r="A62" s="8" t="s">
        <v>101</v>
      </c>
      <c r="B62" s="55">
        <v>1916</v>
      </c>
      <c r="C62" s="56">
        <v>82</v>
      </c>
      <c r="D62" s="55">
        <v>189</v>
      </c>
      <c r="E62" s="57">
        <v>17</v>
      </c>
      <c r="F62" s="55">
        <v>250</v>
      </c>
      <c r="G62" s="55">
        <v>1477</v>
      </c>
      <c r="H62" s="55">
        <v>61</v>
      </c>
      <c r="I62" s="55">
        <v>198</v>
      </c>
      <c r="J62" s="55">
        <v>20</v>
      </c>
      <c r="K62" s="55">
        <v>46353</v>
      </c>
      <c r="L62" s="55">
        <v>4798</v>
      </c>
      <c r="M62" s="24">
        <f t="shared" si="1"/>
        <v>0.56947608200455579</v>
      </c>
      <c r="N62" s="25">
        <f t="shared" si="0"/>
        <v>9.8643006263048019E-2</v>
      </c>
      <c r="P62">
        <f t="shared" si="2"/>
        <v>4.1334972925161265E-2</v>
      </c>
    </row>
    <row r="63" spans="1:16" ht="16.5" thickBot="1" x14ac:dyDescent="0.3">
      <c r="A63" s="8" t="s">
        <v>201</v>
      </c>
      <c r="B63" s="55">
        <v>1915</v>
      </c>
      <c r="C63" s="56">
        <v>164</v>
      </c>
      <c r="D63" s="55">
        <v>7</v>
      </c>
      <c r="E63" s="57">
        <v>1</v>
      </c>
      <c r="F63" s="55">
        <v>305</v>
      </c>
      <c r="G63" s="55">
        <v>1603</v>
      </c>
      <c r="H63" s="55">
        <v>38</v>
      </c>
      <c r="I63" s="55">
        <v>448</v>
      </c>
      <c r="J63" s="55">
        <v>2</v>
      </c>
      <c r="K63" s="55"/>
      <c r="L63" s="55"/>
      <c r="M63" s="24">
        <f t="shared" si="1"/>
        <v>0.97756410256410253</v>
      </c>
      <c r="N63" s="25">
        <f t="shared" si="0"/>
        <v>3.6553524804177544E-3</v>
      </c>
      <c r="P63" t="e">
        <f t="shared" si="2"/>
        <v>#DIV/0!</v>
      </c>
    </row>
    <row r="64" spans="1:16" ht="16.5" thickBot="1" x14ac:dyDescent="0.3">
      <c r="A64" s="8" t="s">
        <v>100</v>
      </c>
      <c r="B64" s="55">
        <v>1873</v>
      </c>
      <c r="C64" s="56">
        <v>100</v>
      </c>
      <c r="D64" s="55">
        <v>7</v>
      </c>
      <c r="E64" s="57"/>
      <c r="F64" s="55">
        <v>759</v>
      </c>
      <c r="G64" s="55">
        <v>1107</v>
      </c>
      <c r="H64" s="55">
        <v>2</v>
      </c>
      <c r="I64" s="55">
        <v>1101</v>
      </c>
      <c r="J64" s="55">
        <v>4</v>
      </c>
      <c r="K64" s="55">
        <v>85126</v>
      </c>
      <c r="L64" s="55">
        <v>50028</v>
      </c>
      <c r="M64" s="24">
        <f t="shared" si="1"/>
        <v>0.99086161879895562</v>
      </c>
      <c r="N64" s="25">
        <f t="shared" si="0"/>
        <v>3.7373198077949813E-3</v>
      </c>
      <c r="P64">
        <f t="shared" si="2"/>
        <v>2.2002678382632802E-2</v>
      </c>
    </row>
    <row r="65" spans="1:16" ht="16.5" thickBot="1" x14ac:dyDescent="0.3">
      <c r="A65" s="8" t="s">
        <v>99</v>
      </c>
      <c r="B65" s="55">
        <v>1871</v>
      </c>
      <c r="C65" s="56">
        <v>39</v>
      </c>
      <c r="D65" s="55">
        <v>47</v>
      </c>
      <c r="E65" s="55">
        <v>8</v>
      </c>
      <c r="F65" s="55">
        <v>709</v>
      </c>
      <c r="G65" s="55">
        <v>1115</v>
      </c>
      <c r="H65" s="55">
        <v>23</v>
      </c>
      <c r="I65" s="55">
        <v>456</v>
      </c>
      <c r="J65" s="55">
        <v>11</v>
      </c>
      <c r="K65" s="55">
        <v>24186</v>
      </c>
      <c r="L65" s="55">
        <v>5891</v>
      </c>
      <c r="M65" s="24">
        <f t="shared" si="1"/>
        <v>0.93783068783068779</v>
      </c>
      <c r="N65" s="25">
        <f t="shared" si="0"/>
        <v>2.512025654730091E-2</v>
      </c>
      <c r="P65">
        <f t="shared" si="2"/>
        <v>7.7358802613081951E-2</v>
      </c>
    </row>
    <row r="66" spans="1:16" ht="16.5" thickBot="1" x14ac:dyDescent="0.3">
      <c r="A66" s="8" t="s">
        <v>98</v>
      </c>
      <c r="B66" s="55">
        <v>1771</v>
      </c>
      <c r="C66" s="56">
        <v>11</v>
      </c>
      <c r="D66" s="55">
        <v>9</v>
      </c>
      <c r="E66" s="57"/>
      <c r="F66" s="55">
        <v>1291</v>
      </c>
      <c r="G66" s="55">
        <v>471</v>
      </c>
      <c r="H66" s="55">
        <v>3</v>
      </c>
      <c r="I66" s="55">
        <v>5190</v>
      </c>
      <c r="J66" s="55">
        <v>26</v>
      </c>
      <c r="K66" s="55">
        <v>41091</v>
      </c>
      <c r="L66" s="55">
        <v>120416</v>
      </c>
      <c r="M66" s="24">
        <f t="shared" si="1"/>
        <v>0.99307692307692308</v>
      </c>
      <c r="N66" s="25">
        <f t="shared" si="0"/>
        <v>5.0818746470920381E-3</v>
      </c>
      <c r="P66">
        <f t="shared" si="2"/>
        <v>4.3099462169331484E-2</v>
      </c>
    </row>
    <row r="67" spans="1:16" ht="16.5" thickBot="1" x14ac:dyDescent="0.3">
      <c r="A67" s="9" t="s">
        <v>202</v>
      </c>
      <c r="B67" s="58">
        <v>1676</v>
      </c>
      <c r="C67" s="59">
        <v>61</v>
      </c>
      <c r="D67" s="58">
        <v>17</v>
      </c>
      <c r="E67" s="60"/>
      <c r="F67" s="58">
        <v>400</v>
      </c>
      <c r="G67" s="58">
        <v>1259</v>
      </c>
      <c r="H67" s="58">
        <v>22</v>
      </c>
      <c r="I67" s="58">
        <v>89</v>
      </c>
      <c r="J67" s="58" t="s">
        <v>65</v>
      </c>
      <c r="K67" s="58">
        <v>100878</v>
      </c>
      <c r="L67" s="58">
        <v>5373</v>
      </c>
      <c r="M67" s="24">
        <f t="shared" si="1"/>
        <v>0.95923261390887293</v>
      </c>
      <c r="N67" s="25">
        <f t="shared" ref="N67" si="3">+D67/B67</f>
        <v>1.0143198090692125E-2</v>
      </c>
      <c r="P67">
        <f t="shared" si="2"/>
        <v>1.6614127956541564E-2</v>
      </c>
    </row>
    <row r="68" spans="1:16" ht="16.5" thickBot="1" x14ac:dyDescent="0.3">
      <c r="A68" s="8" t="s">
        <v>204</v>
      </c>
      <c r="B68" s="55">
        <v>1543</v>
      </c>
      <c r="C68" s="56">
        <v>53</v>
      </c>
      <c r="D68" s="55">
        <v>5</v>
      </c>
      <c r="E68" s="57"/>
      <c r="F68" s="55">
        <v>225</v>
      </c>
      <c r="G68" s="55">
        <v>1313</v>
      </c>
      <c r="H68" s="55">
        <v>8</v>
      </c>
      <c r="I68" s="55">
        <v>46</v>
      </c>
      <c r="J68" s="55" t="s">
        <v>205</v>
      </c>
      <c r="K68" s="55">
        <v>136000</v>
      </c>
      <c r="L68" s="55">
        <v>4063</v>
      </c>
      <c r="M68" s="24">
        <f t="shared" ref="M68:M105" si="4">F68/(F68+D68)</f>
        <v>0.97826086956521741</v>
      </c>
      <c r="N68" s="25">
        <f t="shared" ref="N68:N105" si="5">+D68/B68</f>
        <v>3.2404406999351912E-3</v>
      </c>
      <c r="P68">
        <f t="shared" ref="P68:P105" si="6">+B68/K68</f>
        <v>1.1345588235294118E-2</v>
      </c>
    </row>
    <row r="69" spans="1:16" ht="16.5" thickBot="1" x14ac:dyDescent="0.3">
      <c r="A69" s="8" t="s">
        <v>103</v>
      </c>
      <c r="B69" s="55">
        <v>1528</v>
      </c>
      <c r="C69" s="56">
        <v>16</v>
      </c>
      <c r="D69" s="55">
        <v>40</v>
      </c>
      <c r="E69" s="55">
        <v>2</v>
      </c>
      <c r="F69" s="55">
        <v>164</v>
      </c>
      <c r="G69" s="55">
        <v>1324</v>
      </c>
      <c r="H69" s="55">
        <v>10</v>
      </c>
      <c r="I69" s="55">
        <v>1152</v>
      </c>
      <c r="J69" s="55">
        <v>30</v>
      </c>
      <c r="K69" s="55">
        <v>40333</v>
      </c>
      <c r="L69" s="55">
        <v>30405</v>
      </c>
      <c r="M69" s="24">
        <f t="shared" si="4"/>
        <v>0.80392156862745101</v>
      </c>
      <c r="N69" s="25">
        <f t="shared" si="5"/>
        <v>2.6178010471204188E-2</v>
      </c>
      <c r="P69">
        <f t="shared" si="6"/>
        <v>3.7884610616616667E-2</v>
      </c>
    </row>
    <row r="70" spans="1:16" ht="16.5" thickBot="1" x14ac:dyDescent="0.3">
      <c r="A70" s="8" t="s">
        <v>102</v>
      </c>
      <c r="B70" s="55">
        <v>1513</v>
      </c>
      <c r="C70" s="56"/>
      <c r="D70" s="55">
        <v>82</v>
      </c>
      <c r="E70" s="55"/>
      <c r="F70" s="55">
        <v>953</v>
      </c>
      <c r="G70" s="55">
        <v>478</v>
      </c>
      <c r="H70" s="55"/>
      <c r="I70" s="55">
        <v>38</v>
      </c>
      <c r="J70" s="55">
        <v>2</v>
      </c>
      <c r="K70" s="55">
        <v>53955</v>
      </c>
      <c r="L70" s="55">
        <v>1341</v>
      </c>
      <c r="M70" s="24">
        <f t="shared" si="4"/>
        <v>0.92077294685990341</v>
      </c>
      <c r="N70" s="25">
        <f t="shared" si="5"/>
        <v>5.4196959682749506E-2</v>
      </c>
      <c r="P70">
        <f t="shared" si="6"/>
        <v>2.8041886757483089E-2</v>
      </c>
    </row>
    <row r="71" spans="1:16" ht="16.5" thickBot="1" x14ac:dyDescent="0.3">
      <c r="A71" s="8" t="s">
        <v>104</v>
      </c>
      <c r="B71" s="55">
        <v>1431</v>
      </c>
      <c r="C71" s="56">
        <v>9</v>
      </c>
      <c r="D71" s="55">
        <v>12</v>
      </c>
      <c r="E71" s="55">
        <v>1</v>
      </c>
      <c r="F71" s="55">
        <v>912</v>
      </c>
      <c r="G71" s="55">
        <v>507</v>
      </c>
      <c r="H71" s="55">
        <v>18</v>
      </c>
      <c r="I71" s="55">
        <v>297</v>
      </c>
      <c r="J71" s="55">
        <v>2</v>
      </c>
      <c r="K71" s="55">
        <v>83224</v>
      </c>
      <c r="L71" s="55">
        <v>17258</v>
      </c>
      <c r="M71" s="24">
        <f t="shared" si="4"/>
        <v>0.98701298701298701</v>
      </c>
      <c r="N71" s="25">
        <f t="shared" si="5"/>
        <v>8.385744234800839E-3</v>
      </c>
      <c r="P71">
        <f t="shared" si="6"/>
        <v>1.7194559261751417E-2</v>
      </c>
    </row>
    <row r="72" spans="1:16" ht="16.5" thickBot="1" x14ac:dyDescent="0.3">
      <c r="A72" s="8" t="s">
        <v>206</v>
      </c>
      <c r="B72" s="55">
        <v>1398</v>
      </c>
      <c r="C72" s="56">
        <v>25</v>
      </c>
      <c r="D72" s="55">
        <v>19</v>
      </c>
      <c r="E72" s="55">
        <v>1</v>
      </c>
      <c r="F72" s="55">
        <v>712</v>
      </c>
      <c r="G72" s="55">
        <v>667</v>
      </c>
      <c r="H72" s="55">
        <v>21</v>
      </c>
      <c r="I72" s="55">
        <v>138</v>
      </c>
      <c r="J72" s="55">
        <v>2</v>
      </c>
      <c r="K72" s="55">
        <v>95747</v>
      </c>
      <c r="L72" s="55">
        <v>9443</v>
      </c>
      <c r="M72" s="24">
        <f t="shared" si="4"/>
        <v>0.97400820793433651</v>
      </c>
      <c r="N72" s="25">
        <f t="shared" si="5"/>
        <v>1.3590844062947067E-2</v>
      </c>
      <c r="P72">
        <f t="shared" si="6"/>
        <v>1.4600979665159221E-2</v>
      </c>
    </row>
    <row r="73" spans="1:16" ht="16.5" thickBot="1" x14ac:dyDescent="0.3">
      <c r="A73" s="8" t="s">
        <v>203</v>
      </c>
      <c r="B73" s="55">
        <v>1330</v>
      </c>
      <c r="C73" s="56">
        <v>13</v>
      </c>
      <c r="D73" s="55">
        <v>74</v>
      </c>
      <c r="E73" s="55">
        <v>4</v>
      </c>
      <c r="F73" s="55">
        <v>192</v>
      </c>
      <c r="G73" s="55">
        <v>1064</v>
      </c>
      <c r="H73" s="55">
        <v>26</v>
      </c>
      <c r="I73" s="55">
        <v>640</v>
      </c>
      <c r="J73" s="55">
        <v>36</v>
      </c>
      <c r="K73" s="55">
        <v>41265</v>
      </c>
      <c r="L73" s="55">
        <v>19849</v>
      </c>
      <c r="M73" s="24">
        <f t="shared" si="4"/>
        <v>0.72180451127819545</v>
      </c>
      <c r="N73" s="25">
        <f t="shared" si="5"/>
        <v>5.5639097744360905E-2</v>
      </c>
      <c r="P73">
        <f t="shared" si="6"/>
        <v>3.2230703986429174E-2</v>
      </c>
    </row>
    <row r="74" spans="1:16" ht="16.5" thickBot="1" x14ac:dyDescent="0.3">
      <c r="A74" s="8" t="s">
        <v>207</v>
      </c>
      <c r="B74" s="55">
        <v>1298</v>
      </c>
      <c r="C74" s="56">
        <v>59</v>
      </c>
      <c r="D74" s="55">
        <v>35</v>
      </c>
      <c r="E74" s="57">
        <v>2</v>
      </c>
      <c r="F74" s="55">
        <v>242</v>
      </c>
      <c r="G74" s="55">
        <v>1021</v>
      </c>
      <c r="H74" s="55">
        <v>14</v>
      </c>
      <c r="I74" s="55">
        <v>477</v>
      </c>
      <c r="J74" s="55">
        <v>13</v>
      </c>
      <c r="K74" s="55">
        <v>64035</v>
      </c>
      <c r="L74" s="55">
        <v>23522</v>
      </c>
      <c r="M74" s="24">
        <f t="shared" si="4"/>
        <v>0.87364620938628157</v>
      </c>
      <c r="N74" s="25">
        <f t="shared" si="5"/>
        <v>2.6964560862865947E-2</v>
      </c>
      <c r="P74">
        <f t="shared" si="6"/>
        <v>2.0270164753650347E-2</v>
      </c>
    </row>
    <row r="75" spans="1:16" ht="16.5" thickBot="1" x14ac:dyDescent="0.3">
      <c r="A75" s="8" t="s">
        <v>209</v>
      </c>
      <c r="B75" s="55">
        <v>1291</v>
      </c>
      <c r="C75" s="56">
        <v>43</v>
      </c>
      <c r="D75" s="55">
        <v>20</v>
      </c>
      <c r="E75" s="55"/>
      <c r="F75" s="55">
        <v>545</v>
      </c>
      <c r="G75" s="55">
        <v>726</v>
      </c>
      <c r="H75" s="55">
        <v>30</v>
      </c>
      <c r="I75" s="55">
        <v>436</v>
      </c>
      <c r="J75" s="55">
        <v>7</v>
      </c>
      <c r="K75" s="55">
        <v>12680</v>
      </c>
      <c r="L75" s="55">
        <v>4279</v>
      </c>
      <c r="M75" s="24">
        <f t="shared" si="4"/>
        <v>0.96460176991150437</v>
      </c>
      <c r="N75" s="25">
        <f t="shared" si="5"/>
        <v>1.5491866769945779E-2</v>
      </c>
      <c r="P75">
        <f t="shared" si="6"/>
        <v>0.10181388012618296</v>
      </c>
    </row>
    <row r="76" spans="1:16" ht="30.75" thickBot="1" x14ac:dyDescent="0.3">
      <c r="A76" s="8" t="s">
        <v>208</v>
      </c>
      <c r="B76" s="55">
        <v>1285</v>
      </c>
      <c r="C76" s="56">
        <v>17</v>
      </c>
      <c r="D76" s="55">
        <v>48</v>
      </c>
      <c r="E76" s="55">
        <v>1</v>
      </c>
      <c r="F76" s="55">
        <v>347</v>
      </c>
      <c r="G76" s="55">
        <v>890</v>
      </c>
      <c r="H76" s="55">
        <v>4</v>
      </c>
      <c r="I76" s="55">
        <v>392</v>
      </c>
      <c r="J76" s="55">
        <v>15</v>
      </c>
      <c r="K76" s="55">
        <v>17818</v>
      </c>
      <c r="L76" s="55">
        <v>5431</v>
      </c>
      <c r="M76" s="24">
        <f t="shared" si="4"/>
        <v>0.87848101265822787</v>
      </c>
      <c r="N76" s="25">
        <f t="shared" si="5"/>
        <v>3.735408560311284E-2</v>
      </c>
      <c r="P76">
        <f t="shared" si="6"/>
        <v>7.2118082837579978E-2</v>
      </c>
    </row>
    <row r="77" spans="1:16" ht="16.5" thickBot="1" x14ac:dyDescent="0.3">
      <c r="A77" s="8" t="s">
        <v>214</v>
      </c>
      <c r="B77" s="55">
        <v>1266</v>
      </c>
      <c r="C77" s="56">
        <v>86</v>
      </c>
      <c r="D77" s="55">
        <v>7</v>
      </c>
      <c r="E77" s="55">
        <v>1</v>
      </c>
      <c r="F77" s="55">
        <v>233</v>
      </c>
      <c r="G77" s="55">
        <v>1026</v>
      </c>
      <c r="H77" s="55">
        <v>3</v>
      </c>
      <c r="I77" s="55">
        <v>248</v>
      </c>
      <c r="J77" s="55">
        <v>1</v>
      </c>
      <c r="K77" s="55"/>
      <c r="L77" s="55"/>
      <c r="M77" s="24">
        <f t="shared" si="4"/>
        <v>0.97083333333333333</v>
      </c>
      <c r="N77" s="25">
        <f t="shared" si="5"/>
        <v>5.5292259083728279E-3</v>
      </c>
      <c r="P77" t="e">
        <f t="shared" si="6"/>
        <v>#DIV/0!</v>
      </c>
    </row>
    <row r="78" spans="1:16" ht="16.5" thickBot="1" x14ac:dyDescent="0.3">
      <c r="A78" s="8" t="s">
        <v>213</v>
      </c>
      <c r="B78" s="55">
        <v>1207</v>
      </c>
      <c r="C78" s="55">
        <v>37</v>
      </c>
      <c r="D78" s="55">
        <v>51</v>
      </c>
      <c r="E78" s="55">
        <v>2</v>
      </c>
      <c r="F78" s="55">
        <v>179</v>
      </c>
      <c r="G78" s="55">
        <v>977</v>
      </c>
      <c r="H78" s="55">
        <v>15</v>
      </c>
      <c r="I78" s="55">
        <v>579</v>
      </c>
      <c r="J78" s="55">
        <v>24</v>
      </c>
      <c r="K78" s="55">
        <v>11870</v>
      </c>
      <c r="L78" s="55">
        <v>5697</v>
      </c>
      <c r="M78" s="24">
        <f t="shared" si="4"/>
        <v>0.77826086956521734</v>
      </c>
      <c r="N78" s="25">
        <f t="shared" si="5"/>
        <v>4.2253521126760563E-2</v>
      </c>
      <c r="P78">
        <f t="shared" si="6"/>
        <v>0.10168491996630161</v>
      </c>
    </row>
    <row r="79" spans="1:16" ht="16.5" thickBot="1" x14ac:dyDescent="0.3">
      <c r="A79" s="8" t="s">
        <v>215</v>
      </c>
      <c r="B79" s="55">
        <v>1161</v>
      </c>
      <c r="C79" s="56">
        <v>72</v>
      </c>
      <c r="D79" s="55">
        <v>12</v>
      </c>
      <c r="E79" s="55">
        <v>1</v>
      </c>
      <c r="F79" s="55">
        <v>229</v>
      </c>
      <c r="G79" s="55">
        <v>920</v>
      </c>
      <c r="H79" s="55">
        <v>10</v>
      </c>
      <c r="I79" s="55">
        <v>213</v>
      </c>
      <c r="J79" s="55">
        <v>2</v>
      </c>
      <c r="K79" s="55">
        <v>44276</v>
      </c>
      <c r="L79" s="55">
        <v>8110</v>
      </c>
      <c r="M79" s="24">
        <f t="shared" si="4"/>
        <v>0.950207468879668</v>
      </c>
      <c r="N79" s="25">
        <f t="shared" si="5"/>
        <v>1.0335917312661499E-2</v>
      </c>
      <c r="P79">
        <f t="shared" si="6"/>
        <v>2.6221880928719847E-2</v>
      </c>
    </row>
    <row r="80" spans="1:16" ht="16.5" thickBot="1" x14ac:dyDescent="0.3">
      <c r="A80" s="18" t="s">
        <v>210</v>
      </c>
      <c r="B80" s="55">
        <v>1026</v>
      </c>
      <c r="C80" s="55">
        <v>2</v>
      </c>
      <c r="D80" s="55">
        <v>4</v>
      </c>
      <c r="E80" s="55"/>
      <c r="F80" s="55">
        <v>602</v>
      </c>
      <c r="G80" s="55">
        <v>420</v>
      </c>
      <c r="H80" s="55">
        <v>8</v>
      </c>
      <c r="I80" s="55">
        <v>137</v>
      </c>
      <c r="J80" s="55" t="s">
        <v>91</v>
      </c>
      <c r="K80" s="55">
        <v>131786</v>
      </c>
      <c r="L80" s="55">
        <v>17579</v>
      </c>
      <c r="M80" s="24">
        <f t="shared" si="4"/>
        <v>0.99339933993399343</v>
      </c>
      <c r="N80" s="25">
        <f t="shared" si="5"/>
        <v>3.8986354775828458E-3</v>
      </c>
      <c r="P80">
        <f t="shared" si="6"/>
        <v>7.7853489748531714E-3</v>
      </c>
    </row>
    <row r="81" spans="1:16" ht="16.5" thickBot="1" x14ac:dyDescent="0.3">
      <c r="A81" s="8" t="s">
        <v>218</v>
      </c>
      <c r="B81" s="55">
        <v>1017</v>
      </c>
      <c r="C81" s="55"/>
      <c r="D81" s="55">
        <v>42</v>
      </c>
      <c r="E81" s="55"/>
      <c r="F81" s="55">
        <v>305</v>
      </c>
      <c r="G81" s="55">
        <v>670</v>
      </c>
      <c r="H81" s="55">
        <v>33</v>
      </c>
      <c r="I81" s="55">
        <v>38</v>
      </c>
      <c r="J81" s="55">
        <v>2</v>
      </c>
      <c r="K81" s="55"/>
      <c r="L81" s="55"/>
      <c r="M81" s="24">
        <f t="shared" si="4"/>
        <v>0.87896253602305474</v>
      </c>
      <c r="N81" s="25">
        <f t="shared" si="5"/>
        <v>4.1297935103244837E-2</v>
      </c>
      <c r="P81" t="e">
        <f t="shared" si="6"/>
        <v>#DIV/0!</v>
      </c>
    </row>
    <row r="82" spans="1:16" ht="16.5" thickBot="1" x14ac:dyDescent="0.3">
      <c r="A82" s="8" t="s">
        <v>219</v>
      </c>
      <c r="B82" s="55">
        <v>993</v>
      </c>
      <c r="C82" s="56">
        <v>60</v>
      </c>
      <c r="D82" s="55">
        <v>32</v>
      </c>
      <c r="E82" s="57">
        <v>2</v>
      </c>
      <c r="F82" s="55">
        <v>131</v>
      </c>
      <c r="G82" s="55">
        <v>830</v>
      </c>
      <c r="H82" s="55"/>
      <c r="I82" s="55">
        <v>26</v>
      </c>
      <c r="J82" s="55" t="s">
        <v>57</v>
      </c>
      <c r="K82" s="55"/>
      <c r="L82" s="55"/>
      <c r="M82" s="24">
        <f t="shared" si="4"/>
        <v>0.80368098159509205</v>
      </c>
      <c r="N82" s="25">
        <f t="shared" si="5"/>
        <v>3.2225579053373615E-2</v>
      </c>
      <c r="P82" t="e">
        <f t="shared" si="6"/>
        <v>#DIV/0!</v>
      </c>
    </row>
    <row r="83" spans="1:16" ht="16.5" thickBot="1" x14ac:dyDescent="0.3">
      <c r="A83" s="8" t="s">
        <v>216</v>
      </c>
      <c r="B83" s="55">
        <v>986</v>
      </c>
      <c r="C83" s="56"/>
      <c r="D83" s="55">
        <v>32</v>
      </c>
      <c r="E83" s="57"/>
      <c r="F83" s="55">
        <v>227</v>
      </c>
      <c r="G83" s="55">
        <v>727</v>
      </c>
      <c r="H83" s="55">
        <v>15</v>
      </c>
      <c r="I83" s="55">
        <v>87</v>
      </c>
      <c r="J83" s="55">
        <v>3</v>
      </c>
      <c r="K83" s="55">
        <v>25309</v>
      </c>
      <c r="L83" s="55">
        <v>2234</v>
      </c>
      <c r="M83" s="24">
        <f t="shared" si="4"/>
        <v>0.87644787644787647</v>
      </c>
      <c r="N83" s="25">
        <f t="shared" si="5"/>
        <v>3.2454361054766734E-2</v>
      </c>
      <c r="P83">
        <f t="shared" si="6"/>
        <v>3.8958473270378123E-2</v>
      </c>
    </row>
    <row r="84" spans="1:16" ht="16.5" thickBot="1" x14ac:dyDescent="0.3">
      <c r="A84" s="8" t="s">
        <v>220</v>
      </c>
      <c r="B84" s="55">
        <v>894</v>
      </c>
      <c r="C84" s="56">
        <v>16</v>
      </c>
      <c r="D84" s="55">
        <v>42</v>
      </c>
      <c r="E84" s="57">
        <v>1</v>
      </c>
      <c r="F84" s="55">
        <v>161</v>
      </c>
      <c r="G84" s="55">
        <v>691</v>
      </c>
      <c r="H84" s="55">
        <v>36</v>
      </c>
      <c r="I84" s="55">
        <v>129</v>
      </c>
      <c r="J84" s="55">
        <v>6</v>
      </c>
      <c r="K84" s="55">
        <v>26417</v>
      </c>
      <c r="L84" s="55">
        <v>3802</v>
      </c>
      <c r="M84" s="24">
        <f t="shared" si="4"/>
        <v>0.7931034482758621</v>
      </c>
      <c r="N84" s="25">
        <f t="shared" si="5"/>
        <v>4.6979865771812082E-2</v>
      </c>
      <c r="P84">
        <f t="shared" si="6"/>
        <v>3.3841844266949313E-2</v>
      </c>
    </row>
    <row r="85" spans="1:16" ht="16.5" thickBot="1" x14ac:dyDescent="0.3">
      <c r="A85" s="8" t="s">
        <v>221</v>
      </c>
      <c r="B85" s="55">
        <v>866</v>
      </c>
      <c r="C85" s="56"/>
      <c r="D85" s="55">
        <v>37</v>
      </c>
      <c r="E85" s="57"/>
      <c r="F85" s="55">
        <v>43</v>
      </c>
      <c r="G85" s="55">
        <v>786</v>
      </c>
      <c r="H85" s="55">
        <v>33</v>
      </c>
      <c r="I85" s="55">
        <v>73</v>
      </c>
      <c r="J85" s="55">
        <v>3</v>
      </c>
      <c r="K85" s="55">
        <v>15332</v>
      </c>
      <c r="L85" s="55">
        <v>1297</v>
      </c>
      <c r="M85" s="24">
        <f t="shared" si="4"/>
        <v>0.53749999999999998</v>
      </c>
      <c r="N85" s="25">
        <f t="shared" si="5"/>
        <v>4.2725173210161664E-2</v>
      </c>
      <c r="P85">
        <f t="shared" si="6"/>
        <v>5.6483172449778241E-2</v>
      </c>
    </row>
    <row r="86" spans="1:16" ht="16.5" thickBot="1" x14ac:dyDescent="0.3">
      <c r="A86" s="8" t="s">
        <v>223</v>
      </c>
      <c r="B86" s="55">
        <v>834</v>
      </c>
      <c r="C86" s="56"/>
      <c r="D86" s="55">
        <v>9</v>
      </c>
      <c r="E86" s="57"/>
      <c r="F86" s="55">
        <v>99</v>
      </c>
      <c r="G86" s="55">
        <v>726</v>
      </c>
      <c r="H86" s="55">
        <v>4</v>
      </c>
      <c r="I86" s="55">
        <v>27</v>
      </c>
      <c r="J86" s="55" t="s">
        <v>63</v>
      </c>
      <c r="K86" s="55">
        <v>60916</v>
      </c>
      <c r="L86" s="55">
        <v>1960</v>
      </c>
      <c r="M86" s="24">
        <f t="shared" si="4"/>
        <v>0.91666666666666663</v>
      </c>
      <c r="N86" s="25">
        <f t="shared" si="5"/>
        <v>1.0791366906474821E-2</v>
      </c>
      <c r="P86">
        <f t="shared" si="6"/>
        <v>1.3690984306257798E-2</v>
      </c>
    </row>
    <row r="87" spans="1:16" ht="16.5" thickBot="1" x14ac:dyDescent="0.3">
      <c r="A87" s="8" t="s">
        <v>224</v>
      </c>
      <c r="B87" s="55">
        <v>801</v>
      </c>
      <c r="C87" s="56"/>
      <c r="D87" s="55">
        <v>8</v>
      </c>
      <c r="E87" s="55"/>
      <c r="F87" s="55">
        <v>239</v>
      </c>
      <c r="G87" s="55">
        <v>554</v>
      </c>
      <c r="H87" s="55"/>
      <c r="I87" s="55">
        <v>30</v>
      </c>
      <c r="J87" s="55" t="s">
        <v>63</v>
      </c>
      <c r="K87" s="55"/>
      <c r="L87" s="55"/>
      <c r="M87" s="24">
        <f t="shared" si="4"/>
        <v>0.96761133603238869</v>
      </c>
      <c r="N87" s="25">
        <f t="shared" si="5"/>
        <v>9.9875156054931337E-3</v>
      </c>
      <c r="P87" t="e">
        <f t="shared" si="6"/>
        <v>#DIV/0!</v>
      </c>
    </row>
    <row r="88" spans="1:16" ht="16.5" thickBot="1" x14ac:dyDescent="0.3">
      <c r="A88" s="8" t="s">
        <v>222</v>
      </c>
      <c r="B88" s="55">
        <v>767</v>
      </c>
      <c r="C88" s="56">
        <v>6</v>
      </c>
      <c r="D88" s="55">
        <v>12</v>
      </c>
      <c r="E88" s="57"/>
      <c r="F88" s="55">
        <v>81</v>
      </c>
      <c r="G88" s="55">
        <v>674</v>
      </c>
      <c r="H88" s="55">
        <v>15</v>
      </c>
      <c r="I88" s="55">
        <v>635</v>
      </c>
      <c r="J88" s="55">
        <v>10</v>
      </c>
      <c r="K88" s="55">
        <v>34087</v>
      </c>
      <c r="L88" s="55">
        <v>28233</v>
      </c>
      <c r="M88" s="24">
        <f t="shared" si="4"/>
        <v>0.87096774193548387</v>
      </c>
      <c r="N88" s="25">
        <f t="shared" si="5"/>
        <v>1.5645371577574969E-2</v>
      </c>
      <c r="P88">
        <f t="shared" si="6"/>
        <v>2.2501246809634171E-2</v>
      </c>
    </row>
    <row r="89" spans="1:16" ht="16.5" thickBot="1" x14ac:dyDescent="0.3">
      <c r="A89" s="8" t="s">
        <v>225</v>
      </c>
      <c r="B89" s="55">
        <v>732</v>
      </c>
      <c r="C89" s="56"/>
      <c r="D89" s="55">
        <v>2</v>
      </c>
      <c r="E89" s="55"/>
      <c r="F89" s="55">
        <v>76</v>
      </c>
      <c r="G89" s="55">
        <v>654</v>
      </c>
      <c r="H89" s="55"/>
      <c r="I89" s="55">
        <v>741</v>
      </c>
      <c r="J89" s="55">
        <v>2</v>
      </c>
      <c r="K89" s="55">
        <v>7486</v>
      </c>
      <c r="L89" s="55">
        <v>7577</v>
      </c>
      <c r="M89" s="24">
        <f t="shared" si="4"/>
        <v>0.97435897435897434</v>
      </c>
      <c r="N89" s="25">
        <f t="shared" si="5"/>
        <v>2.7322404371584699E-3</v>
      </c>
      <c r="P89">
        <f t="shared" si="6"/>
        <v>9.7782527384450979E-2</v>
      </c>
    </row>
    <row r="90" spans="1:16" ht="16.5" thickBot="1" x14ac:dyDescent="0.3">
      <c r="A90" s="8" t="s">
        <v>226</v>
      </c>
      <c r="B90" s="55">
        <v>727</v>
      </c>
      <c r="C90" s="56">
        <v>15</v>
      </c>
      <c r="D90" s="55">
        <v>5</v>
      </c>
      <c r="E90" s="57"/>
      <c r="F90" s="55">
        <v>88</v>
      </c>
      <c r="G90" s="55">
        <v>634</v>
      </c>
      <c r="H90" s="55">
        <v>5</v>
      </c>
      <c r="I90" s="55">
        <v>385</v>
      </c>
      <c r="J90" s="55">
        <v>3</v>
      </c>
      <c r="K90" s="55">
        <v>35881</v>
      </c>
      <c r="L90" s="55">
        <v>19023</v>
      </c>
      <c r="M90" s="24">
        <f t="shared" si="4"/>
        <v>0.94623655913978499</v>
      </c>
      <c r="N90" s="25">
        <f t="shared" si="5"/>
        <v>6.8775790921595595E-3</v>
      </c>
      <c r="P90">
        <f t="shared" si="6"/>
        <v>2.0261419692873667E-2</v>
      </c>
    </row>
    <row r="91" spans="1:16" ht="16.5" thickBot="1" x14ac:dyDescent="0.3">
      <c r="A91" s="8" t="s">
        <v>227</v>
      </c>
      <c r="B91" s="55">
        <v>713</v>
      </c>
      <c r="C91" s="55">
        <v>9</v>
      </c>
      <c r="D91" s="55">
        <v>36</v>
      </c>
      <c r="E91" s="55">
        <v>1</v>
      </c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4"/>
        <v>0.86715867158671589</v>
      </c>
      <c r="N91" s="25">
        <f t="shared" si="5"/>
        <v>5.0490883590462832E-2</v>
      </c>
      <c r="P91">
        <f t="shared" si="6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4"/>
        <v>0.98021308980213084</v>
      </c>
      <c r="N92" s="25">
        <f t="shared" si="5"/>
        <v>1.8258426966292134E-2</v>
      </c>
      <c r="P92" t="e">
        <f t="shared" si="6"/>
        <v>#DIV/0!</v>
      </c>
    </row>
    <row r="93" spans="1:16" ht="16.5" thickBot="1" x14ac:dyDescent="0.3">
      <c r="A93" s="8" t="s">
        <v>229</v>
      </c>
      <c r="B93" s="55">
        <v>673</v>
      </c>
      <c r="C93" s="56">
        <v>1</v>
      </c>
      <c r="D93" s="55">
        <v>21</v>
      </c>
      <c r="E93" s="55"/>
      <c r="F93" s="55">
        <v>99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4"/>
        <v>0.82499999999999996</v>
      </c>
      <c r="N93" s="25">
        <f t="shared" si="5"/>
        <v>3.1203566121842496E-2</v>
      </c>
      <c r="P93">
        <f t="shared" si="6"/>
        <v>3.2156338095465621E-2</v>
      </c>
    </row>
    <row r="94" spans="1:16" ht="16.5" thickBot="1" x14ac:dyDescent="0.3">
      <c r="A94" s="8" t="s">
        <v>230</v>
      </c>
      <c r="B94" s="55">
        <v>655</v>
      </c>
      <c r="C94" s="55"/>
      <c r="D94" s="55">
        <v>4</v>
      </c>
      <c r="E94" s="55"/>
      <c r="F94" s="55">
        <v>97</v>
      </c>
      <c r="G94" s="55">
        <v>554</v>
      </c>
      <c r="H94" s="55">
        <v>10</v>
      </c>
      <c r="I94" s="55">
        <v>129</v>
      </c>
      <c r="J94" s="55" t="s">
        <v>57</v>
      </c>
      <c r="K94" s="55">
        <v>10138</v>
      </c>
      <c r="L94" s="55">
        <v>1990</v>
      </c>
      <c r="M94" s="24">
        <f t="shared" si="4"/>
        <v>0.96039603960396036</v>
      </c>
      <c r="N94" s="25">
        <f t="shared" si="5"/>
        <v>6.1068702290076335E-3</v>
      </c>
      <c r="P94">
        <f t="shared" si="6"/>
        <v>6.4608404024462412E-2</v>
      </c>
    </row>
    <row r="95" spans="1:16" ht="16.5" thickBot="1" x14ac:dyDescent="0.3">
      <c r="A95" s="8" t="s">
        <v>231</v>
      </c>
      <c r="B95" s="55">
        <v>639</v>
      </c>
      <c r="C95" s="55"/>
      <c r="D95" s="55">
        <v>19</v>
      </c>
      <c r="E95" s="55"/>
      <c r="F95" s="55">
        <v>113</v>
      </c>
      <c r="G95" s="55">
        <v>507</v>
      </c>
      <c r="H95" s="55"/>
      <c r="I95" s="55">
        <v>26</v>
      </c>
      <c r="J95" s="55" t="s">
        <v>57</v>
      </c>
      <c r="K95" s="55">
        <v>4715</v>
      </c>
      <c r="L95" s="55">
        <v>195</v>
      </c>
      <c r="M95" s="24">
        <f t="shared" si="4"/>
        <v>0.85606060606060608</v>
      </c>
      <c r="N95" s="25">
        <f t="shared" si="5"/>
        <v>2.9733959311424099E-2</v>
      </c>
      <c r="P95">
        <f t="shared" si="6"/>
        <v>0.13552492046659598</v>
      </c>
    </row>
    <row r="96" spans="1:16" ht="16.5" thickBot="1" x14ac:dyDescent="0.3">
      <c r="A96" s="8" t="s">
        <v>232</v>
      </c>
      <c r="B96" s="55">
        <v>565</v>
      </c>
      <c r="C96" s="56"/>
      <c r="D96" s="55">
        <v>36</v>
      </c>
      <c r="E96" s="55"/>
      <c r="F96" s="55">
        <v>321</v>
      </c>
      <c r="G96" s="55">
        <v>208</v>
      </c>
      <c r="H96" s="55"/>
      <c r="I96" s="55">
        <v>27</v>
      </c>
      <c r="J96" s="55">
        <v>2</v>
      </c>
      <c r="K96" s="55"/>
      <c r="L96" s="55"/>
      <c r="M96" s="24">
        <f t="shared" si="4"/>
        <v>0.89915966386554624</v>
      </c>
      <c r="N96" s="25">
        <f t="shared" si="5"/>
        <v>6.3716814159292035E-2</v>
      </c>
      <c r="P96" t="e">
        <f t="shared" si="6"/>
        <v>#DIV/0!</v>
      </c>
    </row>
    <row r="97" spans="1:16" ht="16.5" thickBot="1" x14ac:dyDescent="0.3">
      <c r="A97" s="8" t="s">
        <v>233</v>
      </c>
      <c r="B97" s="55">
        <v>562</v>
      </c>
      <c r="C97" s="55">
        <v>14</v>
      </c>
      <c r="D97" s="55">
        <v>26</v>
      </c>
      <c r="E97" s="55"/>
      <c r="F97" s="55">
        <v>314</v>
      </c>
      <c r="G97" s="55">
        <v>222</v>
      </c>
      <c r="H97" s="55">
        <v>5</v>
      </c>
      <c r="I97" s="55">
        <v>195</v>
      </c>
      <c r="J97" s="55">
        <v>9</v>
      </c>
      <c r="K97" s="55">
        <v>5542</v>
      </c>
      <c r="L97" s="55">
        <v>1926</v>
      </c>
      <c r="M97" s="24">
        <f t="shared" si="4"/>
        <v>0.92352941176470593</v>
      </c>
      <c r="N97" s="25">
        <f t="shared" si="5"/>
        <v>4.6263345195729534E-2</v>
      </c>
      <c r="P97">
        <f t="shared" si="6"/>
        <v>0.1014074341392999</v>
      </c>
    </row>
    <row r="98" spans="1:16" ht="16.5" thickBot="1" x14ac:dyDescent="0.3">
      <c r="A98" s="8" t="s">
        <v>234</v>
      </c>
      <c r="B98" s="55">
        <v>554</v>
      </c>
      <c r="C98" s="55">
        <v>48</v>
      </c>
      <c r="D98" s="55">
        <v>5</v>
      </c>
      <c r="E98" s="55"/>
      <c r="F98" s="55">
        <v>133</v>
      </c>
      <c r="G98" s="55">
        <v>416</v>
      </c>
      <c r="H98" s="55">
        <v>5</v>
      </c>
      <c r="I98" s="55">
        <v>85</v>
      </c>
      <c r="J98" s="55" t="s">
        <v>57</v>
      </c>
      <c r="K98" s="55">
        <v>26147</v>
      </c>
      <c r="L98" s="55">
        <v>4008</v>
      </c>
      <c r="M98" s="24">
        <f t="shared" si="4"/>
        <v>0.96376811594202894</v>
      </c>
      <c r="N98" s="25">
        <f t="shared" si="5"/>
        <v>9.0252707581227436E-3</v>
      </c>
      <c r="P98">
        <f t="shared" si="6"/>
        <v>2.1187899185374996E-2</v>
      </c>
    </row>
    <row r="99" spans="1:16" ht="16.5" thickBot="1" x14ac:dyDescent="0.3">
      <c r="A99" s="8" t="s">
        <v>235</v>
      </c>
      <c r="B99" s="55">
        <v>542</v>
      </c>
      <c r="C99" s="56"/>
      <c r="D99" s="55">
        <v>19</v>
      </c>
      <c r="E99" s="57"/>
      <c r="F99" s="55">
        <v>166</v>
      </c>
      <c r="G99" s="55">
        <v>357</v>
      </c>
      <c r="H99" s="55">
        <v>2</v>
      </c>
      <c r="I99" s="55">
        <v>3</v>
      </c>
      <c r="J99" s="55" t="s">
        <v>236</v>
      </c>
      <c r="K99" s="55">
        <v>7153</v>
      </c>
      <c r="L99" s="55">
        <v>35</v>
      </c>
      <c r="M99" s="24">
        <f t="shared" si="4"/>
        <v>0.89729729729729735</v>
      </c>
      <c r="N99" s="25">
        <f t="shared" si="5"/>
        <v>3.5055350553505532E-2</v>
      </c>
      <c r="P99">
        <f t="shared" si="6"/>
        <v>7.5772403187473789E-2</v>
      </c>
    </row>
    <row r="100" spans="1:16" ht="16.5" thickBot="1" x14ac:dyDescent="0.3">
      <c r="A100" s="8" t="s">
        <v>237</v>
      </c>
      <c r="B100" s="55">
        <v>520</v>
      </c>
      <c r="C100" s="56">
        <v>27</v>
      </c>
      <c r="D100" s="55">
        <v>32</v>
      </c>
      <c r="E100" s="55">
        <v>1</v>
      </c>
      <c r="F100" s="55">
        <v>31</v>
      </c>
      <c r="G100" s="55">
        <v>457</v>
      </c>
      <c r="H100" s="55">
        <v>3</v>
      </c>
      <c r="I100" s="55">
        <v>45</v>
      </c>
      <c r="J100" s="55">
        <v>3</v>
      </c>
      <c r="K100" s="55">
        <v>3569</v>
      </c>
      <c r="L100" s="55">
        <v>306</v>
      </c>
      <c r="M100" s="24">
        <f t="shared" si="4"/>
        <v>0.49206349206349204</v>
      </c>
      <c r="N100" s="25">
        <f t="shared" si="5"/>
        <v>6.1538461538461542E-2</v>
      </c>
      <c r="P100">
        <f t="shared" si="6"/>
        <v>0.14569907537125246</v>
      </c>
    </row>
    <row r="101" spans="1:16" ht="16.5" thickBot="1" x14ac:dyDescent="0.3">
      <c r="A101" s="8" t="s">
        <v>238</v>
      </c>
      <c r="B101" s="55">
        <v>518</v>
      </c>
      <c r="C101" s="55"/>
      <c r="D101" s="55">
        <v>3</v>
      </c>
      <c r="E101" s="55"/>
      <c r="F101" s="55">
        <v>65</v>
      </c>
      <c r="G101" s="55">
        <v>450</v>
      </c>
      <c r="H101" s="55"/>
      <c r="I101" s="55">
        <v>39</v>
      </c>
      <c r="J101" s="55" t="s">
        <v>48</v>
      </c>
      <c r="K101" s="55"/>
      <c r="L101" s="55"/>
      <c r="M101" s="24">
        <f t="shared" si="4"/>
        <v>0.95588235294117652</v>
      </c>
      <c r="N101" s="25">
        <f t="shared" si="5"/>
        <v>5.7915057915057912E-3</v>
      </c>
      <c r="P101" t="e">
        <f t="shared" si="6"/>
        <v>#DIV/0!</v>
      </c>
    </row>
    <row r="102" spans="1:16" ht="16.5" thickBot="1" x14ac:dyDescent="0.3">
      <c r="A102" s="8" t="s">
        <v>239</v>
      </c>
      <c r="B102" s="55">
        <v>517</v>
      </c>
      <c r="C102" s="55"/>
      <c r="D102" s="55">
        <v>10</v>
      </c>
      <c r="E102" s="55">
        <v>1</v>
      </c>
      <c r="F102" s="55">
        <v>298</v>
      </c>
      <c r="G102" s="55">
        <v>209</v>
      </c>
      <c r="H102" s="55">
        <v>14</v>
      </c>
      <c r="I102" s="55">
        <v>149</v>
      </c>
      <c r="J102" s="55">
        <v>3</v>
      </c>
      <c r="K102" s="55">
        <v>13207</v>
      </c>
      <c r="L102" s="55">
        <v>3802</v>
      </c>
      <c r="M102" s="24">
        <f t="shared" si="4"/>
        <v>0.96753246753246758</v>
      </c>
      <c r="N102" s="25">
        <f t="shared" si="5"/>
        <v>1.9342359767891684E-2</v>
      </c>
      <c r="P102">
        <f t="shared" si="6"/>
        <v>3.9145907473309607E-2</v>
      </c>
    </row>
    <row r="103" spans="1:16" ht="16.5" thickBot="1" x14ac:dyDescent="0.3">
      <c r="A103" s="8" t="s">
        <v>240</v>
      </c>
      <c r="B103" s="55">
        <v>484</v>
      </c>
      <c r="C103" s="56"/>
      <c r="D103" s="55">
        <v>21</v>
      </c>
      <c r="E103" s="55"/>
      <c r="F103" s="55">
        <v>73</v>
      </c>
      <c r="G103" s="55">
        <v>390</v>
      </c>
      <c r="H103" s="55"/>
      <c r="I103" s="55">
        <v>2784</v>
      </c>
      <c r="J103" s="55">
        <v>121</v>
      </c>
      <c r="K103" s="55">
        <v>3320</v>
      </c>
      <c r="L103" s="55">
        <v>19095</v>
      </c>
      <c r="M103" s="24">
        <f t="shared" si="4"/>
        <v>0.77659574468085102</v>
      </c>
      <c r="N103" s="25">
        <f t="shared" si="5"/>
        <v>4.3388429752066117E-2</v>
      </c>
      <c r="P103">
        <f t="shared" si="6"/>
        <v>0.14578313253012049</v>
      </c>
    </row>
    <row r="104" spans="1:16" ht="16.5" thickBot="1" x14ac:dyDescent="0.3">
      <c r="A104" s="8" t="s">
        <v>241</v>
      </c>
      <c r="B104" s="55">
        <v>472</v>
      </c>
      <c r="C104" s="56">
        <v>15</v>
      </c>
      <c r="D104" s="55">
        <v>46</v>
      </c>
      <c r="E104" s="55"/>
      <c r="F104" s="55">
        <v>15</v>
      </c>
      <c r="G104" s="55">
        <v>411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4"/>
        <v>0.24590163934426229</v>
      </c>
      <c r="N104" s="25">
        <f t="shared" si="5"/>
        <v>9.7457627118644072E-2</v>
      </c>
      <c r="P104">
        <f t="shared" si="6"/>
        <v>0.18619329388560157</v>
      </c>
    </row>
    <row r="105" spans="1:16" ht="16.5" thickBot="1" x14ac:dyDescent="0.3">
      <c r="A105" s="8" t="s">
        <v>242</v>
      </c>
      <c r="B105" s="55">
        <v>461</v>
      </c>
      <c r="C105" s="55">
        <v>6</v>
      </c>
      <c r="D105" s="55">
        <v>39</v>
      </c>
      <c r="E105" s="55"/>
      <c r="F105" s="55">
        <v>60</v>
      </c>
      <c r="G105" s="55">
        <v>362</v>
      </c>
      <c r="H105" s="55">
        <v>4</v>
      </c>
      <c r="I105" s="55">
        <v>13586</v>
      </c>
      <c r="J105" s="55">
        <v>1149</v>
      </c>
      <c r="K105" s="55">
        <v>1711</v>
      </c>
      <c r="L105" s="55">
        <v>50426</v>
      </c>
      <c r="M105" s="24">
        <f t="shared" si="4"/>
        <v>0.60606060606060608</v>
      </c>
      <c r="N105" s="25">
        <f t="shared" si="5"/>
        <v>8.4598698481561818E-2</v>
      </c>
      <c r="P105">
        <f t="shared" si="6"/>
        <v>0.26943308007013445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N10" sqref="N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1.0275083611516567</v>
      </c>
      <c r="P1">
        <f>+H3/'19.4'!H3</f>
        <v>1.031364195603871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1.0392286236991273</v>
      </c>
      <c r="P2">
        <f>+H4/'19.4'!H4</f>
        <v>1.0011069293779058</v>
      </c>
      <c r="Q2" t="s">
        <v>68</v>
      </c>
      <c r="R2" s="64">
        <f>+G4</f>
        <v>658369</v>
      </c>
      <c r="S2" t="s">
        <v>217</v>
      </c>
    </row>
    <row r="3" spans="1:20" ht="16.5" thickTop="1" thickBot="1" x14ac:dyDescent="0.3">
      <c r="A3" s="7" t="s">
        <v>16</v>
      </c>
      <c r="B3" s="54">
        <v>2452292</v>
      </c>
      <c r="C3" s="54">
        <v>45717</v>
      </c>
      <c r="D3" s="54">
        <v>168758</v>
      </c>
      <c r="E3" s="54">
        <v>3727</v>
      </c>
      <c r="F3" s="54">
        <v>642635</v>
      </c>
      <c r="G3" s="54">
        <v>1640899</v>
      </c>
      <c r="H3" s="54">
        <v>56165</v>
      </c>
      <c r="I3" s="54">
        <v>315</v>
      </c>
      <c r="J3" s="54">
        <v>44033</v>
      </c>
      <c r="K3" s="54"/>
      <c r="L3" s="54"/>
      <c r="M3" s="24">
        <f>F3/(F3+D3)</f>
        <v>0.79201447387394275</v>
      </c>
      <c r="N3" s="25">
        <f t="shared" ref="N3:N66" si="0">+D3/B3</f>
        <v>6.8816437846716455E-2</v>
      </c>
      <c r="Q3" t="s">
        <v>69</v>
      </c>
      <c r="R3" s="64">
        <f>+G6+G7+G8+G9+G14+G17+G18+G19+G21+G22+G24+G30+G31+G35+G34+G37+G42+G50+G51+G59+G60+G62+G63+G69+G79+G5</f>
        <v>631179</v>
      </c>
    </row>
    <row r="4" spans="1:20" ht="16.5" thickBot="1" x14ac:dyDescent="0.3">
      <c r="A4" s="8" t="s">
        <v>19</v>
      </c>
      <c r="B4" s="55">
        <v>771214</v>
      </c>
      <c r="C4" s="56">
        <v>6578</v>
      </c>
      <c r="D4" s="55">
        <v>41356</v>
      </c>
      <c r="E4" s="57">
        <v>781</v>
      </c>
      <c r="F4" s="55">
        <v>71489</v>
      </c>
      <c r="G4" s="55">
        <v>658369</v>
      </c>
      <c r="H4" s="55">
        <v>13566</v>
      </c>
      <c r="I4" s="55">
        <v>2330</v>
      </c>
      <c r="J4" s="55">
        <v>125</v>
      </c>
      <c r="K4" s="55">
        <v>3940692</v>
      </c>
      <c r="L4" s="55">
        <v>11905</v>
      </c>
      <c r="M4" s="24">
        <f t="shared" ref="M4:M67" si="1">F4/(F4+D4)</f>
        <v>0.63351499844920023</v>
      </c>
      <c r="N4" s="25">
        <f t="shared" si="0"/>
        <v>5.3624545197571621E-2</v>
      </c>
      <c r="P4">
        <f t="shared" ref="P4:P67" si="2">+B4/K4</f>
        <v>0.19570522131645915</v>
      </c>
      <c r="Q4">
        <f t="shared" ref="Q4:Q9" si="3">+H4/G4*100</f>
        <v>2.0605465931719142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200210</v>
      </c>
      <c r="C5" s="56">
        <v>1536</v>
      </c>
      <c r="D5" s="55">
        <v>20852</v>
      </c>
      <c r="E5" s="57">
        <v>399</v>
      </c>
      <c r="F5" s="55">
        <v>80587</v>
      </c>
      <c r="G5" s="55">
        <v>98771</v>
      </c>
      <c r="H5" s="55">
        <v>7371</v>
      </c>
      <c r="I5" s="55">
        <v>4282</v>
      </c>
      <c r="J5" s="55">
        <v>446</v>
      </c>
      <c r="K5" s="55">
        <v>930230</v>
      </c>
      <c r="L5" s="55">
        <v>19896</v>
      </c>
      <c r="M5" s="24">
        <f t="shared" si="1"/>
        <v>0.79443803665256951</v>
      </c>
      <c r="N5" s="25">
        <f t="shared" si="0"/>
        <v>0.10415064182608261</v>
      </c>
      <c r="P5">
        <f t="shared" si="2"/>
        <v>0.21522634187244014</v>
      </c>
      <c r="Q5">
        <f t="shared" si="3"/>
        <v>7.4627167893410009</v>
      </c>
      <c r="R5" s="8" t="s">
        <v>0</v>
      </c>
    </row>
    <row r="6" spans="1:20" ht="16.5" thickBot="1" x14ac:dyDescent="0.3">
      <c r="A6" s="8" t="s">
        <v>21</v>
      </c>
      <c r="B6" s="55">
        <v>181228</v>
      </c>
      <c r="C6" s="56">
        <v>2256</v>
      </c>
      <c r="D6" s="55">
        <v>24114</v>
      </c>
      <c r="E6" s="57">
        <v>454</v>
      </c>
      <c r="F6" s="55">
        <v>48877</v>
      </c>
      <c r="G6" s="55">
        <v>108237</v>
      </c>
      <c r="H6" s="55">
        <v>2573</v>
      </c>
      <c r="I6" s="55">
        <v>2997</v>
      </c>
      <c r="J6" s="55">
        <v>399</v>
      </c>
      <c r="K6" s="55">
        <v>1398024</v>
      </c>
      <c r="L6" s="55">
        <v>23122</v>
      </c>
      <c r="M6" s="24">
        <f t="shared" si="1"/>
        <v>0.66963050239070565</v>
      </c>
      <c r="N6" s="25">
        <f t="shared" si="0"/>
        <v>0.13305890921932592</v>
      </c>
      <c r="P6">
        <f t="shared" si="2"/>
        <v>0.12963153708376968</v>
      </c>
      <c r="Q6">
        <f t="shared" si="3"/>
        <v>2.377190794275525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155383</v>
      </c>
      <c r="C7" s="56">
        <v>2489</v>
      </c>
      <c r="D7" s="55">
        <v>20265</v>
      </c>
      <c r="E7" s="57">
        <v>547</v>
      </c>
      <c r="F7" s="55">
        <v>37409</v>
      </c>
      <c r="G7" s="55">
        <v>97709</v>
      </c>
      <c r="H7" s="55">
        <v>5683</v>
      </c>
      <c r="I7" s="55">
        <v>2380</v>
      </c>
      <c r="J7" s="55">
        <v>310</v>
      </c>
      <c r="K7" s="55">
        <v>463662</v>
      </c>
      <c r="L7" s="55">
        <v>7103</v>
      </c>
      <c r="M7" s="24">
        <f t="shared" si="1"/>
        <v>0.64862849811006695</v>
      </c>
      <c r="N7" s="25">
        <f t="shared" si="0"/>
        <v>0.13041967267976548</v>
      </c>
      <c r="P7">
        <f t="shared" si="2"/>
        <v>0.33512127368643535</v>
      </c>
      <c r="Q7">
        <f t="shared" si="3"/>
        <v>5.8162502942410628</v>
      </c>
      <c r="R7" s="8" t="s">
        <v>22</v>
      </c>
    </row>
    <row r="8" spans="1:20" ht="16.5" thickBot="1" x14ac:dyDescent="0.3">
      <c r="A8" s="8" t="s">
        <v>23</v>
      </c>
      <c r="B8" s="55">
        <v>146293</v>
      </c>
      <c r="C8" s="56">
        <v>551</v>
      </c>
      <c r="D8" s="55">
        <v>4683</v>
      </c>
      <c r="E8" s="57">
        <v>41</v>
      </c>
      <c r="F8" s="55">
        <v>91500</v>
      </c>
      <c r="G8" s="55">
        <v>50110</v>
      </c>
      <c r="H8" s="55">
        <v>2889</v>
      </c>
      <c r="I8" s="55">
        <v>1746</v>
      </c>
      <c r="J8" s="55">
        <v>56</v>
      </c>
      <c r="K8" s="55">
        <v>1728357</v>
      </c>
      <c r="L8" s="55">
        <v>20629</v>
      </c>
      <c r="M8" s="24">
        <f t="shared" si="1"/>
        <v>0.95131156233430025</v>
      </c>
      <c r="N8" s="25">
        <f t="shared" si="0"/>
        <v>3.2011101009617682E-2</v>
      </c>
      <c r="P8">
        <f t="shared" si="2"/>
        <v>8.4642813955681614E-2</v>
      </c>
      <c r="Q8">
        <f t="shared" si="3"/>
        <v>5.7653163041309119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124743</v>
      </c>
      <c r="C9" s="56">
        <v>4676</v>
      </c>
      <c r="D9" s="55">
        <v>16509</v>
      </c>
      <c r="E9" s="57">
        <v>449</v>
      </c>
      <c r="F9" s="55" t="s">
        <v>70</v>
      </c>
      <c r="G9" s="55">
        <v>107890</v>
      </c>
      <c r="H9" s="55">
        <v>1559</v>
      </c>
      <c r="I9" s="55">
        <v>1838</v>
      </c>
      <c r="J9" s="55">
        <v>243</v>
      </c>
      <c r="K9" s="55">
        <v>501379</v>
      </c>
      <c r="L9" s="55">
        <v>7386</v>
      </c>
      <c r="M9" s="24" t="e">
        <f t="shared" si="1"/>
        <v>#VALUE!</v>
      </c>
      <c r="N9" s="25">
        <f t="shared" si="0"/>
        <v>0.13234409946850725</v>
      </c>
      <c r="P9">
        <f t="shared" si="2"/>
        <v>0.24879981012367888</v>
      </c>
      <c r="Q9">
        <f t="shared" si="3"/>
        <v>1.4449902678654185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90980</v>
      </c>
      <c r="C10" s="67">
        <v>4674</v>
      </c>
      <c r="D10" s="66">
        <v>2140</v>
      </c>
      <c r="E10" s="66">
        <v>123</v>
      </c>
      <c r="F10" s="66">
        <v>13430</v>
      </c>
      <c r="G10" s="66">
        <v>75410</v>
      </c>
      <c r="H10" s="66">
        <v>1909</v>
      </c>
      <c r="I10" s="66">
        <v>1079</v>
      </c>
      <c r="J10" s="66">
        <v>25</v>
      </c>
      <c r="K10" s="66">
        <v>673980</v>
      </c>
      <c r="L10" s="66">
        <v>7991</v>
      </c>
      <c r="M10" s="68">
        <f t="shared" si="1"/>
        <v>0.86255619781631343</v>
      </c>
      <c r="N10" s="69">
        <f t="shared" si="0"/>
        <v>2.3521653110573752E-2</v>
      </c>
      <c r="P10" s="70">
        <f t="shared" si="2"/>
        <v>0.13498916881806583</v>
      </c>
      <c r="Q10">
        <f>+H10/G10*100</f>
        <v>2.5314944967510944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83505</v>
      </c>
      <c r="C11" s="56">
        <v>1294</v>
      </c>
      <c r="D11" s="55">
        <v>5209</v>
      </c>
      <c r="E11" s="57">
        <v>91</v>
      </c>
      <c r="F11" s="55">
        <v>59273</v>
      </c>
      <c r="G11" s="55">
        <v>19023</v>
      </c>
      <c r="H11" s="55">
        <v>3389</v>
      </c>
      <c r="I11" s="55">
        <v>994</v>
      </c>
      <c r="J11" s="55">
        <v>62</v>
      </c>
      <c r="K11" s="55">
        <v>353012</v>
      </c>
      <c r="L11" s="55">
        <v>4203</v>
      </c>
      <c r="M11" s="24">
        <f t="shared" si="1"/>
        <v>0.91921776619831896</v>
      </c>
      <c r="N11" s="25">
        <f t="shared" si="0"/>
        <v>6.2379498233638704E-2</v>
      </c>
      <c r="P11">
        <f t="shared" si="2"/>
        <v>0.23655003229351976</v>
      </c>
      <c r="Q11">
        <f t="shared" ref="Q11:Q19" si="4">+H11/G11*100</f>
        <v>17.815276244546077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82747</v>
      </c>
      <c r="C12" s="56">
        <v>12</v>
      </c>
      <c r="D12" s="55">
        <v>4632</v>
      </c>
      <c r="E12" s="57"/>
      <c r="F12" s="55">
        <v>77084</v>
      </c>
      <c r="G12" s="55">
        <v>1031</v>
      </c>
      <c r="H12" s="55">
        <v>81</v>
      </c>
      <c r="I12" s="55">
        <v>57</v>
      </c>
      <c r="J12" s="55">
        <v>3</v>
      </c>
      <c r="K12" s="55"/>
      <c r="L12" s="55"/>
      <c r="M12" s="24">
        <f t="shared" si="1"/>
        <v>0.94331587449214349</v>
      </c>
      <c r="N12" s="25">
        <f t="shared" si="0"/>
        <v>5.5977860224539863E-2</v>
      </c>
      <c r="P12" t="e">
        <f t="shared" si="2"/>
        <v>#DIV/0!</v>
      </c>
      <c r="Q12">
        <f t="shared" si="4"/>
        <v>7.8564500484966047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47121</v>
      </c>
      <c r="C13" s="56">
        <v>4268</v>
      </c>
      <c r="D13" s="55">
        <v>405</v>
      </c>
      <c r="E13" s="57">
        <v>44</v>
      </c>
      <c r="F13" s="55">
        <v>3446</v>
      </c>
      <c r="G13" s="55">
        <v>43270</v>
      </c>
      <c r="H13" s="55">
        <v>700</v>
      </c>
      <c r="I13" s="55">
        <v>323</v>
      </c>
      <c r="J13" s="55">
        <v>3</v>
      </c>
      <c r="K13" s="55">
        <v>2053319</v>
      </c>
      <c r="L13" s="55">
        <v>14070</v>
      </c>
      <c r="M13" s="24">
        <f t="shared" si="1"/>
        <v>0.89483251103609451</v>
      </c>
      <c r="N13" s="25">
        <f t="shared" si="0"/>
        <v>8.5948939963073796E-3</v>
      </c>
      <c r="P13">
        <f t="shared" si="2"/>
        <v>2.2948699154880466E-2</v>
      </c>
      <c r="Q13">
        <f t="shared" si="4"/>
        <v>1.6177490177952392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39983</v>
      </c>
      <c r="C14" s="56">
        <v>1487</v>
      </c>
      <c r="D14" s="55">
        <v>5828</v>
      </c>
      <c r="E14" s="57">
        <v>145</v>
      </c>
      <c r="F14" s="55">
        <v>8895</v>
      </c>
      <c r="G14" s="55">
        <v>25260</v>
      </c>
      <c r="H14" s="55">
        <v>1071</v>
      </c>
      <c r="I14" s="55">
        <v>3450</v>
      </c>
      <c r="J14" s="55">
        <v>503</v>
      </c>
      <c r="K14" s="55">
        <v>161896</v>
      </c>
      <c r="L14" s="55">
        <v>13969</v>
      </c>
      <c r="M14" s="24">
        <f t="shared" si="1"/>
        <v>0.60415676152957953</v>
      </c>
      <c r="N14" s="25">
        <f t="shared" si="0"/>
        <v>0.145761948828252</v>
      </c>
      <c r="P14">
        <f t="shared" si="2"/>
        <v>0.24696718881257104</v>
      </c>
      <c r="Q14">
        <f t="shared" si="4"/>
        <v>4.2399049881235156</v>
      </c>
      <c r="R14" s="8" t="s">
        <v>31</v>
      </c>
    </row>
    <row r="15" spans="1:20" ht="16.5" thickBot="1" x14ac:dyDescent="0.3">
      <c r="A15" s="8" t="s">
        <v>33</v>
      </c>
      <c r="B15" s="55">
        <v>39548</v>
      </c>
      <c r="C15" s="56">
        <v>894</v>
      </c>
      <c r="D15" s="55">
        <v>2507</v>
      </c>
      <c r="E15" s="57">
        <v>45</v>
      </c>
      <c r="F15" s="55">
        <v>22130</v>
      </c>
      <c r="G15" s="55">
        <v>14911</v>
      </c>
      <c r="H15" s="55">
        <v>7919</v>
      </c>
      <c r="I15" s="55">
        <v>186</v>
      </c>
      <c r="J15" s="55">
        <v>12</v>
      </c>
      <c r="K15" s="55">
        <v>62985</v>
      </c>
      <c r="L15" s="55">
        <v>296</v>
      </c>
      <c r="M15" s="24">
        <f t="shared" si="1"/>
        <v>0.89824248082152858</v>
      </c>
      <c r="N15" s="25">
        <f t="shared" si="0"/>
        <v>6.3391321937898246E-2</v>
      </c>
      <c r="P15">
        <f t="shared" si="2"/>
        <v>0.6278955306819084</v>
      </c>
      <c r="Q15">
        <f t="shared" si="4"/>
        <v>53.108443431024078</v>
      </c>
    </row>
    <row r="16" spans="1:20" ht="16.5" thickBot="1" x14ac:dyDescent="0.3">
      <c r="A16" s="8" t="s">
        <v>32</v>
      </c>
      <c r="B16" s="55">
        <v>35708</v>
      </c>
      <c r="C16" s="56">
        <v>652</v>
      </c>
      <c r="D16" s="55">
        <v>1618</v>
      </c>
      <c r="E16" s="57">
        <v>31</v>
      </c>
      <c r="F16" s="55">
        <v>12197</v>
      </c>
      <c r="G16" s="55">
        <v>21893</v>
      </c>
      <c r="H16" s="55">
        <v>557</v>
      </c>
      <c r="I16" s="55">
        <v>946</v>
      </c>
      <c r="J16" s="55">
        <v>43</v>
      </c>
      <c r="K16" s="55">
        <v>549349</v>
      </c>
      <c r="L16" s="55">
        <v>14555</v>
      </c>
      <c r="M16" s="24">
        <f t="shared" si="1"/>
        <v>0.88288092652913497</v>
      </c>
      <c r="N16" s="25">
        <f t="shared" si="0"/>
        <v>4.5311974907583735E-2</v>
      </c>
      <c r="P16">
        <f t="shared" si="2"/>
        <v>6.5000573405976897E-2</v>
      </c>
      <c r="Q16">
        <f t="shared" si="4"/>
        <v>2.5441922075549264</v>
      </c>
    </row>
    <row r="17" spans="1:18" ht="16.5" thickBot="1" x14ac:dyDescent="0.3">
      <c r="A17" s="8" t="s">
        <v>31</v>
      </c>
      <c r="B17" s="55">
        <v>33405</v>
      </c>
      <c r="C17" s="56">
        <v>750</v>
      </c>
      <c r="D17" s="55">
        <v>3751</v>
      </c>
      <c r="E17" s="57">
        <v>67</v>
      </c>
      <c r="F17" s="55">
        <v>250</v>
      </c>
      <c r="G17" s="55">
        <v>29404</v>
      </c>
      <c r="H17" s="55">
        <v>1158</v>
      </c>
      <c r="I17" s="55">
        <v>1950</v>
      </c>
      <c r="J17" s="55">
        <v>219</v>
      </c>
      <c r="K17" s="55">
        <v>171415</v>
      </c>
      <c r="L17" s="55">
        <v>10004</v>
      </c>
      <c r="M17" s="24">
        <f t="shared" si="1"/>
        <v>6.2484378905273683E-2</v>
      </c>
      <c r="N17" s="25">
        <f t="shared" si="0"/>
        <v>0.11228857955395899</v>
      </c>
      <c r="P17">
        <f t="shared" si="2"/>
        <v>0.19487792783595367</v>
      </c>
      <c r="Q17">
        <f t="shared" si="4"/>
        <v>3.9382396952795538</v>
      </c>
    </row>
    <row r="18" spans="1:18" ht="16.5" thickBot="1" x14ac:dyDescent="0.3">
      <c r="A18" s="8" t="s">
        <v>30</v>
      </c>
      <c r="B18" s="55">
        <v>27944</v>
      </c>
      <c r="C18" s="56">
        <v>204</v>
      </c>
      <c r="D18" s="55">
        <v>1427</v>
      </c>
      <c r="E18" s="57">
        <v>34</v>
      </c>
      <c r="F18" s="55">
        <v>17800</v>
      </c>
      <c r="G18" s="55">
        <v>8717</v>
      </c>
      <c r="H18" s="55">
        <v>386</v>
      </c>
      <c r="I18" s="55">
        <v>3229</v>
      </c>
      <c r="J18" s="55">
        <v>165</v>
      </c>
      <c r="K18" s="55">
        <v>224442</v>
      </c>
      <c r="L18" s="55">
        <v>25933</v>
      </c>
      <c r="M18" s="24">
        <f t="shared" si="1"/>
        <v>0.9257814531648203</v>
      </c>
      <c r="N18" s="25">
        <f t="shared" si="0"/>
        <v>5.1066418551388493E-2</v>
      </c>
      <c r="P18">
        <f t="shared" si="2"/>
        <v>0.12450432628474171</v>
      </c>
      <c r="Q18">
        <f t="shared" si="4"/>
        <v>4.4281289434438449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20863</v>
      </c>
      <c r="C19" s="56">
        <v>657</v>
      </c>
      <c r="D19" s="55">
        <v>735</v>
      </c>
      <c r="E19" s="57">
        <v>21</v>
      </c>
      <c r="F19" s="55">
        <v>610</v>
      </c>
      <c r="G19" s="55">
        <v>19518</v>
      </c>
      <c r="H19" s="55">
        <v>215</v>
      </c>
      <c r="I19" s="55">
        <v>2046</v>
      </c>
      <c r="J19" s="55">
        <v>72</v>
      </c>
      <c r="K19" s="55">
        <v>235878</v>
      </c>
      <c r="L19" s="55">
        <v>23133</v>
      </c>
      <c r="M19" s="24">
        <f t="shared" si="1"/>
        <v>0.45353159851301117</v>
      </c>
      <c r="N19" s="25">
        <f t="shared" si="0"/>
        <v>3.5229832718209272E-2</v>
      </c>
      <c r="P19">
        <f t="shared" si="2"/>
        <v>8.8448265628842032E-2</v>
      </c>
      <c r="Q19">
        <f t="shared" si="4"/>
        <v>1.1015472896813199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17615</v>
      </c>
      <c r="C20" s="56"/>
      <c r="D20" s="55">
        <v>559</v>
      </c>
      <c r="E20" s="57"/>
      <c r="F20" s="55">
        <v>2854</v>
      </c>
      <c r="G20" s="55">
        <v>14202</v>
      </c>
      <c r="H20" s="55"/>
      <c r="I20" s="55">
        <v>13</v>
      </c>
      <c r="J20" s="55" t="s">
        <v>72</v>
      </c>
      <c r="K20" s="55">
        <v>401586</v>
      </c>
      <c r="L20" s="55">
        <v>291</v>
      </c>
      <c r="M20" s="24">
        <f t="shared" si="1"/>
        <v>0.83621447406973337</v>
      </c>
      <c r="N20" s="25">
        <f t="shared" si="0"/>
        <v>3.1734317343173432E-2</v>
      </c>
      <c r="P20">
        <f t="shared" si="2"/>
        <v>4.3863580901724659E-2</v>
      </c>
    </row>
    <row r="21" spans="1:18" ht="16.5" thickBot="1" x14ac:dyDescent="0.3">
      <c r="A21" s="8" t="s">
        <v>49</v>
      </c>
      <c r="B21" s="55">
        <v>15652</v>
      </c>
      <c r="C21" s="56">
        <v>401</v>
      </c>
      <c r="D21" s="55">
        <v>687</v>
      </c>
      <c r="E21" s="57">
        <v>77</v>
      </c>
      <c r="F21" s="55">
        <v>77</v>
      </c>
      <c r="G21" s="55">
        <v>14888</v>
      </c>
      <c r="H21" s="55">
        <v>294</v>
      </c>
      <c r="I21" s="55">
        <v>3170</v>
      </c>
      <c r="J21" s="55">
        <v>139</v>
      </c>
      <c r="K21" s="55">
        <v>90646</v>
      </c>
      <c r="L21" s="55">
        <v>18358</v>
      </c>
      <c r="M21" s="24">
        <f t="shared" si="1"/>
        <v>0.10078534031413612</v>
      </c>
      <c r="N21" s="25">
        <f t="shared" si="0"/>
        <v>4.3892154357270639E-2</v>
      </c>
      <c r="P21">
        <f t="shared" si="2"/>
        <v>0.17267171193433797</v>
      </c>
      <c r="Q21">
        <f>13430-12000</f>
        <v>1430</v>
      </c>
    </row>
    <row r="22" spans="1:18" ht="16.5" thickBot="1" x14ac:dyDescent="0.3">
      <c r="A22" s="8" t="s">
        <v>52</v>
      </c>
      <c r="B22" s="55">
        <v>15628</v>
      </c>
      <c r="C22" s="56"/>
      <c r="D22" s="55">
        <v>400</v>
      </c>
      <c r="E22" s="57"/>
      <c r="F22" s="55">
        <v>6811</v>
      </c>
      <c r="G22" s="55">
        <v>8417</v>
      </c>
      <c r="H22" s="55">
        <v>167</v>
      </c>
      <c r="I22" s="55">
        <v>474</v>
      </c>
      <c r="J22" s="55">
        <v>12</v>
      </c>
      <c r="K22" s="55">
        <v>143745</v>
      </c>
      <c r="L22" s="55">
        <v>4360</v>
      </c>
      <c r="M22" s="24">
        <f t="shared" si="1"/>
        <v>0.94452919151296633</v>
      </c>
      <c r="N22" s="25">
        <f t="shared" si="0"/>
        <v>2.5595085743537242E-2</v>
      </c>
      <c r="P22">
        <f t="shared" si="2"/>
        <v>0.1087203033148979</v>
      </c>
      <c r="Q22">
        <f>+Q21+126</f>
        <v>1556</v>
      </c>
      <c r="R22" s="64">
        <f>SUM(G5:G50)</f>
        <v>920792</v>
      </c>
    </row>
    <row r="23" spans="1:18" ht="16.5" thickBot="1" x14ac:dyDescent="0.3">
      <c r="A23" s="8" t="s">
        <v>35</v>
      </c>
      <c r="B23" s="55">
        <v>14795</v>
      </c>
      <c r="C23" s="56">
        <v>46</v>
      </c>
      <c r="D23" s="55">
        <v>470</v>
      </c>
      <c r="E23" s="57">
        <v>18</v>
      </c>
      <c r="F23" s="55">
        <v>10631</v>
      </c>
      <c r="G23" s="55">
        <v>3694</v>
      </c>
      <c r="H23" s="55">
        <v>194</v>
      </c>
      <c r="I23" s="55">
        <v>1643</v>
      </c>
      <c r="J23" s="55">
        <v>52</v>
      </c>
      <c r="K23" s="55">
        <v>182949</v>
      </c>
      <c r="L23" s="55">
        <v>20313</v>
      </c>
      <c r="M23" s="24">
        <f t="shared" si="1"/>
        <v>0.95766147193946494</v>
      </c>
      <c r="N23" s="25">
        <f t="shared" si="0"/>
        <v>3.1767489016559645E-2</v>
      </c>
      <c r="P23">
        <f t="shared" si="2"/>
        <v>8.0869531946061474E-2</v>
      </c>
      <c r="Q23">
        <f>1430/1556</f>
        <v>0.91902313624678666</v>
      </c>
    </row>
    <row r="24" spans="1:18" ht="16.5" thickBot="1" x14ac:dyDescent="0.3">
      <c r="A24" s="8" t="s">
        <v>46</v>
      </c>
      <c r="B24" s="55">
        <v>14777</v>
      </c>
      <c r="C24" s="56">
        <v>392</v>
      </c>
      <c r="D24" s="55">
        <v>1580</v>
      </c>
      <c r="E24" s="57">
        <v>40</v>
      </c>
      <c r="F24" s="55">
        <v>550</v>
      </c>
      <c r="G24" s="55">
        <v>12647</v>
      </c>
      <c r="H24" s="55">
        <v>521</v>
      </c>
      <c r="I24" s="55">
        <v>1463</v>
      </c>
      <c r="J24" s="55">
        <v>156</v>
      </c>
      <c r="K24" s="55">
        <v>74600</v>
      </c>
      <c r="L24" s="55">
        <v>7387</v>
      </c>
      <c r="M24" s="24">
        <f t="shared" si="1"/>
        <v>0.25821596244131456</v>
      </c>
      <c r="N24" s="25">
        <f t="shared" si="0"/>
        <v>0.10692292075522772</v>
      </c>
      <c r="P24">
        <f t="shared" si="2"/>
        <v>0.19808310991957104</v>
      </c>
    </row>
    <row r="25" spans="1:18" ht="16.5" thickBot="1" x14ac:dyDescent="0.3">
      <c r="A25" s="8" t="s">
        <v>45</v>
      </c>
      <c r="B25" s="55">
        <v>13654</v>
      </c>
      <c r="C25" s="56">
        <v>163</v>
      </c>
      <c r="D25" s="55">
        <v>173</v>
      </c>
      <c r="E25" s="57">
        <v>1</v>
      </c>
      <c r="F25" s="55">
        <v>3872</v>
      </c>
      <c r="G25" s="55">
        <v>9609</v>
      </c>
      <c r="H25" s="55">
        <v>150</v>
      </c>
      <c r="I25" s="55">
        <v>1577</v>
      </c>
      <c r="J25" s="55">
        <v>20</v>
      </c>
      <c r="K25" s="55">
        <v>240303</v>
      </c>
      <c r="L25" s="55">
        <v>27763</v>
      </c>
      <c r="M25" s="24">
        <f t="shared" si="1"/>
        <v>0.9572311495673671</v>
      </c>
      <c r="N25" s="25">
        <f t="shared" si="0"/>
        <v>1.2670279771495532E-2</v>
      </c>
      <c r="P25">
        <f t="shared" si="2"/>
        <v>5.6819931503143947E-2</v>
      </c>
    </row>
    <row r="26" spans="1:18" ht="16.5" thickBot="1" x14ac:dyDescent="0.3">
      <c r="A26" s="8" t="s">
        <v>56</v>
      </c>
      <c r="B26" s="55">
        <v>10797</v>
      </c>
      <c r="C26" s="55"/>
      <c r="D26" s="55">
        <v>236</v>
      </c>
      <c r="E26" s="55"/>
      <c r="F26" s="55">
        <v>1159</v>
      </c>
      <c r="G26" s="55">
        <v>9402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0.83082437275985666</v>
      </c>
      <c r="N26" s="25">
        <f t="shared" si="0"/>
        <v>2.185792349726776E-2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10674</v>
      </c>
      <c r="C27" s="56">
        <v>13</v>
      </c>
      <c r="D27" s="55">
        <v>236</v>
      </c>
      <c r="E27" s="57">
        <v>2</v>
      </c>
      <c r="F27" s="55">
        <v>8114</v>
      </c>
      <c r="G27" s="55">
        <v>2324</v>
      </c>
      <c r="H27" s="55">
        <v>55</v>
      </c>
      <c r="I27" s="55">
        <v>208</v>
      </c>
      <c r="J27" s="55">
        <v>5</v>
      </c>
      <c r="K27" s="55">
        <v>563035</v>
      </c>
      <c r="L27" s="55">
        <v>10982</v>
      </c>
      <c r="M27" s="24">
        <f t="shared" si="1"/>
        <v>0.97173652694610779</v>
      </c>
      <c r="N27" s="25">
        <f t="shared" si="0"/>
        <v>2.2109799512834927E-2</v>
      </c>
      <c r="P27">
        <f t="shared" si="2"/>
        <v>1.8957968865168241E-2</v>
      </c>
    </row>
    <row r="28" spans="1:18" ht="16.5" thickBot="1" x14ac:dyDescent="0.3">
      <c r="A28" s="8" t="s">
        <v>51</v>
      </c>
      <c r="B28" s="55">
        <v>10507</v>
      </c>
      <c r="C28" s="56">
        <v>419</v>
      </c>
      <c r="D28" s="55">
        <v>139</v>
      </c>
      <c r="E28" s="55">
        <v>6</v>
      </c>
      <c r="F28" s="55">
        <v>4676</v>
      </c>
      <c r="G28" s="55">
        <v>5692</v>
      </c>
      <c r="H28" s="55">
        <v>377</v>
      </c>
      <c r="I28" s="55">
        <v>550</v>
      </c>
      <c r="J28" s="55">
        <v>7</v>
      </c>
      <c r="K28" s="55">
        <v>118827</v>
      </c>
      <c r="L28" s="55">
        <v>6216</v>
      </c>
      <c r="M28" s="24">
        <f t="shared" si="1"/>
        <v>0.97113187954309454</v>
      </c>
      <c r="N28" s="25">
        <f t="shared" si="0"/>
        <v>1.3229275720947939E-2</v>
      </c>
      <c r="P28">
        <f t="shared" si="2"/>
        <v>8.8422664882560356E-2</v>
      </c>
    </row>
    <row r="29" spans="1:18" ht="16.5" thickBot="1" x14ac:dyDescent="0.3">
      <c r="A29" s="8" t="s">
        <v>73</v>
      </c>
      <c r="B29" s="55">
        <v>10484</v>
      </c>
      <c r="C29" s="56">
        <v>1122</v>
      </c>
      <c r="D29" s="55">
        <v>103</v>
      </c>
      <c r="E29" s="55">
        <v>6</v>
      </c>
      <c r="F29" s="55">
        <v>1490</v>
      </c>
      <c r="G29" s="55">
        <v>8891</v>
      </c>
      <c r="H29" s="55">
        <v>88</v>
      </c>
      <c r="I29" s="55">
        <v>301</v>
      </c>
      <c r="J29" s="55">
        <v>3</v>
      </c>
      <c r="K29" s="55">
        <v>180000</v>
      </c>
      <c r="L29" s="55">
        <v>5170</v>
      </c>
      <c r="M29" s="24">
        <f t="shared" si="1"/>
        <v>0.93534212178279974</v>
      </c>
      <c r="N29" s="25">
        <f t="shared" si="0"/>
        <v>9.824494467760396E-3</v>
      </c>
      <c r="P29">
        <f t="shared" si="2"/>
        <v>5.8244444444444446E-2</v>
      </c>
    </row>
    <row r="30" spans="1:18" ht="16.5" thickBot="1" x14ac:dyDescent="0.3">
      <c r="A30" s="8" t="s">
        <v>50</v>
      </c>
      <c r="B30" s="55">
        <v>10128</v>
      </c>
      <c r="C30" s="56">
        <v>660</v>
      </c>
      <c r="D30" s="55">
        <v>507</v>
      </c>
      <c r="E30" s="57">
        <v>33</v>
      </c>
      <c r="F30" s="55">
        <v>1150</v>
      </c>
      <c r="G30" s="55">
        <v>8471</v>
      </c>
      <c r="H30" s="55">
        <v>124</v>
      </c>
      <c r="I30" s="55">
        <v>574</v>
      </c>
      <c r="J30" s="55">
        <v>29</v>
      </c>
      <c r="K30" s="55">
        <v>32453</v>
      </c>
      <c r="L30" s="55">
        <v>1839</v>
      </c>
      <c r="M30" s="24">
        <f t="shared" si="1"/>
        <v>0.69402534701267349</v>
      </c>
      <c r="N30" s="25">
        <f t="shared" si="0"/>
        <v>5.0059241706161141E-2</v>
      </c>
      <c r="P30">
        <f t="shared" si="2"/>
        <v>0.31208208794256309</v>
      </c>
    </row>
    <row r="31" spans="1:18" ht="16.5" thickBot="1" x14ac:dyDescent="0.3">
      <c r="A31" s="8" t="s">
        <v>54</v>
      </c>
      <c r="B31" s="55">
        <v>9593</v>
      </c>
      <c r="C31" s="56">
        <v>306</v>
      </c>
      <c r="D31" s="55">
        <v>380</v>
      </c>
      <c r="E31" s="57">
        <v>20</v>
      </c>
      <c r="F31" s="55">
        <v>1133</v>
      </c>
      <c r="G31" s="55">
        <v>8080</v>
      </c>
      <c r="H31" s="55">
        <v>160</v>
      </c>
      <c r="I31" s="55">
        <v>253</v>
      </c>
      <c r="J31" s="55">
        <v>10</v>
      </c>
      <c r="K31" s="55">
        <v>214236</v>
      </c>
      <c r="L31" s="55">
        <v>5661</v>
      </c>
      <c r="M31" s="24">
        <f t="shared" si="1"/>
        <v>0.74884335756774623</v>
      </c>
      <c r="N31" s="25">
        <f t="shared" si="0"/>
        <v>3.9612217241738766E-2</v>
      </c>
      <c r="P31">
        <f t="shared" si="2"/>
        <v>4.4777721764782764E-2</v>
      </c>
    </row>
    <row r="32" spans="1:18" ht="16.5" thickBot="1" x14ac:dyDescent="0.3">
      <c r="A32" s="8" t="s">
        <v>59</v>
      </c>
      <c r="B32" s="55">
        <v>8936</v>
      </c>
      <c r="C32" s="56">
        <v>190</v>
      </c>
      <c r="D32" s="55">
        <v>469</v>
      </c>
      <c r="E32" s="57">
        <v>18</v>
      </c>
      <c r="F32" s="55">
        <v>2017</v>
      </c>
      <c r="G32" s="55">
        <v>6450</v>
      </c>
      <c r="H32" s="55">
        <v>261</v>
      </c>
      <c r="I32" s="55">
        <v>465</v>
      </c>
      <c r="J32" s="55">
        <v>24</v>
      </c>
      <c r="K32" s="55">
        <v>98491</v>
      </c>
      <c r="L32" s="55">
        <v>5120</v>
      </c>
      <c r="M32" s="24">
        <f t="shared" si="1"/>
        <v>0.8113435237329043</v>
      </c>
      <c r="N32" s="25">
        <f t="shared" si="0"/>
        <v>5.2484333034914954E-2</v>
      </c>
      <c r="P32">
        <f t="shared" si="2"/>
        <v>9.072910215146561E-2</v>
      </c>
    </row>
    <row r="33" spans="1:16" ht="16.5" thickBot="1" x14ac:dyDescent="0.3">
      <c r="A33" s="8" t="s">
        <v>62</v>
      </c>
      <c r="B33" s="55">
        <v>8418</v>
      </c>
      <c r="C33" s="56">
        <v>70</v>
      </c>
      <c r="D33" s="55">
        <v>176</v>
      </c>
      <c r="E33" s="57">
        <v>8</v>
      </c>
      <c r="F33" s="55">
        <v>1970</v>
      </c>
      <c r="G33" s="55">
        <v>6272</v>
      </c>
      <c r="H33" s="55">
        <v>46</v>
      </c>
      <c r="I33" s="55">
        <v>38</v>
      </c>
      <c r="J33" s="55" t="s">
        <v>57</v>
      </c>
      <c r="K33" s="55">
        <v>104302</v>
      </c>
      <c r="L33" s="55">
        <v>472</v>
      </c>
      <c r="M33" s="24">
        <f t="shared" si="1"/>
        <v>0.91798695246971107</v>
      </c>
      <c r="N33" s="25">
        <f t="shared" si="0"/>
        <v>2.0907578997386551E-2</v>
      </c>
      <c r="P33">
        <f t="shared" si="2"/>
        <v>8.0707944238844892E-2</v>
      </c>
    </row>
    <row r="34" spans="1:16" ht="16.5" thickBot="1" x14ac:dyDescent="0.3">
      <c r="A34" s="8" t="s">
        <v>75</v>
      </c>
      <c r="B34" s="55">
        <v>8261</v>
      </c>
      <c r="C34" s="56">
        <v>764</v>
      </c>
      <c r="D34" s="55">
        <v>686</v>
      </c>
      <c r="E34" s="55">
        <v>36</v>
      </c>
      <c r="F34" s="55">
        <v>2627</v>
      </c>
      <c r="G34" s="55">
        <v>4948</v>
      </c>
      <c r="H34" s="55">
        <v>207</v>
      </c>
      <c r="I34" s="55">
        <v>64</v>
      </c>
      <c r="J34" s="55">
        <v>5</v>
      </c>
      <c r="K34" s="55">
        <v>49570</v>
      </c>
      <c r="L34" s="55">
        <v>384</v>
      </c>
      <c r="M34" s="24">
        <f t="shared" si="1"/>
        <v>0.792936915182614</v>
      </c>
      <c r="N34" s="25">
        <f t="shared" si="0"/>
        <v>8.3040794092724857E-2</v>
      </c>
      <c r="P34">
        <f t="shared" si="2"/>
        <v>0.16665321767197902</v>
      </c>
    </row>
    <row r="35" spans="1:16" ht="16.5" thickBot="1" x14ac:dyDescent="0.3">
      <c r="A35" s="8" t="s">
        <v>86</v>
      </c>
      <c r="B35" s="55">
        <v>8014</v>
      </c>
      <c r="C35" s="56">
        <v>1426</v>
      </c>
      <c r="D35" s="55">
        <v>11</v>
      </c>
      <c r="E35" s="57"/>
      <c r="F35" s="55">
        <v>768</v>
      </c>
      <c r="G35" s="55">
        <v>7235</v>
      </c>
      <c r="H35" s="55">
        <v>23</v>
      </c>
      <c r="I35" s="55">
        <v>1370</v>
      </c>
      <c r="J35" s="55">
        <v>2</v>
      </c>
      <c r="K35" s="55">
        <v>94796</v>
      </c>
      <c r="L35" s="55">
        <v>16203</v>
      </c>
      <c r="M35" s="24">
        <f t="shared" si="1"/>
        <v>0.98587933247753534</v>
      </c>
      <c r="N35" s="25">
        <f t="shared" si="0"/>
        <v>1.3725979535812328E-3</v>
      </c>
      <c r="P35">
        <f t="shared" si="2"/>
        <v>8.4539432043546137E-2</v>
      </c>
    </row>
    <row r="36" spans="1:16" ht="16.5" thickBot="1" x14ac:dyDescent="0.3">
      <c r="A36" s="8" t="s">
        <v>58</v>
      </c>
      <c r="B36" s="55">
        <v>7515</v>
      </c>
      <c r="C36" s="56">
        <v>131</v>
      </c>
      <c r="D36" s="55">
        <v>364</v>
      </c>
      <c r="E36" s="57">
        <v>9</v>
      </c>
      <c r="F36" s="55">
        <v>4312</v>
      </c>
      <c r="G36" s="55">
        <v>2839</v>
      </c>
      <c r="H36" s="55">
        <v>84</v>
      </c>
      <c r="I36" s="55">
        <v>1297</v>
      </c>
      <c r="J36" s="55">
        <v>63</v>
      </c>
      <c r="K36" s="55">
        <v>96244</v>
      </c>
      <c r="L36" s="55">
        <v>16616</v>
      </c>
      <c r="M36" s="24">
        <f t="shared" si="1"/>
        <v>0.92215568862275454</v>
      </c>
      <c r="N36" s="25">
        <f t="shared" si="0"/>
        <v>4.843646041250832E-2</v>
      </c>
      <c r="P36">
        <f t="shared" si="2"/>
        <v>7.8082789576493075E-2</v>
      </c>
    </row>
    <row r="37" spans="1:16" ht="16.5" thickBot="1" x14ac:dyDescent="0.3">
      <c r="A37" s="8" t="s">
        <v>78</v>
      </c>
      <c r="B37" s="55">
        <v>7265</v>
      </c>
      <c r="C37" s="56">
        <v>484</v>
      </c>
      <c r="D37" s="55">
        <v>43</v>
      </c>
      <c r="E37" s="57">
        <v>2</v>
      </c>
      <c r="F37" s="55">
        <v>1360</v>
      </c>
      <c r="G37" s="55">
        <v>5862</v>
      </c>
      <c r="H37" s="55">
        <v>1</v>
      </c>
      <c r="I37" s="55">
        <v>735</v>
      </c>
      <c r="J37" s="55">
        <v>4</v>
      </c>
      <c r="K37" s="55">
        <v>767000</v>
      </c>
      <c r="L37" s="55">
        <v>77550</v>
      </c>
      <c r="M37" s="24">
        <f t="shared" si="1"/>
        <v>0.96935138987883107</v>
      </c>
      <c r="N37" s="25">
        <f t="shared" si="0"/>
        <v>5.9187887130075709E-3</v>
      </c>
      <c r="P37">
        <f t="shared" si="2"/>
        <v>9.471968709256845E-3</v>
      </c>
    </row>
    <row r="38" spans="1:16" ht="16.5" thickBot="1" x14ac:dyDescent="0.3">
      <c r="A38" s="8" t="s">
        <v>53</v>
      </c>
      <c r="B38" s="55">
        <v>7127</v>
      </c>
      <c r="C38" s="56">
        <v>49</v>
      </c>
      <c r="D38" s="55">
        <v>181</v>
      </c>
      <c r="E38" s="57">
        <v>16</v>
      </c>
      <c r="F38" s="55">
        <v>32</v>
      </c>
      <c r="G38" s="55">
        <v>6914</v>
      </c>
      <c r="H38" s="55">
        <v>58</v>
      </c>
      <c r="I38" s="55">
        <v>1315</v>
      </c>
      <c r="J38" s="55">
        <v>33</v>
      </c>
      <c r="K38" s="55">
        <v>143255</v>
      </c>
      <c r="L38" s="55">
        <v>26425</v>
      </c>
      <c r="M38" s="24">
        <f t="shared" si="1"/>
        <v>0.15023474178403756</v>
      </c>
      <c r="N38" s="25">
        <f t="shared" si="0"/>
        <v>2.5396379963519011E-2</v>
      </c>
      <c r="P38">
        <f t="shared" si="2"/>
        <v>4.975044501064535E-2</v>
      </c>
    </row>
    <row r="39" spans="1:16" ht="16.5" thickBot="1" x14ac:dyDescent="0.3">
      <c r="A39" s="8" t="s">
        <v>60</v>
      </c>
      <c r="B39" s="55">
        <v>6838</v>
      </c>
      <c r="C39" s="56">
        <v>92</v>
      </c>
      <c r="D39" s="55">
        <v>194</v>
      </c>
      <c r="E39" s="57">
        <v>8</v>
      </c>
      <c r="F39" s="55">
        <v>1559</v>
      </c>
      <c r="G39" s="55">
        <v>5085</v>
      </c>
      <c r="H39" s="55">
        <v>84</v>
      </c>
      <c r="I39" s="55">
        <v>639</v>
      </c>
      <c r="J39" s="55">
        <v>18</v>
      </c>
      <c r="K39" s="55">
        <v>172123</v>
      </c>
      <c r="L39" s="55">
        <v>16073</v>
      </c>
      <c r="M39" s="24">
        <f t="shared" si="1"/>
        <v>0.88933257273245869</v>
      </c>
      <c r="N39" s="25">
        <f t="shared" si="0"/>
        <v>2.8370868675051186E-2</v>
      </c>
      <c r="P39">
        <f t="shared" si="2"/>
        <v>3.9727404239991167E-2</v>
      </c>
    </row>
    <row r="40" spans="1:16" ht="16.5" thickBot="1" x14ac:dyDescent="0.3">
      <c r="A40" s="8" t="s">
        <v>76</v>
      </c>
      <c r="B40" s="55">
        <v>6760</v>
      </c>
      <c r="C40" s="56">
        <v>185</v>
      </c>
      <c r="D40" s="55">
        <v>590</v>
      </c>
      <c r="E40" s="57">
        <v>8</v>
      </c>
      <c r="F40" s="55">
        <v>747</v>
      </c>
      <c r="G40" s="55">
        <v>5423</v>
      </c>
      <c r="H40" s="55"/>
      <c r="I40" s="55">
        <v>25</v>
      </c>
      <c r="J40" s="55">
        <v>2</v>
      </c>
      <c r="K40" s="55">
        <v>43749</v>
      </c>
      <c r="L40" s="55">
        <v>160</v>
      </c>
      <c r="M40" s="24">
        <f t="shared" si="1"/>
        <v>0.55871353777112942</v>
      </c>
      <c r="N40" s="25">
        <f t="shared" si="0"/>
        <v>8.7278106508875741E-2</v>
      </c>
      <c r="P40">
        <f t="shared" si="2"/>
        <v>0.15451781755011543</v>
      </c>
    </row>
    <row r="41" spans="1:16" ht="16.5" thickBot="1" x14ac:dyDescent="0.3">
      <c r="A41" s="8" t="s">
        <v>79</v>
      </c>
      <c r="B41" s="55">
        <v>6630</v>
      </c>
      <c r="C41" s="56">
        <v>312</v>
      </c>
      <c r="D41" s="55">
        <v>125</v>
      </c>
      <c r="E41" s="57">
        <v>3</v>
      </c>
      <c r="F41" s="55">
        <v>870</v>
      </c>
      <c r="G41" s="55">
        <v>5635</v>
      </c>
      <c r="H41" s="55">
        <v>108</v>
      </c>
      <c r="I41" s="55">
        <v>759</v>
      </c>
      <c r="J41" s="55">
        <v>14</v>
      </c>
      <c r="K41" s="55">
        <v>41812</v>
      </c>
      <c r="L41" s="55">
        <v>4785</v>
      </c>
      <c r="M41" s="24">
        <f t="shared" si="1"/>
        <v>0.87437185929648242</v>
      </c>
      <c r="N41" s="25">
        <f t="shared" si="0"/>
        <v>1.8853695324283559E-2</v>
      </c>
      <c r="P41">
        <f t="shared" si="2"/>
        <v>0.15856691858796518</v>
      </c>
    </row>
    <row r="42" spans="1:16" ht="16.5" thickBot="1" x14ac:dyDescent="0.3">
      <c r="A42" s="8" t="s">
        <v>55</v>
      </c>
      <c r="B42" s="55">
        <v>6619</v>
      </c>
      <c r="C42" s="55">
        <v>7</v>
      </c>
      <c r="D42" s="55">
        <v>71</v>
      </c>
      <c r="E42" s="55"/>
      <c r="F42" s="55">
        <v>4258</v>
      </c>
      <c r="G42" s="55">
        <v>2290</v>
      </c>
      <c r="H42" s="55">
        <v>49</v>
      </c>
      <c r="I42" s="55">
        <v>260</v>
      </c>
      <c r="J42" s="55">
        <v>3</v>
      </c>
      <c r="K42" s="55">
        <v>431734</v>
      </c>
      <c r="L42" s="55">
        <v>16931</v>
      </c>
      <c r="M42" s="24">
        <f t="shared" si="1"/>
        <v>0.98359898359898357</v>
      </c>
      <c r="N42" s="25">
        <f t="shared" si="0"/>
        <v>1.0726695875509895E-2</v>
      </c>
      <c r="P42">
        <f t="shared" si="2"/>
        <v>1.5331199303274701E-2</v>
      </c>
    </row>
    <row r="43" spans="1:16" ht="16.5" thickBot="1" x14ac:dyDescent="0.3">
      <c r="A43" s="8" t="s">
        <v>74</v>
      </c>
      <c r="B43" s="55">
        <v>6459</v>
      </c>
      <c r="C43" s="56">
        <v>200</v>
      </c>
      <c r="D43" s="55">
        <v>428</v>
      </c>
      <c r="E43" s="57">
        <v>19</v>
      </c>
      <c r="F43" s="55">
        <v>613</v>
      </c>
      <c r="G43" s="55">
        <v>5418</v>
      </c>
      <c r="H43" s="55">
        <v>1</v>
      </c>
      <c r="I43" s="55">
        <v>59</v>
      </c>
      <c r="J43" s="55">
        <v>4</v>
      </c>
      <c r="K43" s="55">
        <v>59928</v>
      </c>
      <c r="L43" s="55">
        <v>547</v>
      </c>
      <c r="M43" s="24">
        <f t="shared" si="1"/>
        <v>0.58885686839577334</v>
      </c>
      <c r="N43" s="25">
        <f t="shared" si="0"/>
        <v>6.6264127573927856E-2</v>
      </c>
      <c r="P43">
        <f t="shared" si="2"/>
        <v>0.10777933520224268</v>
      </c>
    </row>
    <row r="44" spans="1:16" ht="16.5" thickBot="1" x14ac:dyDescent="0.3">
      <c r="A44" s="8" t="s">
        <v>85</v>
      </c>
      <c r="B44" s="55">
        <v>6264</v>
      </c>
      <c r="C44" s="55">
        <v>1485</v>
      </c>
      <c r="D44" s="55">
        <v>51</v>
      </c>
      <c r="E44" s="55">
        <v>4</v>
      </c>
      <c r="F44" s="55">
        <v>514</v>
      </c>
      <c r="G44" s="55">
        <v>5699</v>
      </c>
      <c r="H44" s="55">
        <v>92</v>
      </c>
      <c r="I44" s="55">
        <v>663</v>
      </c>
      <c r="J44" s="55">
        <v>5</v>
      </c>
      <c r="K44" s="55">
        <v>102556</v>
      </c>
      <c r="L44" s="55">
        <v>10853</v>
      </c>
      <c r="M44" s="24">
        <f t="shared" si="1"/>
        <v>0.9097345132743363</v>
      </c>
      <c r="N44" s="25">
        <f t="shared" si="0"/>
        <v>8.141762452107279E-3</v>
      </c>
      <c r="P44">
        <f t="shared" si="2"/>
        <v>6.1078825227192948E-2</v>
      </c>
    </row>
    <row r="45" spans="1:16" ht="16.5" thickBot="1" x14ac:dyDescent="0.3">
      <c r="A45" s="8" t="s">
        <v>81</v>
      </c>
      <c r="B45" s="55">
        <v>6015</v>
      </c>
      <c r="C45" s="56">
        <v>567</v>
      </c>
      <c r="D45" s="55">
        <v>9</v>
      </c>
      <c r="E45" s="55">
        <v>1</v>
      </c>
      <c r="F45" s="55">
        <v>555</v>
      </c>
      <c r="G45" s="55">
        <v>5451</v>
      </c>
      <c r="H45" s="55">
        <v>37</v>
      </c>
      <c r="I45" s="55">
        <v>2088</v>
      </c>
      <c r="J45" s="55">
        <v>3</v>
      </c>
      <c r="K45" s="55">
        <v>64620</v>
      </c>
      <c r="L45" s="55">
        <v>22429</v>
      </c>
      <c r="M45" s="24">
        <f t="shared" si="1"/>
        <v>0.98404255319148937</v>
      </c>
      <c r="N45" s="25">
        <f t="shared" si="0"/>
        <v>1.4962593516209476E-3</v>
      </c>
      <c r="P45">
        <f t="shared" si="2"/>
        <v>9.3082636954503251E-2</v>
      </c>
    </row>
    <row r="46" spans="1:16" ht="16.5" thickBot="1" x14ac:dyDescent="0.3">
      <c r="A46" s="8" t="s">
        <v>82</v>
      </c>
      <c r="B46" s="55">
        <v>5710</v>
      </c>
      <c r="C46" s="56">
        <v>261</v>
      </c>
      <c r="D46" s="55">
        <v>151</v>
      </c>
      <c r="E46" s="57">
        <v>10</v>
      </c>
      <c r="F46" s="55">
        <v>359</v>
      </c>
      <c r="G46" s="55">
        <v>5200</v>
      </c>
      <c r="H46" s="55">
        <v>45</v>
      </c>
      <c r="I46" s="55">
        <v>131</v>
      </c>
      <c r="J46" s="55">
        <v>3</v>
      </c>
      <c r="K46" s="55">
        <v>58093</v>
      </c>
      <c r="L46" s="55">
        <v>1328</v>
      </c>
      <c r="M46" s="24">
        <f t="shared" si="1"/>
        <v>0.70392156862745103</v>
      </c>
      <c r="N46" s="25">
        <f t="shared" si="0"/>
        <v>2.6444833625218916E-2</v>
      </c>
      <c r="P46">
        <f t="shared" si="2"/>
        <v>9.8290671853751746E-2</v>
      </c>
    </row>
    <row r="47" spans="1:16" ht="16.5" thickBot="1" x14ac:dyDescent="0.3">
      <c r="A47" s="8" t="s">
        <v>64</v>
      </c>
      <c r="B47" s="55">
        <v>5425</v>
      </c>
      <c r="C47" s="55">
        <v>36</v>
      </c>
      <c r="D47" s="55">
        <v>89</v>
      </c>
      <c r="E47" s="55"/>
      <c r="F47" s="55">
        <v>3295</v>
      </c>
      <c r="G47" s="55">
        <v>2041</v>
      </c>
      <c r="H47" s="55">
        <v>45</v>
      </c>
      <c r="I47" s="55">
        <v>168</v>
      </c>
      <c r="J47" s="55">
        <v>3</v>
      </c>
      <c r="K47" s="55">
        <v>108216</v>
      </c>
      <c r="L47" s="55">
        <v>3344</v>
      </c>
      <c r="M47" s="24">
        <f t="shared" si="1"/>
        <v>0.97369976359338062</v>
      </c>
      <c r="N47" s="25">
        <f t="shared" si="0"/>
        <v>1.6405529953917052E-2</v>
      </c>
      <c r="P47">
        <f t="shared" si="2"/>
        <v>5.0131219043394695E-2</v>
      </c>
    </row>
    <row r="48" spans="1:16" ht="16.5" thickBot="1" x14ac:dyDescent="0.3">
      <c r="A48" s="8" t="s">
        <v>84</v>
      </c>
      <c r="B48" s="55">
        <v>4964</v>
      </c>
      <c r="C48" s="56">
        <v>284</v>
      </c>
      <c r="D48" s="55">
        <v>235</v>
      </c>
      <c r="E48" s="57">
        <v>9</v>
      </c>
      <c r="F48" s="55">
        <v>416</v>
      </c>
      <c r="G48" s="55">
        <v>4313</v>
      </c>
      <c r="H48" s="55">
        <v>128</v>
      </c>
      <c r="I48" s="55">
        <v>458</v>
      </c>
      <c r="J48" s="55">
        <v>22</v>
      </c>
      <c r="K48" s="55">
        <v>57809</v>
      </c>
      <c r="L48" s="55">
        <v>5329</v>
      </c>
      <c r="M48" s="24">
        <f t="shared" si="1"/>
        <v>0.63901689708141318</v>
      </c>
      <c r="N48" s="25">
        <f t="shared" si="0"/>
        <v>4.7340854149879132E-2</v>
      </c>
      <c r="P48">
        <f t="shared" si="2"/>
        <v>8.5868982338390215E-2</v>
      </c>
    </row>
    <row r="49" spans="1:16" ht="16.5" thickBot="1" x14ac:dyDescent="0.3">
      <c r="A49" s="8" t="s">
        <v>80</v>
      </c>
      <c r="B49" s="55">
        <v>4467</v>
      </c>
      <c r="C49" s="56">
        <v>194</v>
      </c>
      <c r="D49" s="55">
        <v>126</v>
      </c>
      <c r="E49" s="57">
        <v>6</v>
      </c>
      <c r="F49" s="55">
        <v>165</v>
      </c>
      <c r="G49" s="55">
        <v>4176</v>
      </c>
      <c r="H49" s="55">
        <v>98</v>
      </c>
      <c r="I49" s="55">
        <v>1035</v>
      </c>
      <c r="J49" s="55">
        <v>29</v>
      </c>
      <c r="K49" s="55">
        <v>19091</v>
      </c>
      <c r="L49" s="55">
        <v>4425</v>
      </c>
      <c r="M49" s="24">
        <f t="shared" si="1"/>
        <v>0.5670103092783505</v>
      </c>
      <c r="N49" s="25">
        <f t="shared" si="0"/>
        <v>2.8206850235057087E-2</v>
      </c>
      <c r="P49">
        <f t="shared" si="2"/>
        <v>0.23398460007333299</v>
      </c>
    </row>
    <row r="50" spans="1:16" ht="16.5" thickBot="1" x14ac:dyDescent="0.3">
      <c r="A50" s="8" t="s">
        <v>87</v>
      </c>
      <c r="B50" s="55">
        <v>3868</v>
      </c>
      <c r="C50" s="56">
        <v>85</v>
      </c>
      <c r="D50" s="55">
        <v>98</v>
      </c>
      <c r="E50" s="57">
        <v>4</v>
      </c>
      <c r="F50" s="55">
        <v>1700</v>
      </c>
      <c r="G50" s="55">
        <v>2070</v>
      </c>
      <c r="H50" s="55">
        <v>67</v>
      </c>
      <c r="I50" s="55">
        <v>698</v>
      </c>
      <c r="J50" s="55">
        <v>18</v>
      </c>
      <c r="K50" s="55">
        <v>59200</v>
      </c>
      <c r="L50" s="55">
        <v>10685</v>
      </c>
      <c r="M50" s="24">
        <f t="shared" si="1"/>
        <v>0.94549499443826479</v>
      </c>
      <c r="N50" s="25">
        <f t="shared" si="0"/>
        <v>2.5336091003102378E-2</v>
      </c>
      <c r="P50">
        <f t="shared" si="2"/>
        <v>6.5337837837837837E-2</v>
      </c>
    </row>
    <row r="51" spans="1:16" ht="16.5" thickBot="1" x14ac:dyDescent="0.3">
      <c r="A51" s="8" t="s">
        <v>88</v>
      </c>
      <c r="B51" s="55">
        <v>3792</v>
      </c>
      <c r="C51" s="56"/>
      <c r="D51" s="55">
        <v>179</v>
      </c>
      <c r="E51" s="57"/>
      <c r="F51" s="55">
        <v>711</v>
      </c>
      <c r="G51" s="55">
        <v>2902</v>
      </c>
      <c r="H51" s="55">
        <v>98</v>
      </c>
      <c r="I51" s="55">
        <v>75</v>
      </c>
      <c r="J51" s="55">
        <v>4</v>
      </c>
      <c r="K51" s="55">
        <v>62746</v>
      </c>
      <c r="L51" s="55">
        <v>1233</v>
      </c>
      <c r="M51" s="24">
        <f t="shared" si="1"/>
        <v>0.79887640449438202</v>
      </c>
      <c r="N51" s="25">
        <f t="shared" si="0"/>
        <v>4.720464135021097E-2</v>
      </c>
      <c r="P51">
        <f t="shared" si="2"/>
        <v>6.0434131259363144E-2</v>
      </c>
    </row>
    <row r="52" spans="1:16" ht="16.5" thickBot="1" x14ac:dyDescent="0.3">
      <c r="A52" s="8" t="s">
        <v>83</v>
      </c>
      <c r="B52" s="55">
        <v>3558</v>
      </c>
      <c r="C52" s="55">
        <v>8</v>
      </c>
      <c r="D52" s="55">
        <v>75</v>
      </c>
      <c r="E52" s="55">
        <v>2</v>
      </c>
      <c r="F52" s="55">
        <v>637</v>
      </c>
      <c r="G52" s="55">
        <v>2846</v>
      </c>
      <c r="H52" s="55">
        <v>32</v>
      </c>
      <c r="I52" s="55">
        <v>5684</v>
      </c>
      <c r="J52" s="55">
        <v>120</v>
      </c>
      <c r="K52" s="55">
        <v>33798</v>
      </c>
      <c r="L52" s="55">
        <v>53992</v>
      </c>
      <c r="M52" s="24">
        <f t="shared" si="1"/>
        <v>0.8946629213483146</v>
      </c>
      <c r="N52" s="25">
        <f t="shared" si="0"/>
        <v>2.1079258010118045E-2</v>
      </c>
      <c r="P52">
        <f t="shared" si="2"/>
        <v>0.10527250133143973</v>
      </c>
    </row>
    <row r="53" spans="1:16" ht="16.5" thickBot="1" x14ac:dyDescent="0.3">
      <c r="A53" s="8" t="s">
        <v>92</v>
      </c>
      <c r="B53" s="55">
        <v>3333</v>
      </c>
      <c r="C53" s="56">
        <v>189</v>
      </c>
      <c r="D53" s="55">
        <v>250</v>
      </c>
      <c r="E53" s="57">
        <v>11</v>
      </c>
      <c r="F53" s="55">
        <v>821</v>
      </c>
      <c r="G53" s="55">
        <v>2262</v>
      </c>
      <c r="H53" s="55"/>
      <c r="I53" s="55">
        <v>33</v>
      </c>
      <c r="J53" s="55">
        <v>2</v>
      </c>
      <c r="K53" s="55">
        <v>55000</v>
      </c>
      <c r="L53" s="55">
        <v>537</v>
      </c>
      <c r="M53" s="24">
        <f t="shared" si="1"/>
        <v>0.76657329598506074</v>
      </c>
      <c r="N53" s="25">
        <f t="shared" si="0"/>
        <v>7.5007500750075007E-2</v>
      </c>
      <c r="P53">
        <f t="shared" si="2"/>
        <v>6.0600000000000001E-2</v>
      </c>
    </row>
    <row r="54" spans="1:16" ht="16.5" thickBot="1" x14ac:dyDescent="0.3">
      <c r="A54" s="8" t="s">
        <v>90</v>
      </c>
      <c r="B54" s="55">
        <v>3158</v>
      </c>
      <c r="C54" s="56"/>
      <c r="D54" s="55">
        <v>54</v>
      </c>
      <c r="E54" s="55"/>
      <c r="F54" s="55">
        <v>903</v>
      </c>
      <c r="G54" s="55">
        <v>2201</v>
      </c>
      <c r="H54" s="55">
        <v>36</v>
      </c>
      <c r="I54" s="55">
        <v>53</v>
      </c>
      <c r="J54" s="55" t="s">
        <v>65</v>
      </c>
      <c r="K54" s="55">
        <v>114711</v>
      </c>
      <c r="L54" s="55">
        <v>1934</v>
      </c>
      <c r="M54" s="24">
        <f t="shared" si="1"/>
        <v>0.94357366771159878</v>
      </c>
      <c r="N54" s="25">
        <f t="shared" si="0"/>
        <v>1.7099430018999367E-2</v>
      </c>
      <c r="P54">
        <f t="shared" si="2"/>
        <v>2.7530053787343845E-2</v>
      </c>
    </row>
    <row r="55" spans="1:16" ht="16.5" thickBot="1" x14ac:dyDescent="0.3">
      <c r="A55" s="8" t="s">
        <v>97</v>
      </c>
      <c r="B55" s="55">
        <v>2990</v>
      </c>
      <c r="C55" s="56">
        <v>135</v>
      </c>
      <c r="D55" s="55">
        <v>143</v>
      </c>
      <c r="E55" s="57">
        <v>2</v>
      </c>
      <c r="F55" s="55">
        <v>340</v>
      </c>
      <c r="G55" s="55">
        <v>2507</v>
      </c>
      <c r="H55" s="55">
        <v>1</v>
      </c>
      <c r="I55" s="55">
        <v>81</v>
      </c>
      <c r="J55" s="55">
        <v>4</v>
      </c>
      <c r="K55" s="55">
        <v>15736</v>
      </c>
      <c r="L55" s="55">
        <v>426</v>
      </c>
      <c r="M55" s="24">
        <f t="shared" si="1"/>
        <v>0.70393374741200831</v>
      </c>
      <c r="N55" s="25">
        <f t="shared" si="0"/>
        <v>4.7826086956521741E-2</v>
      </c>
      <c r="P55">
        <f t="shared" si="2"/>
        <v>0.19001016776817489</v>
      </c>
    </row>
    <row r="56" spans="1:16" ht="16.5" thickBot="1" x14ac:dyDescent="0.3">
      <c r="A56" s="8" t="s">
        <v>212</v>
      </c>
      <c r="B56" s="55">
        <v>2948</v>
      </c>
      <c r="C56" s="55">
        <v>492</v>
      </c>
      <c r="D56" s="55">
        <v>101</v>
      </c>
      <c r="E56" s="57">
        <v>10</v>
      </c>
      <c r="F56" s="55">
        <v>85</v>
      </c>
      <c r="G56" s="55">
        <v>2762</v>
      </c>
      <c r="H56" s="55">
        <v>1</v>
      </c>
      <c r="I56" s="55">
        <v>18</v>
      </c>
      <c r="J56" s="55" t="s">
        <v>37</v>
      </c>
      <c r="K56" s="55">
        <v>26604</v>
      </c>
      <c r="L56" s="55">
        <v>162</v>
      </c>
      <c r="M56" s="24">
        <f t="shared" si="1"/>
        <v>0.45698924731182794</v>
      </c>
      <c r="N56" s="25">
        <f t="shared" si="0"/>
        <v>3.4260515603799183E-2</v>
      </c>
      <c r="P56">
        <f t="shared" si="2"/>
        <v>0.11081040445045857</v>
      </c>
    </row>
    <row r="57" spans="1:16" ht="16.5" thickBot="1" x14ac:dyDescent="0.3">
      <c r="A57" s="8" t="s">
        <v>93</v>
      </c>
      <c r="B57" s="55">
        <v>2941</v>
      </c>
      <c r="C57" s="56"/>
      <c r="D57" s="55">
        <v>136</v>
      </c>
      <c r="E57" s="57">
        <v>2</v>
      </c>
      <c r="F57" s="55">
        <v>737</v>
      </c>
      <c r="G57" s="55">
        <v>2068</v>
      </c>
      <c r="H57" s="55">
        <v>123</v>
      </c>
      <c r="I57" s="55">
        <v>65</v>
      </c>
      <c r="J57" s="55">
        <v>3</v>
      </c>
      <c r="K57" s="55">
        <v>32712</v>
      </c>
      <c r="L57" s="55">
        <v>724</v>
      </c>
      <c r="M57" s="24">
        <f t="shared" si="1"/>
        <v>0.84421534936998854</v>
      </c>
      <c r="N57" s="25">
        <f t="shared" si="0"/>
        <v>4.6242774566473986E-2</v>
      </c>
      <c r="P57">
        <f t="shared" si="2"/>
        <v>8.990584494986549E-2</v>
      </c>
    </row>
    <row r="58" spans="1:16" ht="16.5" thickBot="1" x14ac:dyDescent="0.3">
      <c r="A58" s="8" t="s">
        <v>89</v>
      </c>
      <c r="B58" s="55">
        <v>2792</v>
      </c>
      <c r="C58" s="56">
        <v>27</v>
      </c>
      <c r="D58" s="55">
        <v>47</v>
      </c>
      <c r="E58" s="57"/>
      <c r="F58" s="55">
        <v>1999</v>
      </c>
      <c r="G58" s="55">
        <v>746</v>
      </c>
      <c r="H58" s="55">
        <v>61</v>
      </c>
      <c r="I58" s="55">
        <v>40</v>
      </c>
      <c r="J58" s="55" t="s">
        <v>43</v>
      </c>
      <c r="K58" s="55">
        <v>142589</v>
      </c>
      <c r="L58" s="55">
        <v>2043</v>
      </c>
      <c r="M58" s="24">
        <f t="shared" si="1"/>
        <v>0.97702834799608995</v>
      </c>
      <c r="N58" s="25">
        <f t="shared" si="0"/>
        <v>1.683381088825215E-2</v>
      </c>
      <c r="P58">
        <f t="shared" si="2"/>
        <v>1.9580753073518996E-2</v>
      </c>
    </row>
    <row r="59" spans="1:16" ht="16.5" thickBot="1" x14ac:dyDescent="0.3">
      <c r="A59" s="8" t="s">
        <v>95</v>
      </c>
      <c r="B59" s="55">
        <v>2718</v>
      </c>
      <c r="C59" s="56">
        <v>89</v>
      </c>
      <c r="D59" s="55">
        <v>384</v>
      </c>
      <c r="E59" s="57">
        <v>9</v>
      </c>
      <c r="F59" s="55">
        <v>1099</v>
      </c>
      <c r="G59" s="55">
        <v>1235</v>
      </c>
      <c r="H59" s="55">
        <v>40</v>
      </c>
      <c r="I59" s="55">
        <v>62</v>
      </c>
      <c r="J59" s="55">
        <v>9</v>
      </c>
      <c r="K59" s="55">
        <v>6500</v>
      </c>
      <c r="L59" s="55">
        <v>148</v>
      </c>
      <c r="M59" s="24">
        <f t="shared" si="1"/>
        <v>0.74106540795684428</v>
      </c>
      <c r="N59" s="25">
        <f t="shared" si="0"/>
        <v>0.141280353200883</v>
      </c>
      <c r="P59">
        <f t="shared" si="2"/>
        <v>0.41815384615384615</v>
      </c>
    </row>
    <row r="60" spans="1:16" ht="16.5" thickBot="1" x14ac:dyDescent="0.3">
      <c r="A60" s="8" t="s">
        <v>96</v>
      </c>
      <c r="B60" s="55">
        <v>2548</v>
      </c>
      <c r="C60" s="56">
        <v>76</v>
      </c>
      <c r="D60" s="55">
        <v>68</v>
      </c>
      <c r="E60" s="55">
        <v>1</v>
      </c>
      <c r="F60" s="55">
        <v>457</v>
      </c>
      <c r="G60" s="55">
        <v>2023</v>
      </c>
      <c r="H60" s="55">
        <v>212</v>
      </c>
      <c r="I60" s="55">
        <v>632</v>
      </c>
      <c r="J60" s="55">
        <v>17</v>
      </c>
      <c r="K60" s="55">
        <v>11763</v>
      </c>
      <c r="L60" s="55">
        <v>2916</v>
      </c>
      <c r="M60" s="24">
        <f t="shared" si="1"/>
        <v>0.87047619047619051</v>
      </c>
      <c r="N60" s="25">
        <f t="shared" si="0"/>
        <v>2.6687598116169546E-2</v>
      </c>
      <c r="P60">
        <f t="shared" si="2"/>
        <v>0.21661140865425488</v>
      </c>
    </row>
    <row r="61" spans="1:16" ht="16.5" thickBot="1" x14ac:dyDescent="0.3">
      <c r="A61" s="8" t="s">
        <v>94</v>
      </c>
      <c r="B61" s="55">
        <v>2245</v>
      </c>
      <c r="C61" s="56">
        <v>10</v>
      </c>
      <c r="D61" s="55">
        <v>116</v>
      </c>
      <c r="E61" s="55">
        <v>3</v>
      </c>
      <c r="F61" s="55">
        <v>269</v>
      </c>
      <c r="G61" s="55">
        <v>1860</v>
      </c>
      <c r="H61" s="55">
        <v>61</v>
      </c>
      <c r="I61" s="55">
        <v>215</v>
      </c>
      <c r="J61" s="55">
        <v>11</v>
      </c>
      <c r="K61" s="55">
        <v>54344</v>
      </c>
      <c r="L61" s="55">
        <v>5214</v>
      </c>
      <c r="M61" s="24">
        <f t="shared" si="1"/>
        <v>0.69870129870129871</v>
      </c>
      <c r="N61" s="25">
        <f t="shared" si="0"/>
        <v>5.1670378619153676E-2</v>
      </c>
      <c r="P61">
        <f t="shared" si="2"/>
        <v>4.1310908287943468E-2</v>
      </c>
    </row>
    <row r="62" spans="1:16" ht="16.5" thickBot="1" x14ac:dyDescent="0.3">
      <c r="A62" s="8" t="s">
        <v>201</v>
      </c>
      <c r="B62" s="55">
        <v>1995</v>
      </c>
      <c r="C62" s="56">
        <v>80</v>
      </c>
      <c r="D62" s="55">
        <v>9</v>
      </c>
      <c r="E62" s="57">
        <v>2</v>
      </c>
      <c r="F62" s="55">
        <v>367</v>
      </c>
      <c r="G62" s="55">
        <v>1619</v>
      </c>
      <c r="H62" s="55">
        <v>39</v>
      </c>
      <c r="I62" s="55">
        <v>467</v>
      </c>
      <c r="J62" s="55">
        <v>2</v>
      </c>
      <c r="K62" s="55"/>
      <c r="L62" s="55"/>
      <c r="M62" s="24">
        <f t="shared" si="1"/>
        <v>0.97606382978723405</v>
      </c>
      <c r="N62" s="25">
        <f t="shared" si="0"/>
        <v>4.5112781954887221E-3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1984</v>
      </c>
      <c r="C63" s="56">
        <v>68</v>
      </c>
      <c r="D63" s="55">
        <v>199</v>
      </c>
      <c r="E63" s="57">
        <v>10</v>
      </c>
      <c r="F63" s="55">
        <v>267</v>
      </c>
      <c r="G63" s="55">
        <v>1518</v>
      </c>
      <c r="H63" s="55">
        <v>60</v>
      </c>
      <c r="I63" s="55">
        <v>205</v>
      </c>
      <c r="J63" s="55">
        <v>21</v>
      </c>
      <c r="K63" s="55">
        <v>48057</v>
      </c>
      <c r="L63" s="55">
        <v>4975</v>
      </c>
      <c r="M63" s="24">
        <f t="shared" si="1"/>
        <v>0.57296137339055797</v>
      </c>
      <c r="N63" s="25">
        <f t="shared" si="0"/>
        <v>0.1003024193548387</v>
      </c>
      <c r="P63">
        <f t="shared" si="2"/>
        <v>4.1284308217325261E-2</v>
      </c>
    </row>
    <row r="64" spans="1:16" ht="16.5" thickBot="1" x14ac:dyDescent="0.3">
      <c r="A64" s="8" t="s">
        <v>100</v>
      </c>
      <c r="B64" s="55">
        <v>1895</v>
      </c>
      <c r="C64" s="56">
        <v>14</v>
      </c>
      <c r="D64" s="55">
        <v>7</v>
      </c>
      <c r="E64" s="57"/>
      <c r="F64" s="55">
        <v>769</v>
      </c>
      <c r="G64" s="55">
        <v>1119</v>
      </c>
      <c r="H64" s="55">
        <v>2</v>
      </c>
      <c r="I64" s="55">
        <v>1114</v>
      </c>
      <c r="J64" s="55">
        <v>4</v>
      </c>
      <c r="K64" s="55">
        <v>89225</v>
      </c>
      <c r="L64" s="55">
        <v>52437</v>
      </c>
      <c r="M64" s="24">
        <f t="shared" si="1"/>
        <v>0.990979381443299</v>
      </c>
      <c r="N64" s="25">
        <f t="shared" si="0"/>
        <v>3.6939313984168864E-3</v>
      </c>
      <c r="P64">
        <f t="shared" si="2"/>
        <v>2.1238442140655647E-2</v>
      </c>
    </row>
    <row r="65" spans="1:16" ht="16.5" thickBot="1" x14ac:dyDescent="0.3">
      <c r="A65" s="8" t="s">
        <v>99</v>
      </c>
      <c r="B65" s="55">
        <v>1881</v>
      </c>
      <c r="C65" s="56">
        <v>10</v>
      </c>
      <c r="D65" s="55">
        <v>47</v>
      </c>
      <c r="E65" s="55"/>
      <c r="F65" s="55">
        <v>771</v>
      </c>
      <c r="G65" s="55">
        <v>1063</v>
      </c>
      <c r="H65" s="55">
        <v>18</v>
      </c>
      <c r="I65" s="55">
        <v>458</v>
      </c>
      <c r="J65" s="55">
        <v>11</v>
      </c>
      <c r="K65" s="55">
        <v>26610</v>
      </c>
      <c r="L65" s="55">
        <v>6482</v>
      </c>
      <c r="M65" s="24">
        <f t="shared" si="1"/>
        <v>0.94254278728606355</v>
      </c>
      <c r="N65" s="25">
        <f t="shared" si="0"/>
        <v>2.4986709197235512E-2</v>
      </c>
      <c r="P65">
        <f t="shared" si="2"/>
        <v>7.068771138669673E-2</v>
      </c>
    </row>
    <row r="66" spans="1:16" ht="16.5" thickBot="1" x14ac:dyDescent="0.3">
      <c r="A66" s="8" t="s">
        <v>202</v>
      </c>
      <c r="B66" s="55">
        <v>1852</v>
      </c>
      <c r="C66" s="56">
        <v>176</v>
      </c>
      <c r="D66" s="55">
        <v>19</v>
      </c>
      <c r="E66" s="57">
        <v>2</v>
      </c>
      <c r="F66" s="55">
        <v>447</v>
      </c>
      <c r="G66" s="55">
        <v>1386</v>
      </c>
      <c r="H66" s="55">
        <v>22</v>
      </c>
      <c r="I66" s="55">
        <v>99</v>
      </c>
      <c r="J66" s="55">
        <v>1</v>
      </c>
      <c r="K66" s="55">
        <v>117949</v>
      </c>
      <c r="L66" s="55">
        <v>6282</v>
      </c>
      <c r="M66" s="24">
        <f t="shared" si="1"/>
        <v>0.95922746781115875</v>
      </c>
      <c r="N66" s="25">
        <f t="shared" si="0"/>
        <v>1.0259179265658747E-2</v>
      </c>
      <c r="P66">
        <f t="shared" si="2"/>
        <v>1.5701701582887518E-2</v>
      </c>
    </row>
    <row r="67" spans="1:16" ht="16.5" thickBot="1" x14ac:dyDescent="0.3">
      <c r="A67" s="9" t="s">
        <v>98</v>
      </c>
      <c r="B67" s="58">
        <v>1773</v>
      </c>
      <c r="C67" s="59">
        <v>2</v>
      </c>
      <c r="D67" s="58">
        <v>10</v>
      </c>
      <c r="E67" s="60">
        <v>1</v>
      </c>
      <c r="F67" s="58">
        <v>1362</v>
      </c>
      <c r="G67" s="58">
        <v>401</v>
      </c>
      <c r="H67" s="58">
        <v>4</v>
      </c>
      <c r="I67" s="58">
        <v>5196</v>
      </c>
      <c r="J67" s="58">
        <v>29</v>
      </c>
      <c r="K67" s="58">
        <v>43143</v>
      </c>
      <c r="L67" s="58">
        <v>126429</v>
      </c>
      <c r="M67" s="24">
        <f t="shared" si="1"/>
        <v>0.99271137026239065</v>
      </c>
      <c r="N67" s="25">
        <f t="shared" ref="N67:N105" si="5">+D67/B67</f>
        <v>5.6401579244218835E-3</v>
      </c>
      <c r="P67">
        <f t="shared" si="2"/>
        <v>4.1095890410958902E-2</v>
      </c>
    </row>
    <row r="68" spans="1:16" ht="16.5" thickBot="1" x14ac:dyDescent="0.3">
      <c r="A68" s="8" t="s">
        <v>204</v>
      </c>
      <c r="B68" s="55">
        <v>1604</v>
      </c>
      <c r="C68" s="56">
        <v>39</v>
      </c>
      <c r="D68" s="55">
        <v>5</v>
      </c>
      <c r="E68" s="57"/>
      <c r="F68" s="55">
        <v>261</v>
      </c>
      <c r="G68" s="55">
        <v>1338</v>
      </c>
      <c r="H68" s="55">
        <v>8</v>
      </c>
      <c r="I68" s="55">
        <v>48</v>
      </c>
      <c r="J68" s="55" t="s">
        <v>205</v>
      </c>
      <c r="K68" s="55">
        <v>136000</v>
      </c>
      <c r="L68" s="55">
        <v>4063</v>
      </c>
      <c r="M68" s="24">
        <f t="shared" ref="M68:M105" si="6">F68/(F68+D68)</f>
        <v>0.98120300751879697</v>
      </c>
      <c r="N68" s="25">
        <f t="shared" si="5"/>
        <v>3.117206982543641E-3</v>
      </c>
      <c r="P68">
        <f t="shared" ref="P68:P105" si="7">+B68/K68</f>
        <v>1.1794117647058823E-2</v>
      </c>
    </row>
    <row r="69" spans="1:16" ht="16.5" thickBot="1" x14ac:dyDescent="0.3">
      <c r="A69" s="8" t="s">
        <v>102</v>
      </c>
      <c r="B69" s="55">
        <v>1574</v>
      </c>
      <c r="C69" s="56">
        <v>35</v>
      </c>
      <c r="D69" s="55">
        <v>82</v>
      </c>
      <c r="E69" s="55"/>
      <c r="F69" s="55">
        <v>1043</v>
      </c>
      <c r="G69" s="55">
        <v>449</v>
      </c>
      <c r="H69" s="55"/>
      <c r="I69" s="55">
        <v>39</v>
      </c>
      <c r="J69" s="55">
        <v>2</v>
      </c>
      <c r="K69" s="55">
        <v>59055</v>
      </c>
      <c r="L69" s="55">
        <v>1468</v>
      </c>
      <c r="M69" s="24">
        <f t="shared" si="6"/>
        <v>0.92711111111111111</v>
      </c>
      <c r="N69" s="25">
        <f t="shared" si="5"/>
        <v>5.2096569250317665E-2</v>
      </c>
      <c r="P69">
        <f t="shared" si="7"/>
        <v>2.6653119972906612E-2</v>
      </c>
    </row>
    <row r="70" spans="1:16" ht="16.5" thickBot="1" x14ac:dyDescent="0.3">
      <c r="A70" s="8" t="s">
        <v>103</v>
      </c>
      <c r="B70" s="55">
        <v>1535</v>
      </c>
      <c r="C70" s="56">
        <v>7</v>
      </c>
      <c r="D70" s="55">
        <v>40</v>
      </c>
      <c r="E70" s="55"/>
      <c r="F70" s="55">
        <v>165</v>
      </c>
      <c r="G70" s="55">
        <v>1330</v>
      </c>
      <c r="H70" s="55">
        <v>9</v>
      </c>
      <c r="I70" s="55">
        <v>1157</v>
      </c>
      <c r="J70" s="55">
        <v>30</v>
      </c>
      <c r="K70" s="55">
        <v>40930</v>
      </c>
      <c r="L70" s="55">
        <v>30855</v>
      </c>
      <c r="M70" s="24">
        <f t="shared" si="6"/>
        <v>0.80487804878048785</v>
      </c>
      <c r="N70" s="25">
        <f t="shared" si="5"/>
        <v>2.6058631921824105E-2</v>
      </c>
      <c r="P70">
        <f t="shared" si="7"/>
        <v>3.7503053994624967E-2</v>
      </c>
    </row>
    <row r="71" spans="1:16" ht="16.5" thickBot="1" x14ac:dyDescent="0.3">
      <c r="A71" s="8" t="s">
        <v>104</v>
      </c>
      <c r="B71" s="55">
        <v>1440</v>
      </c>
      <c r="C71" s="56">
        <v>9</v>
      </c>
      <c r="D71" s="55">
        <v>12</v>
      </c>
      <c r="E71" s="55"/>
      <c r="F71" s="55">
        <v>974</v>
      </c>
      <c r="G71" s="55">
        <v>454</v>
      </c>
      <c r="H71" s="55">
        <v>3</v>
      </c>
      <c r="I71" s="55">
        <v>299</v>
      </c>
      <c r="J71" s="55">
        <v>2</v>
      </c>
      <c r="K71" s="55">
        <v>86305</v>
      </c>
      <c r="L71" s="55">
        <v>17897</v>
      </c>
      <c r="M71" s="24">
        <f t="shared" si="6"/>
        <v>0.9878296146044625</v>
      </c>
      <c r="N71" s="25">
        <f t="shared" si="5"/>
        <v>8.3333333333333332E-3</v>
      </c>
      <c r="P71">
        <f t="shared" si="7"/>
        <v>1.6685012455825272E-2</v>
      </c>
    </row>
    <row r="72" spans="1:16" ht="16.5" thickBot="1" x14ac:dyDescent="0.3">
      <c r="A72" s="8" t="s">
        <v>206</v>
      </c>
      <c r="B72" s="55">
        <v>1436</v>
      </c>
      <c r="C72" s="56">
        <v>38</v>
      </c>
      <c r="D72" s="55">
        <v>19</v>
      </c>
      <c r="E72" s="55"/>
      <c r="F72" s="55">
        <v>791</v>
      </c>
      <c r="G72" s="55">
        <v>626</v>
      </c>
      <c r="H72" s="55">
        <v>16</v>
      </c>
      <c r="I72" s="55">
        <v>142</v>
      </c>
      <c r="J72" s="55">
        <v>2</v>
      </c>
      <c r="K72" s="55">
        <v>95747</v>
      </c>
      <c r="L72" s="55">
        <v>9443</v>
      </c>
      <c r="M72" s="24">
        <f t="shared" si="6"/>
        <v>0.97654320987654319</v>
      </c>
      <c r="N72" s="25">
        <f t="shared" si="5"/>
        <v>1.3231197771587743E-2</v>
      </c>
      <c r="P72">
        <f t="shared" si="7"/>
        <v>1.4997858940750102E-2</v>
      </c>
    </row>
    <row r="73" spans="1:16" ht="16.5" thickBot="1" x14ac:dyDescent="0.3">
      <c r="A73" s="8" t="s">
        <v>214</v>
      </c>
      <c r="B73" s="55">
        <v>1410</v>
      </c>
      <c r="C73" s="56">
        <v>144</v>
      </c>
      <c r="D73" s="55">
        <v>7</v>
      </c>
      <c r="E73" s="55"/>
      <c r="F73" s="55">
        <v>238</v>
      </c>
      <c r="G73" s="55">
        <v>1165</v>
      </c>
      <c r="H73" s="55">
        <v>3</v>
      </c>
      <c r="I73" s="55">
        <v>276</v>
      </c>
      <c r="J73" s="55">
        <v>1</v>
      </c>
      <c r="K73" s="55"/>
      <c r="L73" s="55"/>
      <c r="M73" s="24">
        <f t="shared" si="6"/>
        <v>0.97142857142857142</v>
      </c>
      <c r="N73" s="25">
        <f t="shared" si="5"/>
        <v>4.9645390070921988E-3</v>
      </c>
      <c r="P73" t="e">
        <f t="shared" si="7"/>
        <v>#DIV/0!</v>
      </c>
    </row>
    <row r="74" spans="1:16" ht="16.5" thickBot="1" x14ac:dyDescent="0.3">
      <c r="A74" s="8" t="s">
        <v>209</v>
      </c>
      <c r="B74" s="55">
        <v>1339</v>
      </c>
      <c r="C74" s="56">
        <v>48</v>
      </c>
      <c r="D74" s="55">
        <v>22</v>
      </c>
      <c r="E74" s="57">
        <v>2</v>
      </c>
      <c r="F74" s="55">
        <v>580</v>
      </c>
      <c r="G74" s="55">
        <v>737</v>
      </c>
      <c r="H74" s="55">
        <v>30</v>
      </c>
      <c r="I74" s="55">
        <v>452</v>
      </c>
      <c r="J74" s="55">
        <v>7</v>
      </c>
      <c r="K74" s="55">
        <v>13373</v>
      </c>
      <c r="L74" s="55">
        <v>4513</v>
      </c>
      <c r="M74" s="24">
        <f t="shared" si="6"/>
        <v>0.96345514950166111</v>
      </c>
      <c r="N74" s="25">
        <f t="shared" si="5"/>
        <v>1.6430171769977596E-2</v>
      </c>
      <c r="P74">
        <f t="shared" si="7"/>
        <v>0.10012712181260749</v>
      </c>
    </row>
    <row r="75" spans="1:16" ht="16.5" thickBot="1" x14ac:dyDescent="0.3">
      <c r="A75" s="8" t="s">
        <v>203</v>
      </c>
      <c r="B75" s="55">
        <v>1335</v>
      </c>
      <c r="C75" s="56">
        <v>5</v>
      </c>
      <c r="D75" s="55">
        <v>77</v>
      </c>
      <c r="E75" s="55">
        <v>3</v>
      </c>
      <c r="F75" s="55">
        <v>193</v>
      </c>
      <c r="G75" s="55">
        <v>1065</v>
      </c>
      <c r="H75" s="55">
        <v>26</v>
      </c>
      <c r="I75" s="55">
        <v>642</v>
      </c>
      <c r="J75" s="55">
        <v>37</v>
      </c>
      <c r="K75" s="55">
        <v>41802</v>
      </c>
      <c r="L75" s="55">
        <v>20107</v>
      </c>
      <c r="M75" s="24">
        <f t="shared" si="6"/>
        <v>0.71481481481481479</v>
      </c>
      <c r="N75" s="25">
        <f t="shared" si="5"/>
        <v>5.7677902621722843E-2</v>
      </c>
      <c r="P75">
        <f t="shared" si="7"/>
        <v>3.1936270991818574E-2</v>
      </c>
    </row>
    <row r="76" spans="1:16" ht="16.5" thickBot="1" x14ac:dyDescent="0.3">
      <c r="A76" s="8" t="s">
        <v>207</v>
      </c>
      <c r="B76" s="55">
        <v>1326</v>
      </c>
      <c r="C76" s="56">
        <v>28</v>
      </c>
      <c r="D76" s="55">
        <v>37</v>
      </c>
      <c r="E76" s="55">
        <v>2</v>
      </c>
      <c r="F76" s="55">
        <v>242</v>
      </c>
      <c r="G76" s="55">
        <v>1047</v>
      </c>
      <c r="H76" s="55">
        <v>17</v>
      </c>
      <c r="I76" s="55">
        <v>487</v>
      </c>
      <c r="J76" s="55">
        <v>14</v>
      </c>
      <c r="K76" s="55">
        <v>66352</v>
      </c>
      <c r="L76" s="55">
        <v>24374</v>
      </c>
      <c r="M76" s="24">
        <f t="shared" si="6"/>
        <v>0.86738351254480284</v>
      </c>
      <c r="N76" s="25">
        <f t="shared" si="5"/>
        <v>2.790346907993967E-2</v>
      </c>
      <c r="P76">
        <f t="shared" si="7"/>
        <v>1.9984326018808778E-2</v>
      </c>
    </row>
    <row r="77" spans="1:16" ht="30.75" thickBot="1" x14ac:dyDescent="0.3">
      <c r="A77" s="8" t="s">
        <v>208</v>
      </c>
      <c r="B77" s="55">
        <v>1309</v>
      </c>
      <c r="C77" s="56">
        <v>24</v>
      </c>
      <c r="D77" s="55">
        <v>49</v>
      </c>
      <c r="E77" s="55">
        <v>1</v>
      </c>
      <c r="F77" s="55">
        <v>381</v>
      </c>
      <c r="G77" s="55">
        <v>879</v>
      </c>
      <c r="H77" s="55">
        <v>4</v>
      </c>
      <c r="I77" s="55">
        <v>399</v>
      </c>
      <c r="J77" s="55">
        <v>15</v>
      </c>
      <c r="K77" s="55">
        <v>18538</v>
      </c>
      <c r="L77" s="55">
        <v>5650</v>
      </c>
      <c r="M77" s="24">
        <f t="shared" si="6"/>
        <v>0.88604651162790693</v>
      </c>
      <c r="N77" s="25">
        <f t="shared" si="5"/>
        <v>3.7433155080213901E-2</v>
      </c>
      <c r="P77">
        <f t="shared" si="7"/>
        <v>7.0611716474269073E-2</v>
      </c>
    </row>
    <row r="78" spans="1:16" ht="16.5" thickBot="1" x14ac:dyDescent="0.3">
      <c r="A78" s="8" t="s">
        <v>213</v>
      </c>
      <c r="B78" s="55">
        <v>1225</v>
      </c>
      <c r="C78" s="55">
        <v>18</v>
      </c>
      <c r="D78" s="55">
        <v>54</v>
      </c>
      <c r="E78" s="55">
        <v>3</v>
      </c>
      <c r="F78" s="55">
        <v>200</v>
      </c>
      <c r="G78" s="55">
        <v>971</v>
      </c>
      <c r="H78" s="55">
        <v>9</v>
      </c>
      <c r="I78" s="55">
        <v>588</v>
      </c>
      <c r="J78" s="55">
        <v>26</v>
      </c>
      <c r="K78" s="55">
        <v>11870</v>
      </c>
      <c r="L78" s="55">
        <v>5697</v>
      </c>
      <c r="M78" s="24">
        <f t="shared" si="6"/>
        <v>0.78740157480314965</v>
      </c>
      <c r="N78" s="25">
        <f t="shared" si="5"/>
        <v>4.4081632653061226E-2</v>
      </c>
      <c r="P78">
        <f t="shared" si="7"/>
        <v>0.10320134793597305</v>
      </c>
    </row>
    <row r="79" spans="1:16" ht="16.5" thickBot="1" x14ac:dyDescent="0.3">
      <c r="A79" s="8" t="s">
        <v>215</v>
      </c>
      <c r="B79" s="55">
        <v>1173</v>
      </c>
      <c r="C79" s="56">
        <v>12</v>
      </c>
      <c r="D79" s="55">
        <v>13</v>
      </c>
      <c r="E79" s="55">
        <v>1</v>
      </c>
      <c r="F79" s="55">
        <v>251</v>
      </c>
      <c r="G79" s="55">
        <v>909</v>
      </c>
      <c r="H79" s="55">
        <v>8</v>
      </c>
      <c r="I79" s="55">
        <v>215</v>
      </c>
      <c r="J79" s="55">
        <v>2</v>
      </c>
      <c r="K79" s="55">
        <v>46734</v>
      </c>
      <c r="L79" s="55">
        <v>8560</v>
      </c>
      <c r="M79" s="24">
        <f t="shared" si="6"/>
        <v>0.9507575757575758</v>
      </c>
      <c r="N79" s="25">
        <f t="shared" si="5"/>
        <v>1.1082693947144074E-2</v>
      </c>
      <c r="P79">
        <f t="shared" si="7"/>
        <v>2.509949929387598E-2</v>
      </c>
    </row>
    <row r="80" spans="1:16" ht="16.5" thickBot="1" x14ac:dyDescent="0.3">
      <c r="A80" s="18" t="s">
        <v>216</v>
      </c>
      <c r="B80" s="55">
        <v>1087</v>
      </c>
      <c r="C80" s="55">
        <v>52</v>
      </c>
      <c r="D80" s="55">
        <v>36</v>
      </c>
      <c r="E80" s="55">
        <v>2</v>
      </c>
      <c r="F80" s="55">
        <v>285</v>
      </c>
      <c r="G80" s="55">
        <v>766</v>
      </c>
      <c r="H80" s="55">
        <v>9</v>
      </c>
      <c r="I80" s="55">
        <v>96</v>
      </c>
      <c r="J80" s="55">
        <v>3</v>
      </c>
      <c r="K80" s="55">
        <v>28598</v>
      </c>
      <c r="L80" s="55">
        <v>2525</v>
      </c>
      <c r="M80" s="24">
        <f t="shared" si="6"/>
        <v>0.88785046728971961</v>
      </c>
      <c r="N80" s="25">
        <f t="shared" si="5"/>
        <v>3.3118675252989879E-2</v>
      </c>
      <c r="P80">
        <f t="shared" si="7"/>
        <v>3.8009651024547168E-2</v>
      </c>
    </row>
    <row r="81" spans="1:16" ht="16.5" thickBot="1" x14ac:dyDescent="0.3">
      <c r="A81" s="8" t="s">
        <v>223</v>
      </c>
      <c r="B81" s="55">
        <v>1042</v>
      </c>
      <c r="C81" s="55"/>
      <c r="D81" s="55">
        <v>9</v>
      </c>
      <c r="E81" s="55"/>
      <c r="F81" s="55">
        <v>99</v>
      </c>
      <c r="G81" s="55">
        <v>934</v>
      </c>
      <c r="H81" s="55">
        <v>4</v>
      </c>
      <c r="I81" s="55">
        <v>34</v>
      </c>
      <c r="J81" s="55" t="s">
        <v>63</v>
      </c>
      <c r="K81" s="55">
        <v>68591</v>
      </c>
      <c r="L81" s="55">
        <v>2207</v>
      </c>
      <c r="M81" s="24">
        <f t="shared" si="6"/>
        <v>0.91666666666666663</v>
      </c>
      <c r="N81" s="25">
        <f t="shared" si="5"/>
        <v>8.6372360844529754E-3</v>
      </c>
      <c r="P81">
        <f t="shared" si="7"/>
        <v>1.5191497426776107E-2</v>
      </c>
    </row>
    <row r="82" spans="1:16" ht="16.5" thickBot="1" x14ac:dyDescent="0.3">
      <c r="A82" s="8" t="s">
        <v>219</v>
      </c>
      <c r="B82" s="55">
        <v>1026</v>
      </c>
      <c r="C82" s="56">
        <v>30</v>
      </c>
      <c r="D82" s="55">
        <v>36</v>
      </c>
      <c r="E82" s="57">
        <v>3</v>
      </c>
      <c r="F82" s="55">
        <v>135</v>
      </c>
      <c r="G82" s="55">
        <v>855</v>
      </c>
      <c r="H82" s="55">
        <v>7</v>
      </c>
      <c r="I82" s="55">
        <v>26</v>
      </c>
      <c r="J82" s="55" t="s">
        <v>65</v>
      </c>
      <c r="K82" s="55">
        <v>6422</v>
      </c>
      <c r="L82" s="55">
        <v>165</v>
      </c>
      <c r="M82" s="24">
        <f t="shared" si="6"/>
        <v>0.78947368421052633</v>
      </c>
      <c r="N82" s="25">
        <f t="shared" si="5"/>
        <v>3.5087719298245612E-2</v>
      </c>
      <c r="P82">
        <f t="shared" si="7"/>
        <v>0.15976331360946747</v>
      </c>
    </row>
    <row r="83" spans="1:16" ht="16.5" thickBot="1" x14ac:dyDescent="0.3">
      <c r="A83" s="8" t="s">
        <v>210</v>
      </c>
      <c r="B83" s="55">
        <v>1026</v>
      </c>
      <c r="C83" s="56"/>
      <c r="D83" s="55">
        <v>4</v>
      </c>
      <c r="E83" s="57"/>
      <c r="F83" s="55">
        <v>630</v>
      </c>
      <c r="G83" s="55">
        <v>392</v>
      </c>
      <c r="H83" s="55">
        <v>8</v>
      </c>
      <c r="I83" s="55">
        <v>137</v>
      </c>
      <c r="J83" s="55" t="s">
        <v>91</v>
      </c>
      <c r="K83" s="55">
        <v>131786</v>
      </c>
      <c r="L83" s="55">
        <v>17579</v>
      </c>
      <c r="M83" s="24">
        <f t="shared" si="6"/>
        <v>0.99369085173501581</v>
      </c>
      <c r="N83" s="25">
        <f t="shared" si="5"/>
        <v>3.8986354775828458E-3</v>
      </c>
      <c r="P83">
        <f t="shared" si="7"/>
        <v>7.7853489748531714E-3</v>
      </c>
    </row>
    <row r="84" spans="1:16" ht="16.5" thickBot="1" x14ac:dyDescent="0.3">
      <c r="A84" s="8" t="s">
        <v>218</v>
      </c>
      <c r="B84" s="55">
        <v>1017</v>
      </c>
      <c r="C84" s="56"/>
      <c r="D84" s="55">
        <v>42</v>
      </c>
      <c r="E84" s="57"/>
      <c r="F84" s="55">
        <v>305</v>
      </c>
      <c r="G84" s="55">
        <v>670</v>
      </c>
      <c r="H84" s="55">
        <v>33</v>
      </c>
      <c r="I84" s="55">
        <v>38</v>
      </c>
      <c r="J84" s="55">
        <v>2</v>
      </c>
      <c r="K84" s="55"/>
      <c r="L84" s="55"/>
      <c r="M84" s="24">
        <f t="shared" si="6"/>
        <v>0.87896253602305474</v>
      </c>
      <c r="N84" s="25">
        <f t="shared" si="5"/>
        <v>4.1297935103244837E-2</v>
      </c>
      <c r="P84" t="e">
        <f t="shared" si="7"/>
        <v>#DIV/0!</v>
      </c>
    </row>
    <row r="85" spans="1:16" ht="16.5" thickBot="1" x14ac:dyDescent="0.3">
      <c r="A85" s="8" t="s">
        <v>220</v>
      </c>
      <c r="B85" s="55">
        <v>929</v>
      </c>
      <c r="C85" s="56">
        <v>35</v>
      </c>
      <c r="D85" s="55">
        <v>43</v>
      </c>
      <c r="E85" s="57">
        <v>1</v>
      </c>
      <c r="F85" s="55">
        <v>167</v>
      </c>
      <c r="G85" s="55">
        <v>719</v>
      </c>
      <c r="H85" s="55">
        <v>34</v>
      </c>
      <c r="I85" s="55">
        <v>134</v>
      </c>
      <c r="J85" s="55">
        <v>6</v>
      </c>
      <c r="K85" s="55">
        <v>26417</v>
      </c>
      <c r="L85" s="55">
        <v>3802</v>
      </c>
      <c r="M85" s="24">
        <f t="shared" si="6"/>
        <v>0.79523809523809519</v>
      </c>
      <c r="N85" s="25">
        <f t="shared" si="5"/>
        <v>4.6286329386437029E-2</v>
      </c>
      <c r="P85">
        <f t="shared" si="7"/>
        <v>3.5166748684559185E-2</v>
      </c>
    </row>
    <row r="86" spans="1:16" ht="16.5" thickBot="1" x14ac:dyDescent="0.3">
      <c r="A86" s="8" t="s">
        <v>221</v>
      </c>
      <c r="B86" s="55">
        <v>879</v>
      </c>
      <c r="C86" s="56"/>
      <c r="D86" s="55">
        <v>38</v>
      </c>
      <c r="E86" s="57"/>
      <c r="F86" s="55">
        <v>148</v>
      </c>
      <c r="G86" s="55">
        <v>693</v>
      </c>
      <c r="H86" s="55">
        <v>33</v>
      </c>
      <c r="I86" s="55">
        <v>74</v>
      </c>
      <c r="J86" s="55">
        <v>3</v>
      </c>
      <c r="K86" s="55">
        <v>16098</v>
      </c>
      <c r="L86" s="55">
        <v>1362</v>
      </c>
      <c r="M86" s="24">
        <f t="shared" si="6"/>
        <v>0.79569892473118276</v>
      </c>
      <c r="N86" s="25">
        <f t="shared" si="5"/>
        <v>4.3230944254835042E-2</v>
      </c>
      <c r="P86">
        <f t="shared" si="7"/>
        <v>5.4603056280283266E-2</v>
      </c>
    </row>
    <row r="87" spans="1:16" ht="16.5" thickBot="1" x14ac:dyDescent="0.3">
      <c r="A87" s="8" t="s">
        <v>224</v>
      </c>
      <c r="B87" s="55">
        <v>847</v>
      </c>
      <c r="C87" s="56"/>
      <c r="D87" s="55">
        <v>9</v>
      </c>
      <c r="E87" s="55"/>
      <c r="F87" s="55">
        <v>260</v>
      </c>
      <c r="G87" s="55">
        <v>578</v>
      </c>
      <c r="H87" s="55"/>
      <c r="I87" s="55">
        <v>32</v>
      </c>
      <c r="J87" s="55" t="s">
        <v>63</v>
      </c>
      <c r="K87" s="55"/>
      <c r="L87" s="55"/>
      <c r="M87" s="24">
        <f t="shared" si="6"/>
        <v>0.96654275092936803</v>
      </c>
      <c r="N87" s="25">
        <f t="shared" si="5"/>
        <v>1.0625737898465172E-2</v>
      </c>
      <c r="P87" t="e">
        <f t="shared" si="7"/>
        <v>#DIV/0!</v>
      </c>
    </row>
    <row r="88" spans="1:16" ht="16.5" thickBot="1" x14ac:dyDescent="0.3">
      <c r="A88" s="8" t="s">
        <v>225</v>
      </c>
      <c r="B88" s="55">
        <v>846</v>
      </c>
      <c r="C88" s="56"/>
      <c r="D88" s="55">
        <v>2</v>
      </c>
      <c r="E88" s="57"/>
      <c r="F88" s="55">
        <v>102</v>
      </c>
      <c r="G88" s="55">
        <v>742</v>
      </c>
      <c r="H88" s="55"/>
      <c r="I88" s="55">
        <v>856</v>
      </c>
      <c r="J88" s="55">
        <v>2</v>
      </c>
      <c r="K88" s="55">
        <v>8144</v>
      </c>
      <c r="L88" s="55">
        <v>8243</v>
      </c>
      <c r="M88" s="24">
        <f t="shared" si="6"/>
        <v>0.98076923076923073</v>
      </c>
      <c r="N88" s="25">
        <f t="shared" si="5"/>
        <v>2.3640661938534278E-3</v>
      </c>
      <c r="P88">
        <f t="shared" si="7"/>
        <v>0.10388015717092337</v>
      </c>
    </row>
    <row r="89" spans="1:16" ht="16.5" thickBot="1" x14ac:dyDescent="0.3">
      <c r="A89" s="8" t="s">
        <v>222</v>
      </c>
      <c r="B89" s="55">
        <v>772</v>
      </c>
      <c r="C89" s="56">
        <v>5</v>
      </c>
      <c r="D89" s="55">
        <v>12</v>
      </c>
      <c r="E89" s="55"/>
      <c r="F89" s="55">
        <v>81</v>
      </c>
      <c r="G89" s="55">
        <v>679</v>
      </c>
      <c r="H89" s="55">
        <v>15</v>
      </c>
      <c r="I89" s="55">
        <v>639</v>
      </c>
      <c r="J89" s="55">
        <v>10</v>
      </c>
      <c r="K89" s="55">
        <v>34087</v>
      </c>
      <c r="L89" s="55">
        <v>28233</v>
      </c>
      <c r="M89" s="24">
        <f t="shared" si="6"/>
        <v>0.87096774193548387</v>
      </c>
      <c r="N89" s="25">
        <f t="shared" si="5"/>
        <v>1.5544041450777202E-2</v>
      </c>
      <c r="P89">
        <f t="shared" si="7"/>
        <v>2.2647930296007274E-2</v>
      </c>
    </row>
    <row r="90" spans="1:16" ht="16.5" thickBot="1" x14ac:dyDescent="0.3">
      <c r="A90" s="8" t="s">
        <v>226</v>
      </c>
      <c r="B90" s="55">
        <v>739</v>
      </c>
      <c r="C90" s="56">
        <v>12</v>
      </c>
      <c r="D90" s="55">
        <v>5</v>
      </c>
      <c r="E90" s="57"/>
      <c r="F90" s="55">
        <v>88</v>
      </c>
      <c r="G90" s="55">
        <v>646</v>
      </c>
      <c r="H90" s="55">
        <v>5</v>
      </c>
      <c r="I90" s="55">
        <v>392</v>
      </c>
      <c r="J90" s="55">
        <v>3</v>
      </c>
      <c r="K90" s="55">
        <v>36668</v>
      </c>
      <c r="L90" s="55">
        <v>19440</v>
      </c>
      <c r="M90" s="24">
        <f t="shared" si="6"/>
        <v>0.94623655913978499</v>
      </c>
      <c r="N90" s="25">
        <f t="shared" si="5"/>
        <v>6.7658998646820028E-3</v>
      </c>
      <c r="P90">
        <f t="shared" si="7"/>
        <v>2.0153812588633142E-2</v>
      </c>
    </row>
    <row r="91" spans="1:16" ht="16.5" thickBot="1" x14ac:dyDescent="0.3">
      <c r="A91" s="8" t="s">
        <v>227</v>
      </c>
      <c r="B91" s="55">
        <v>713</v>
      </c>
      <c r="C91" s="55"/>
      <c r="D91" s="55">
        <v>36</v>
      </c>
      <c r="E91" s="55"/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6"/>
        <v>0.86715867158671589</v>
      </c>
      <c r="N91" s="25">
        <f t="shared" si="5"/>
        <v>5.0490883590462832E-2</v>
      </c>
      <c r="P91">
        <f t="shared" si="7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229</v>
      </c>
      <c r="B93" s="55">
        <v>677</v>
      </c>
      <c r="C93" s="56">
        <v>4</v>
      </c>
      <c r="D93" s="55">
        <v>21</v>
      </c>
      <c r="E93" s="55"/>
      <c r="F93" s="55">
        <v>103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6"/>
        <v>0.83064516129032262</v>
      </c>
      <c r="N93" s="25">
        <f t="shared" si="5"/>
        <v>3.10192023633678E-2</v>
      </c>
      <c r="P93">
        <f t="shared" si="7"/>
        <v>3.2347460461560514E-2</v>
      </c>
    </row>
    <row r="94" spans="1:16" ht="16.5" thickBot="1" x14ac:dyDescent="0.3">
      <c r="A94" s="8" t="s">
        <v>230</v>
      </c>
      <c r="B94" s="55">
        <v>660</v>
      </c>
      <c r="C94" s="55"/>
      <c r="D94" s="55">
        <v>6</v>
      </c>
      <c r="E94" s="55">
        <v>1</v>
      </c>
      <c r="F94" s="55">
        <v>112</v>
      </c>
      <c r="G94" s="55">
        <v>542</v>
      </c>
      <c r="H94" s="55">
        <v>14</v>
      </c>
      <c r="I94" s="55">
        <v>130</v>
      </c>
      <c r="J94" s="55">
        <v>1</v>
      </c>
      <c r="K94" s="55">
        <v>10417</v>
      </c>
      <c r="L94" s="55">
        <v>2045</v>
      </c>
      <c r="M94" s="24">
        <f t="shared" si="6"/>
        <v>0.94915254237288138</v>
      </c>
      <c r="N94" s="25">
        <f t="shared" si="5"/>
        <v>9.0909090909090905E-3</v>
      </c>
      <c r="P94">
        <f t="shared" si="7"/>
        <v>6.3357972544878557E-2</v>
      </c>
    </row>
    <row r="95" spans="1:16" ht="16.5" thickBot="1" x14ac:dyDescent="0.3">
      <c r="A95" s="8" t="s">
        <v>231</v>
      </c>
      <c r="B95" s="55">
        <v>648</v>
      </c>
      <c r="C95" s="55"/>
      <c r="D95" s="55">
        <v>20</v>
      </c>
      <c r="E95" s="55"/>
      <c r="F95" s="55">
        <v>117</v>
      </c>
      <c r="G95" s="55">
        <v>511</v>
      </c>
      <c r="H95" s="55"/>
      <c r="I95" s="55">
        <v>27</v>
      </c>
      <c r="J95" s="55" t="s">
        <v>57</v>
      </c>
      <c r="K95" s="55">
        <v>4715</v>
      </c>
      <c r="L95" s="55">
        <v>195</v>
      </c>
      <c r="M95" s="24">
        <f t="shared" si="6"/>
        <v>0.85401459854014594</v>
      </c>
      <c r="N95" s="25">
        <f t="shared" si="5"/>
        <v>3.0864197530864196E-2</v>
      </c>
      <c r="P95">
        <f t="shared" si="7"/>
        <v>0.1374337221633086</v>
      </c>
    </row>
    <row r="96" spans="1:16" ht="16.5" thickBot="1" x14ac:dyDescent="0.3">
      <c r="A96" s="8" t="s">
        <v>235</v>
      </c>
      <c r="B96" s="55">
        <v>627</v>
      </c>
      <c r="C96" s="56"/>
      <c r="D96" s="55">
        <v>21</v>
      </c>
      <c r="E96" s="55"/>
      <c r="F96" s="55">
        <v>170</v>
      </c>
      <c r="G96" s="55">
        <v>436</v>
      </c>
      <c r="H96" s="55">
        <v>2</v>
      </c>
      <c r="I96" s="55">
        <v>3</v>
      </c>
      <c r="J96" s="55" t="s">
        <v>205</v>
      </c>
      <c r="K96" s="55">
        <v>7153</v>
      </c>
      <c r="L96" s="55">
        <v>35</v>
      </c>
      <c r="M96" s="24">
        <f t="shared" si="6"/>
        <v>0.89005235602094246</v>
      </c>
      <c r="N96" s="25">
        <f t="shared" si="5"/>
        <v>3.3492822966507178E-2</v>
      </c>
      <c r="P96">
        <f t="shared" si="7"/>
        <v>8.7655529148608982E-2</v>
      </c>
    </row>
    <row r="97" spans="1:16" ht="16.5" thickBot="1" x14ac:dyDescent="0.3">
      <c r="A97" s="8" t="s">
        <v>233</v>
      </c>
      <c r="B97" s="55">
        <v>584</v>
      </c>
      <c r="C97" s="55">
        <v>22</v>
      </c>
      <c r="D97" s="55">
        <v>26</v>
      </c>
      <c r="E97" s="55"/>
      <c r="F97" s="55">
        <v>327</v>
      </c>
      <c r="G97" s="55">
        <v>231</v>
      </c>
      <c r="H97" s="55">
        <v>5</v>
      </c>
      <c r="I97" s="55">
        <v>203</v>
      </c>
      <c r="J97" s="55">
        <v>9</v>
      </c>
      <c r="K97" s="55">
        <v>5775</v>
      </c>
      <c r="L97" s="55">
        <v>2007</v>
      </c>
      <c r="M97" s="24">
        <f t="shared" si="6"/>
        <v>0.92634560906515584</v>
      </c>
      <c r="N97" s="25">
        <f t="shared" si="5"/>
        <v>4.4520547945205477E-2</v>
      </c>
      <c r="P97">
        <f t="shared" si="7"/>
        <v>0.10112554112554113</v>
      </c>
    </row>
    <row r="98" spans="1:16" ht="16.5" thickBot="1" x14ac:dyDescent="0.3">
      <c r="A98" s="8" t="s">
        <v>238</v>
      </c>
      <c r="B98" s="55">
        <v>579</v>
      </c>
      <c r="C98" s="55"/>
      <c r="D98" s="55">
        <v>5</v>
      </c>
      <c r="E98" s="55"/>
      <c r="F98" s="55">
        <v>87</v>
      </c>
      <c r="G98" s="55">
        <v>487</v>
      </c>
      <c r="H98" s="55"/>
      <c r="I98" s="55">
        <v>44</v>
      </c>
      <c r="J98" s="55" t="s">
        <v>72</v>
      </c>
      <c r="K98" s="55"/>
      <c r="L98" s="55"/>
      <c r="M98" s="24">
        <f t="shared" si="6"/>
        <v>0.94565217391304346</v>
      </c>
      <c r="N98" s="25">
        <f t="shared" si="5"/>
        <v>8.6355785837651123E-3</v>
      </c>
      <c r="P98" t="e">
        <f t="shared" si="7"/>
        <v>#DIV/0!</v>
      </c>
    </row>
    <row r="99" spans="1:16" ht="16.5" thickBot="1" x14ac:dyDescent="0.3">
      <c r="A99" s="8" t="s">
        <v>232</v>
      </c>
      <c r="B99" s="55">
        <v>576</v>
      </c>
      <c r="C99" s="56"/>
      <c r="D99" s="55">
        <v>36</v>
      </c>
      <c r="E99" s="57"/>
      <c r="F99" s="55">
        <v>338</v>
      </c>
      <c r="G99" s="55">
        <v>202</v>
      </c>
      <c r="H99" s="55"/>
      <c r="I99" s="55">
        <v>28</v>
      </c>
      <c r="J99" s="55">
        <v>2</v>
      </c>
      <c r="K99" s="55"/>
      <c r="L99" s="55"/>
      <c r="M99" s="24">
        <f t="shared" si="6"/>
        <v>0.90374331550802134</v>
      </c>
      <c r="N99" s="25">
        <f t="shared" si="5"/>
        <v>6.25E-2</v>
      </c>
      <c r="P99" t="e">
        <f t="shared" si="7"/>
        <v>#DIV/0!</v>
      </c>
    </row>
    <row r="100" spans="1:16" ht="16.5" thickBot="1" x14ac:dyDescent="0.3">
      <c r="A100" s="8" t="s">
        <v>234</v>
      </c>
      <c r="B100" s="55">
        <v>568</v>
      </c>
      <c r="C100" s="56">
        <v>14</v>
      </c>
      <c r="D100" s="55">
        <v>7</v>
      </c>
      <c r="E100" s="55">
        <v>2</v>
      </c>
      <c r="F100" s="55">
        <v>201</v>
      </c>
      <c r="G100" s="55">
        <v>360</v>
      </c>
      <c r="H100" s="55">
        <v>5</v>
      </c>
      <c r="I100" s="55">
        <v>87</v>
      </c>
      <c r="J100" s="55">
        <v>1</v>
      </c>
      <c r="K100" s="55">
        <v>26147</v>
      </c>
      <c r="L100" s="55">
        <v>4008</v>
      </c>
      <c r="M100" s="24">
        <f t="shared" si="6"/>
        <v>0.96634615384615385</v>
      </c>
      <c r="N100" s="25">
        <f t="shared" si="5"/>
        <v>1.232394366197183E-2</v>
      </c>
      <c r="P100">
        <f t="shared" si="7"/>
        <v>2.1723333460817684E-2</v>
      </c>
    </row>
    <row r="101" spans="1:16" ht="16.5" thickBot="1" x14ac:dyDescent="0.3">
      <c r="A101" s="8" t="s">
        <v>237</v>
      </c>
      <c r="B101" s="55">
        <v>564</v>
      </c>
      <c r="C101" s="55">
        <v>44</v>
      </c>
      <c r="D101" s="55">
        <v>33</v>
      </c>
      <c r="E101" s="55">
        <v>1</v>
      </c>
      <c r="F101" s="55">
        <v>31</v>
      </c>
      <c r="G101" s="55">
        <v>500</v>
      </c>
      <c r="H101" s="55">
        <v>3</v>
      </c>
      <c r="I101" s="55">
        <v>48</v>
      </c>
      <c r="J101" s="55">
        <v>3</v>
      </c>
      <c r="K101" s="55">
        <v>3569</v>
      </c>
      <c r="L101" s="55">
        <v>306</v>
      </c>
      <c r="M101" s="24">
        <f t="shared" si="6"/>
        <v>0.484375</v>
      </c>
      <c r="N101" s="25">
        <f t="shared" si="5"/>
        <v>5.8510638297872342E-2</v>
      </c>
      <c r="P101">
        <f t="shared" si="7"/>
        <v>0.15802745867189688</v>
      </c>
    </row>
    <row r="102" spans="1:16" ht="16.5" thickBot="1" x14ac:dyDescent="0.3">
      <c r="A102" s="8" t="s">
        <v>239</v>
      </c>
      <c r="B102" s="55">
        <v>528</v>
      </c>
      <c r="C102" s="55">
        <v>11</v>
      </c>
      <c r="D102" s="55">
        <v>10</v>
      </c>
      <c r="E102" s="55"/>
      <c r="F102" s="55">
        <v>298</v>
      </c>
      <c r="G102" s="55">
        <v>220</v>
      </c>
      <c r="H102" s="55">
        <v>13</v>
      </c>
      <c r="I102" s="55">
        <v>152</v>
      </c>
      <c r="J102" s="55">
        <v>3</v>
      </c>
      <c r="K102" s="55">
        <v>13207</v>
      </c>
      <c r="L102" s="55">
        <v>3802</v>
      </c>
      <c r="M102" s="24">
        <f t="shared" si="6"/>
        <v>0.96753246753246758</v>
      </c>
      <c r="N102" s="25">
        <f t="shared" si="5"/>
        <v>1.893939393939394E-2</v>
      </c>
      <c r="P102">
        <f t="shared" si="7"/>
        <v>3.9978799121677899E-2</v>
      </c>
    </row>
    <row r="103" spans="1:16" ht="16.5" thickBot="1" x14ac:dyDescent="0.3">
      <c r="A103" s="8" t="s">
        <v>240</v>
      </c>
      <c r="B103" s="55">
        <v>488</v>
      </c>
      <c r="C103" s="56"/>
      <c r="D103" s="55">
        <v>24</v>
      </c>
      <c r="E103" s="55">
        <v>3</v>
      </c>
      <c r="F103" s="55">
        <v>73</v>
      </c>
      <c r="G103" s="55">
        <v>391</v>
      </c>
      <c r="H103" s="55"/>
      <c r="I103" s="55">
        <v>2807</v>
      </c>
      <c r="J103" s="55">
        <v>138</v>
      </c>
      <c r="K103" s="55">
        <v>3320</v>
      </c>
      <c r="L103" s="55">
        <v>19095</v>
      </c>
      <c r="M103" s="24">
        <f t="shared" si="6"/>
        <v>0.75257731958762886</v>
      </c>
      <c r="N103" s="25">
        <f t="shared" si="5"/>
        <v>4.9180327868852458E-2</v>
      </c>
      <c r="P103">
        <f t="shared" si="7"/>
        <v>0.14698795180722893</v>
      </c>
    </row>
    <row r="104" spans="1:16" ht="16.5" thickBot="1" x14ac:dyDescent="0.3">
      <c r="A104" s="8" t="s">
        <v>241</v>
      </c>
      <c r="B104" s="55">
        <v>477</v>
      </c>
      <c r="C104" s="56">
        <v>5</v>
      </c>
      <c r="D104" s="55">
        <v>46</v>
      </c>
      <c r="E104" s="55"/>
      <c r="F104" s="55">
        <v>25</v>
      </c>
      <c r="G104" s="55">
        <v>406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6"/>
        <v>0.352112676056338</v>
      </c>
      <c r="N104" s="25">
        <f t="shared" si="5"/>
        <v>9.6436058700209645E-2</v>
      </c>
      <c r="P104">
        <f t="shared" si="7"/>
        <v>0.18816568047337279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1.0531350326775284</v>
      </c>
      <c r="P1">
        <f>+H3/'19.4'!H3</f>
        <v>1.0513616247681656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1.0827744164718547</v>
      </c>
      <c r="P2">
        <f>+H4/'19.4'!H4</f>
        <v>1.0343148107150764</v>
      </c>
      <c r="Q2" t="s">
        <v>68</v>
      </c>
      <c r="R2" s="64">
        <f>+G4</f>
        <v>685956</v>
      </c>
      <c r="S2" t="s">
        <v>217</v>
      </c>
    </row>
    <row r="3" spans="1:20" ht="16.5" thickTop="1" thickBot="1" x14ac:dyDescent="0.3">
      <c r="A3" s="7" t="s">
        <v>16</v>
      </c>
      <c r="B3" s="54">
        <v>2545769</v>
      </c>
      <c r="C3" s="54">
        <v>65266</v>
      </c>
      <c r="D3" s="54">
        <v>176860</v>
      </c>
      <c r="E3" s="54">
        <v>6463</v>
      </c>
      <c r="F3" s="54">
        <v>687085</v>
      </c>
      <c r="G3" s="54">
        <v>1681824</v>
      </c>
      <c r="H3" s="54">
        <v>57254</v>
      </c>
      <c r="I3" s="54">
        <v>327</v>
      </c>
      <c r="J3" s="54">
        <v>44034</v>
      </c>
      <c r="K3" s="54"/>
      <c r="L3" s="54"/>
      <c r="M3" s="24">
        <f>F3/(F3+D3)</f>
        <v>0.79528789448402382</v>
      </c>
      <c r="N3" s="25">
        <f t="shared" ref="N3:N66" si="0">+D3/B3</f>
        <v>6.9472131996265174E-2</v>
      </c>
      <c r="Q3" t="s">
        <v>69</v>
      </c>
      <c r="R3" s="64">
        <f>+G6+G7+G8+G9+G14+G17+G18+G19+G21+G22+G24+G30+G31+G35+G34+G37+G42+G50+G51+G59+G60+G62+G63+G69+G79+G5</f>
        <v>619604</v>
      </c>
    </row>
    <row r="4" spans="1:20" ht="16.5" thickBot="1" x14ac:dyDescent="0.3">
      <c r="A4" s="8" t="s">
        <v>19</v>
      </c>
      <c r="B4" s="55">
        <v>813589</v>
      </c>
      <c r="C4" s="56">
        <v>20830</v>
      </c>
      <c r="D4" s="55">
        <v>45013</v>
      </c>
      <c r="E4" s="57">
        <v>2499</v>
      </c>
      <c r="F4" s="55">
        <v>82620</v>
      </c>
      <c r="G4" s="55">
        <v>685956</v>
      </c>
      <c r="H4" s="55">
        <v>14016</v>
      </c>
      <c r="I4" s="55">
        <v>2458</v>
      </c>
      <c r="J4" s="55">
        <v>136</v>
      </c>
      <c r="K4" s="55">
        <v>4141253</v>
      </c>
      <c r="L4" s="55">
        <v>12511</v>
      </c>
      <c r="M4" s="24">
        <f t="shared" ref="M4:M67" si="1">F4/(F4+D4)</f>
        <v>0.64732475143575718</v>
      </c>
      <c r="N4" s="25">
        <f t="shared" si="0"/>
        <v>5.5326460903478293E-2</v>
      </c>
      <c r="P4">
        <f t="shared" ref="P4:P67" si="2">+B4/K4</f>
        <v>0.19645962224476504</v>
      </c>
      <c r="Q4">
        <f t="shared" ref="Q4:Q9" si="3">+H4/G4*100</f>
        <v>2.0432797438902788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204178</v>
      </c>
      <c r="C5" s="56">
        <v>3968</v>
      </c>
      <c r="D5" s="55">
        <v>21282</v>
      </c>
      <c r="E5" s="57">
        <v>430</v>
      </c>
      <c r="F5" s="55">
        <v>82514</v>
      </c>
      <c r="G5" s="55">
        <v>100382</v>
      </c>
      <c r="H5" s="55">
        <v>7705</v>
      </c>
      <c r="I5" s="55">
        <v>4367</v>
      </c>
      <c r="J5" s="55">
        <v>455</v>
      </c>
      <c r="K5" s="55">
        <v>930230</v>
      </c>
      <c r="L5" s="55">
        <v>19896</v>
      </c>
      <c r="M5" s="24">
        <f t="shared" si="1"/>
        <v>0.79496319704034835</v>
      </c>
      <c r="N5" s="25">
        <f t="shared" si="0"/>
        <v>0.10423258137507468</v>
      </c>
      <c r="P5">
        <f t="shared" si="2"/>
        <v>0.21949195360287241</v>
      </c>
      <c r="Q5">
        <f t="shared" si="3"/>
        <v>7.6756789065768753</v>
      </c>
      <c r="R5" s="8" t="s">
        <v>0</v>
      </c>
    </row>
    <row r="6" spans="1:20" ht="16.5" thickBot="1" x14ac:dyDescent="0.3">
      <c r="A6" s="8" t="s">
        <v>21</v>
      </c>
      <c r="B6" s="55">
        <v>183957</v>
      </c>
      <c r="C6" s="56">
        <v>2729</v>
      </c>
      <c r="D6" s="55">
        <v>24648</v>
      </c>
      <c r="E6" s="57">
        <v>534</v>
      </c>
      <c r="F6" s="55">
        <v>51600</v>
      </c>
      <c r="G6" s="55">
        <v>107709</v>
      </c>
      <c r="H6" s="55">
        <v>2471</v>
      </c>
      <c r="I6" s="55">
        <v>3043</v>
      </c>
      <c r="J6" s="55">
        <v>408</v>
      </c>
      <c r="K6" s="55">
        <v>1450150</v>
      </c>
      <c r="L6" s="55">
        <v>23985</v>
      </c>
      <c r="M6" s="24">
        <f t="shared" si="1"/>
        <v>0.67673906200818379</v>
      </c>
      <c r="N6" s="25">
        <f t="shared" si="0"/>
        <v>0.13398783411340695</v>
      </c>
      <c r="P6">
        <f t="shared" si="2"/>
        <v>0.12685377374754336</v>
      </c>
      <c r="Q6">
        <f t="shared" si="3"/>
        <v>2.2941444076168196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>
        <v>2667</v>
      </c>
      <c r="D7" s="55">
        <v>20796</v>
      </c>
      <c r="E7" s="57">
        <v>531</v>
      </c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148226</v>
      </c>
      <c r="C8" s="56">
        <v>1161</v>
      </c>
      <c r="D8" s="55">
        <v>5024</v>
      </c>
      <c r="E8" s="57">
        <v>162</v>
      </c>
      <c r="F8" s="55">
        <v>95200</v>
      </c>
      <c r="G8" s="55">
        <v>48002</v>
      </c>
      <c r="H8" s="55">
        <v>2889</v>
      </c>
      <c r="I8" s="55">
        <v>1769</v>
      </c>
      <c r="J8" s="55">
        <v>60</v>
      </c>
      <c r="K8" s="55">
        <v>1728357</v>
      </c>
      <c r="L8" s="55">
        <v>20629</v>
      </c>
      <c r="M8" s="24">
        <f t="shared" si="1"/>
        <v>0.94987228607918262</v>
      </c>
      <c r="N8" s="25">
        <f t="shared" si="0"/>
        <v>3.3894188603888653E-2</v>
      </c>
      <c r="P8">
        <f t="shared" si="2"/>
        <v>8.5761217155946368E-2</v>
      </c>
      <c r="Q8">
        <f t="shared" si="3"/>
        <v>6.0184992291987838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129044</v>
      </c>
      <c r="C9" s="56">
        <v>4301</v>
      </c>
      <c r="D9" s="55">
        <v>17337</v>
      </c>
      <c r="E9" s="57">
        <v>828</v>
      </c>
      <c r="F9" s="55" t="s">
        <v>70</v>
      </c>
      <c r="G9" s="55">
        <v>111363</v>
      </c>
      <c r="H9" s="55">
        <v>1559</v>
      </c>
      <c r="I9" s="55">
        <v>1901</v>
      </c>
      <c r="J9" s="55">
        <v>255</v>
      </c>
      <c r="K9" s="55">
        <v>535342</v>
      </c>
      <c r="L9" s="55">
        <v>7886</v>
      </c>
      <c r="M9" s="24" t="e">
        <f t="shared" si="1"/>
        <v>#VALUE!</v>
      </c>
      <c r="N9" s="25">
        <f t="shared" si="0"/>
        <v>0.1343495241932984</v>
      </c>
      <c r="P9">
        <f t="shared" si="2"/>
        <v>0.24104964676786053</v>
      </c>
      <c r="Q9">
        <f t="shared" si="3"/>
        <v>1.3999263669261783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95591</v>
      </c>
      <c r="C10" s="67">
        <v>4611</v>
      </c>
      <c r="D10" s="66">
        <v>2259</v>
      </c>
      <c r="E10" s="66">
        <v>119</v>
      </c>
      <c r="F10" s="66">
        <v>14918</v>
      </c>
      <c r="G10" s="66">
        <v>78414</v>
      </c>
      <c r="H10" s="66">
        <v>1865</v>
      </c>
      <c r="I10" s="66">
        <v>1133</v>
      </c>
      <c r="J10" s="66">
        <v>27</v>
      </c>
      <c r="K10" s="66">
        <v>713409</v>
      </c>
      <c r="L10" s="66">
        <v>8459</v>
      </c>
      <c r="M10" s="68">
        <f t="shared" si="1"/>
        <v>0.8684869301973569</v>
      </c>
      <c r="N10" s="69">
        <f t="shared" si="0"/>
        <v>2.363193187643188E-2</v>
      </c>
      <c r="P10" s="70">
        <f t="shared" si="2"/>
        <v>0.13399186161094126</v>
      </c>
      <c r="Q10">
        <f>+H10/G10*100</f>
        <v>2.3784018160022442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84802</v>
      </c>
      <c r="C11" s="56">
        <v>1297</v>
      </c>
      <c r="D11" s="55">
        <v>5297</v>
      </c>
      <c r="E11" s="57">
        <v>88</v>
      </c>
      <c r="F11" s="55">
        <v>60965</v>
      </c>
      <c r="G11" s="55">
        <v>18540</v>
      </c>
      <c r="H11" s="55">
        <v>3357</v>
      </c>
      <c r="I11" s="55">
        <v>1010</v>
      </c>
      <c r="J11" s="55">
        <v>63</v>
      </c>
      <c r="K11" s="55">
        <v>365723</v>
      </c>
      <c r="L11" s="55">
        <v>4354</v>
      </c>
      <c r="M11" s="24">
        <f t="shared" si="1"/>
        <v>0.92005976275995294</v>
      </c>
      <c r="N11" s="25">
        <f t="shared" si="0"/>
        <v>6.2463149454022308E-2</v>
      </c>
      <c r="P11">
        <f t="shared" si="2"/>
        <v>0.23187494360485941</v>
      </c>
      <c r="Q11">
        <f t="shared" ref="Q11:Q19" si="4">+H11/G11*100</f>
        <v>18.106796116504853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82758</v>
      </c>
      <c r="C12" s="56">
        <v>11</v>
      </c>
      <c r="D12" s="55">
        <v>4632</v>
      </c>
      <c r="E12" s="57"/>
      <c r="F12" s="55">
        <v>77123</v>
      </c>
      <c r="G12" s="55">
        <v>1003</v>
      </c>
      <c r="H12" s="55">
        <v>82</v>
      </c>
      <c r="I12" s="55">
        <v>57</v>
      </c>
      <c r="J12" s="55">
        <v>3</v>
      </c>
      <c r="K12" s="55"/>
      <c r="L12" s="55"/>
      <c r="M12" s="24">
        <f t="shared" si="1"/>
        <v>0.94334291480643384</v>
      </c>
      <c r="N12" s="25">
        <f t="shared" si="0"/>
        <v>5.5970419778148338E-2</v>
      </c>
      <c r="P12" t="e">
        <f t="shared" si="2"/>
        <v>#DIV/0!</v>
      </c>
      <c r="Q12">
        <f t="shared" si="4"/>
        <v>8.1754735792622135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52763</v>
      </c>
      <c r="C13" s="56">
        <v>5642</v>
      </c>
      <c r="D13" s="55">
        <v>456</v>
      </c>
      <c r="E13" s="57">
        <v>51</v>
      </c>
      <c r="F13" s="55">
        <v>3873</v>
      </c>
      <c r="G13" s="55">
        <v>48434</v>
      </c>
      <c r="H13" s="55">
        <v>700</v>
      </c>
      <c r="I13" s="55">
        <v>362</v>
      </c>
      <c r="J13" s="55">
        <v>3</v>
      </c>
      <c r="K13" s="55">
        <v>2142604</v>
      </c>
      <c r="L13" s="55">
        <v>14682</v>
      </c>
      <c r="M13" s="24">
        <f t="shared" si="1"/>
        <v>0.89466389466389462</v>
      </c>
      <c r="N13" s="25">
        <f t="shared" si="0"/>
        <v>8.6424198775657182E-3</v>
      </c>
      <c r="P13">
        <f t="shared" si="2"/>
        <v>2.4625642442560547E-2</v>
      </c>
      <c r="Q13">
        <f t="shared" si="4"/>
        <v>1.4452657224263947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40956</v>
      </c>
      <c r="C14" s="55">
        <v>973</v>
      </c>
      <c r="D14" s="55">
        <v>5998</v>
      </c>
      <c r="E14" s="55">
        <v>170</v>
      </c>
      <c r="F14" s="55">
        <v>9002</v>
      </c>
      <c r="G14" s="55">
        <v>25956</v>
      </c>
      <c r="H14" s="55">
        <v>1079</v>
      </c>
      <c r="I14" s="55">
        <v>3534</v>
      </c>
      <c r="J14" s="55">
        <v>518</v>
      </c>
      <c r="K14" s="55">
        <v>167110</v>
      </c>
      <c r="L14" s="55">
        <v>14419</v>
      </c>
      <c r="M14" s="24">
        <f t="shared" si="1"/>
        <v>0.6001333333333333</v>
      </c>
      <c r="N14" s="25">
        <f t="shared" si="0"/>
        <v>0.14644984861802909</v>
      </c>
      <c r="P14">
        <f t="shared" si="2"/>
        <v>0.24508407635689067</v>
      </c>
      <c r="Q14">
        <f t="shared" si="4"/>
        <v>4.1570349822777004</v>
      </c>
      <c r="R14" s="8" t="s">
        <v>31</v>
      </c>
    </row>
    <row r="15" spans="1:20" ht="16.5" thickBot="1" x14ac:dyDescent="0.3">
      <c r="A15" s="8" t="s">
        <v>33</v>
      </c>
      <c r="B15" s="55">
        <v>40814</v>
      </c>
      <c r="C15" s="56">
        <v>71</v>
      </c>
      <c r="D15" s="55">
        <v>2588</v>
      </c>
      <c r="E15" s="57">
        <v>1</v>
      </c>
      <c r="F15" s="55">
        <v>22991</v>
      </c>
      <c r="G15" s="55">
        <v>15235</v>
      </c>
      <c r="H15" s="55">
        <v>8318</v>
      </c>
      <c r="I15" s="55">
        <v>192</v>
      </c>
      <c r="J15" s="55">
        <v>12</v>
      </c>
      <c r="K15" s="55">
        <v>291922</v>
      </c>
      <c r="L15" s="55">
        <v>1373</v>
      </c>
      <c r="M15" s="24">
        <f t="shared" si="1"/>
        <v>0.89882325345009573</v>
      </c>
      <c r="N15" s="25">
        <f t="shared" si="0"/>
        <v>6.340961434801784E-2</v>
      </c>
      <c r="P15">
        <f t="shared" si="2"/>
        <v>0.13981131946204808</v>
      </c>
      <c r="Q15">
        <f t="shared" si="4"/>
        <v>54.597965211683622</v>
      </c>
    </row>
    <row r="16" spans="1:20" ht="16.5" thickBot="1" x14ac:dyDescent="0.3">
      <c r="A16" s="8" t="s">
        <v>32</v>
      </c>
      <c r="B16" s="55">
        <v>38205</v>
      </c>
      <c r="C16" s="56">
        <v>1376</v>
      </c>
      <c r="D16" s="55">
        <v>1831</v>
      </c>
      <c r="E16" s="57">
        <v>141</v>
      </c>
      <c r="F16" s="55">
        <v>12586</v>
      </c>
      <c r="G16" s="55">
        <v>23788</v>
      </c>
      <c r="H16" s="55">
        <v>557</v>
      </c>
      <c r="I16" s="55">
        <v>1012</v>
      </c>
      <c r="J16" s="55">
        <v>49</v>
      </c>
      <c r="K16" s="55">
        <v>565931</v>
      </c>
      <c r="L16" s="55">
        <v>14995</v>
      </c>
      <c r="M16" s="24">
        <f t="shared" si="1"/>
        <v>0.8729971561351183</v>
      </c>
      <c r="N16" s="25">
        <f t="shared" si="0"/>
        <v>4.7925664180081144E-2</v>
      </c>
      <c r="P16">
        <f t="shared" si="2"/>
        <v>6.7508229801866299E-2</v>
      </c>
      <c r="Q16">
        <f t="shared" si="4"/>
        <v>2.341516731124937</v>
      </c>
    </row>
    <row r="17" spans="1:26" ht="16.5" thickBot="1" x14ac:dyDescent="0.3">
      <c r="A17" s="8" t="s">
        <v>31</v>
      </c>
      <c r="B17" s="55">
        <v>34134</v>
      </c>
      <c r="C17" s="56">
        <v>729</v>
      </c>
      <c r="D17" s="55">
        <v>3916</v>
      </c>
      <c r="E17" s="57">
        <v>165</v>
      </c>
      <c r="F17" s="55" t="s">
        <v>70</v>
      </c>
      <c r="G17" s="55">
        <v>29968</v>
      </c>
      <c r="H17" s="55">
        <v>1087</v>
      </c>
      <c r="I17" s="55">
        <v>1992</v>
      </c>
      <c r="J17" s="71">
        <v>229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0.11472432179059003</v>
      </c>
      <c r="P17">
        <f t="shared" si="2"/>
        <v>0.19913076451885775</v>
      </c>
      <c r="Q17">
        <f t="shared" si="4"/>
        <v>3.627202349172451</v>
      </c>
    </row>
    <row r="18" spans="1:26" ht="16.5" thickBot="1" x14ac:dyDescent="0.3">
      <c r="A18" s="8" t="s">
        <v>30</v>
      </c>
      <c r="B18" s="55">
        <v>28063</v>
      </c>
      <c r="C18" s="56">
        <v>119</v>
      </c>
      <c r="D18" s="55">
        <v>1478</v>
      </c>
      <c r="E18" s="57">
        <v>49</v>
      </c>
      <c r="F18" s="55">
        <v>19400</v>
      </c>
      <c r="G18" s="55">
        <v>7185</v>
      </c>
      <c r="H18" s="55">
        <v>386</v>
      </c>
      <c r="I18" s="55">
        <v>3243</v>
      </c>
      <c r="J18" s="55">
        <v>171</v>
      </c>
      <c r="K18" s="55">
        <v>227554</v>
      </c>
      <c r="L18" s="55">
        <v>26293</v>
      </c>
      <c r="M18" s="24">
        <f t="shared" si="1"/>
        <v>0.92920777852284697</v>
      </c>
      <c r="N18" s="25">
        <f t="shared" si="0"/>
        <v>5.2667213056337529E-2</v>
      </c>
      <c r="P18">
        <f t="shared" si="2"/>
        <v>0.12332457350782672</v>
      </c>
      <c r="Q18">
        <f t="shared" si="4"/>
        <v>5.372303409881698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21379</v>
      </c>
      <c r="C19" s="56">
        <v>516</v>
      </c>
      <c r="D19" s="55">
        <v>762</v>
      </c>
      <c r="E19" s="57">
        <v>27</v>
      </c>
      <c r="F19" s="55">
        <v>917</v>
      </c>
      <c r="G19" s="55">
        <v>19700</v>
      </c>
      <c r="H19" s="55">
        <v>213</v>
      </c>
      <c r="I19" s="55">
        <v>2097</v>
      </c>
      <c r="J19" s="55">
        <v>75</v>
      </c>
      <c r="K19" s="55">
        <v>271962</v>
      </c>
      <c r="L19" s="55">
        <v>26672</v>
      </c>
      <c r="M19" s="24">
        <f t="shared" si="1"/>
        <v>0.54615842763549727</v>
      </c>
      <c r="N19" s="25">
        <f t="shared" si="0"/>
        <v>3.5642452874315916E-2</v>
      </c>
      <c r="P19">
        <f t="shared" si="2"/>
        <v>7.8610247019804236E-2</v>
      </c>
      <c r="Q19">
        <f t="shared" si="4"/>
        <v>1.0812182741116751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18985</v>
      </c>
      <c r="C20" s="56">
        <v>446</v>
      </c>
      <c r="D20" s="55">
        <v>603</v>
      </c>
      <c r="E20" s="57">
        <v>11</v>
      </c>
      <c r="F20" s="55">
        <v>3273</v>
      </c>
      <c r="G20" s="55">
        <v>15109</v>
      </c>
      <c r="H20" s="55"/>
      <c r="I20" s="55">
        <v>14</v>
      </c>
      <c r="J20" s="55" t="s">
        <v>72</v>
      </c>
      <c r="K20" s="55">
        <v>401586</v>
      </c>
      <c r="L20" s="55">
        <v>291</v>
      </c>
      <c r="M20" s="24">
        <f t="shared" si="1"/>
        <v>0.84442724458204332</v>
      </c>
      <c r="N20" s="25">
        <f t="shared" si="0"/>
        <v>3.1761917303134053E-2</v>
      </c>
      <c r="P20">
        <f t="shared" si="2"/>
        <v>4.7275054409267256E-2</v>
      </c>
    </row>
    <row r="21" spans="1:26" ht="16.5" thickBot="1" x14ac:dyDescent="0.3">
      <c r="A21" s="8" t="s">
        <v>52</v>
      </c>
      <c r="B21" s="55">
        <v>17837</v>
      </c>
      <c r="C21" s="56">
        <v>1512</v>
      </c>
      <c r="D21" s="55">
        <v>484</v>
      </c>
      <c r="E21" s="57">
        <v>39</v>
      </c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16040</v>
      </c>
      <c r="C22" s="56">
        <v>388</v>
      </c>
      <c r="D22" s="55">
        <v>730</v>
      </c>
      <c r="E22" s="57">
        <v>43</v>
      </c>
      <c r="F22" s="55">
        <v>9233</v>
      </c>
      <c r="G22" s="55">
        <v>6077</v>
      </c>
      <c r="H22" s="55">
        <v>315</v>
      </c>
      <c r="I22" s="55">
        <v>3248</v>
      </c>
      <c r="J22" s="55">
        <v>148</v>
      </c>
      <c r="K22" s="55">
        <v>111584</v>
      </c>
      <c r="L22" s="55">
        <v>22598</v>
      </c>
      <c r="M22" s="24">
        <f t="shared" si="1"/>
        <v>0.92672889691859883</v>
      </c>
      <c r="N22" s="25">
        <f t="shared" si="0"/>
        <v>4.5511221945137161E-2</v>
      </c>
      <c r="P22">
        <f t="shared" si="2"/>
        <v>0.14374820762833382</v>
      </c>
      <c r="Q22">
        <f>+Q21+126</f>
        <v>1556</v>
      </c>
      <c r="R22" s="64">
        <f>SUM(G5:G50)</f>
        <v>932759</v>
      </c>
    </row>
    <row r="23" spans="1:26" ht="16.5" thickBot="1" x14ac:dyDescent="0.3">
      <c r="A23" s="8" t="s">
        <v>46</v>
      </c>
      <c r="B23" s="55">
        <v>15322</v>
      </c>
      <c r="C23" s="56">
        <v>545</v>
      </c>
      <c r="D23" s="55">
        <v>1765</v>
      </c>
      <c r="E23" s="57">
        <v>185</v>
      </c>
      <c r="F23" s="55">
        <v>550</v>
      </c>
      <c r="G23" s="55">
        <v>13007</v>
      </c>
      <c r="H23" s="55">
        <v>515</v>
      </c>
      <c r="I23" s="55">
        <v>1517</v>
      </c>
      <c r="J23" s="55">
        <v>175</v>
      </c>
      <c r="K23" s="55">
        <v>94500</v>
      </c>
      <c r="L23" s="55">
        <v>9357</v>
      </c>
      <c r="M23" s="24">
        <f t="shared" si="1"/>
        <v>0.23758099352051837</v>
      </c>
      <c r="N23" s="25">
        <f t="shared" si="0"/>
        <v>0.11519383892442239</v>
      </c>
      <c r="P23">
        <f t="shared" si="2"/>
        <v>0.16213756613756614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14873</v>
      </c>
      <c r="C24" s="56">
        <v>78</v>
      </c>
      <c r="D24" s="55">
        <v>491</v>
      </c>
      <c r="E24" s="57">
        <v>21</v>
      </c>
      <c r="F24" s="55">
        <v>10971</v>
      </c>
      <c r="G24" s="55">
        <v>3411</v>
      </c>
      <c r="H24" s="55">
        <v>196</v>
      </c>
      <c r="I24" s="55">
        <v>1651</v>
      </c>
      <c r="J24" s="55">
        <v>55</v>
      </c>
      <c r="K24" s="55">
        <v>189018</v>
      </c>
      <c r="L24" s="55">
        <v>20987</v>
      </c>
      <c r="M24" s="24">
        <f t="shared" si="1"/>
        <v>0.95716279881347055</v>
      </c>
      <c r="N24" s="25">
        <f t="shared" si="0"/>
        <v>3.3012842062798357E-2</v>
      </c>
      <c r="P24">
        <f t="shared" si="2"/>
        <v>7.8685627823805143E-2</v>
      </c>
    </row>
    <row r="25" spans="1:26" ht="16.5" thickBot="1" x14ac:dyDescent="0.3">
      <c r="A25" s="8" t="s">
        <v>45</v>
      </c>
      <c r="B25" s="55">
        <v>13942</v>
      </c>
      <c r="C25" s="56">
        <v>229</v>
      </c>
      <c r="D25" s="55">
        <v>184</v>
      </c>
      <c r="E25" s="57">
        <v>7</v>
      </c>
      <c r="F25" s="55">
        <v>4507</v>
      </c>
      <c r="G25" s="55">
        <v>9251</v>
      </c>
      <c r="H25" s="55">
        <v>139</v>
      </c>
      <c r="I25" s="55">
        <v>1611</v>
      </c>
      <c r="J25" s="55">
        <v>21</v>
      </c>
      <c r="K25" s="55">
        <v>240303</v>
      </c>
      <c r="L25" s="55">
        <v>27763</v>
      </c>
      <c r="M25" s="24">
        <f t="shared" si="1"/>
        <v>0.96077595395438076</v>
      </c>
      <c r="N25" s="25">
        <f t="shared" si="0"/>
        <v>1.3197532635202984E-2</v>
      </c>
      <c r="P25">
        <f t="shared" si="2"/>
        <v>5.8018418413419724E-2</v>
      </c>
    </row>
    <row r="26" spans="1:26" ht="16.5" thickBot="1" x14ac:dyDescent="0.3">
      <c r="A26" s="8" t="s">
        <v>73</v>
      </c>
      <c r="B26" s="55">
        <v>11631</v>
      </c>
      <c r="C26" s="55">
        <v>1147</v>
      </c>
      <c r="D26" s="55">
        <v>109</v>
      </c>
      <c r="E26" s="55">
        <v>6</v>
      </c>
      <c r="F26" s="55">
        <v>1640</v>
      </c>
      <c r="G26" s="55">
        <v>9882</v>
      </c>
      <c r="H26" s="55">
        <v>81</v>
      </c>
      <c r="I26" s="55">
        <v>334</v>
      </c>
      <c r="J26" s="55">
        <v>3</v>
      </c>
      <c r="K26" s="55">
        <v>500000</v>
      </c>
      <c r="L26" s="55">
        <v>14362</v>
      </c>
      <c r="M26" s="24">
        <f t="shared" si="1"/>
        <v>0.93767867352773016</v>
      </c>
      <c r="N26" s="25">
        <f t="shared" si="0"/>
        <v>9.3715071790903617E-3</v>
      </c>
      <c r="P26">
        <f t="shared" si="2"/>
        <v>2.3262000000000001E-2</v>
      </c>
    </row>
    <row r="27" spans="1:26" ht="16.5" thickBot="1" x14ac:dyDescent="0.3">
      <c r="A27" s="8" t="s">
        <v>56</v>
      </c>
      <c r="B27" s="55">
        <v>11135</v>
      </c>
      <c r="C27" s="56"/>
      <c r="D27" s="55">
        <v>263</v>
      </c>
      <c r="E27" s="57"/>
      <c r="F27" s="55">
        <v>1239</v>
      </c>
      <c r="G27" s="55">
        <v>9633</v>
      </c>
      <c r="H27" s="55">
        <v>217</v>
      </c>
      <c r="I27" s="55">
        <v>88</v>
      </c>
      <c r="J27" s="55">
        <v>2</v>
      </c>
      <c r="K27" s="55">
        <v>116725</v>
      </c>
      <c r="L27" s="55">
        <v>923</v>
      </c>
      <c r="M27" s="24">
        <f t="shared" si="1"/>
        <v>0.82490013315579225</v>
      </c>
      <c r="N27" s="25">
        <f t="shared" si="0"/>
        <v>2.3619218679838346E-2</v>
      </c>
      <c r="P27">
        <f t="shared" si="2"/>
        <v>9.5395159563075607E-2</v>
      </c>
      <c r="R27" s="72">
        <v>90980</v>
      </c>
      <c r="S27" s="72">
        <v>4674</v>
      </c>
      <c r="T27" s="72">
        <v>2140</v>
      </c>
      <c r="U27" s="72">
        <v>123</v>
      </c>
      <c r="V27" s="72">
        <v>13430</v>
      </c>
      <c r="W27" s="72">
        <v>75410</v>
      </c>
      <c r="X27" s="72">
        <v>1909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10832</v>
      </c>
      <c r="C28" s="56">
        <v>325</v>
      </c>
      <c r="D28" s="55">
        <v>147</v>
      </c>
      <c r="E28" s="55">
        <v>8</v>
      </c>
      <c r="F28" s="55">
        <v>4969</v>
      </c>
      <c r="G28" s="55">
        <v>5716</v>
      </c>
      <c r="H28" s="55">
        <v>392</v>
      </c>
      <c r="I28" s="55">
        <v>567</v>
      </c>
      <c r="J28" s="55">
        <v>8</v>
      </c>
      <c r="K28" s="55">
        <v>122357</v>
      </c>
      <c r="L28" s="55">
        <v>6401</v>
      </c>
      <c r="M28" s="24">
        <f t="shared" si="1"/>
        <v>0.97126661454261143</v>
      </c>
      <c r="N28" s="25">
        <f t="shared" si="0"/>
        <v>1.3570901033973412E-2</v>
      </c>
      <c r="P28">
        <f t="shared" si="2"/>
        <v>8.8527832490172195E-2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39</v>
      </c>
      <c r="B29" s="55">
        <v>10683</v>
      </c>
      <c r="C29" s="56">
        <v>9</v>
      </c>
      <c r="D29" s="55">
        <v>237</v>
      </c>
      <c r="E29" s="55">
        <v>1</v>
      </c>
      <c r="F29" s="55">
        <v>8213</v>
      </c>
      <c r="G29" s="55">
        <v>2233</v>
      </c>
      <c r="H29" s="55">
        <v>55</v>
      </c>
      <c r="I29" s="55">
        <v>208</v>
      </c>
      <c r="J29" s="55">
        <v>5</v>
      </c>
      <c r="K29" s="55">
        <v>571014</v>
      </c>
      <c r="L29" s="55">
        <v>11138</v>
      </c>
      <c r="M29" s="24">
        <f t="shared" si="1"/>
        <v>0.97195266272189351</v>
      </c>
      <c r="N29" s="25">
        <f t="shared" si="0"/>
        <v>2.218477955630441E-2</v>
      </c>
      <c r="P29">
        <f t="shared" si="2"/>
        <v>1.8708823251268797E-2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50</v>
      </c>
      <c r="B30" s="55">
        <v>10398</v>
      </c>
      <c r="C30" s="56">
        <v>270</v>
      </c>
      <c r="D30" s="55">
        <v>520</v>
      </c>
      <c r="E30" s="57">
        <v>13</v>
      </c>
      <c r="F30" s="55">
        <v>1207</v>
      </c>
      <c r="G30" s="55">
        <v>8671</v>
      </c>
      <c r="H30" s="55">
        <v>137</v>
      </c>
      <c r="I30" s="55">
        <v>589</v>
      </c>
      <c r="J30" s="55">
        <v>29</v>
      </c>
      <c r="K30" s="55">
        <v>33389</v>
      </c>
      <c r="L30" s="55">
        <v>1892</v>
      </c>
      <c r="M30" s="24">
        <f t="shared" si="1"/>
        <v>0.69889982628836134</v>
      </c>
      <c r="N30" s="25">
        <f t="shared" si="0"/>
        <v>5.0009617234083481E-2</v>
      </c>
      <c r="P30">
        <f t="shared" si="2"/>
        <v>0.31141992871903923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9856</v>
      </c>
      <c r="C31" s="56">
        <v>263</v>
      </c>
      <c r="D31" s="55">
        <v>401</v>
      </c>
      <c r="E31" s="57">
        <v>21</v>
      </c>
      <c r="F31" s="55">
        <v>1297</v>
      </c>
      <c r="G31" s="55">
        <v>8158</v>
      </c>
      <c r="H31" s="55">
        <v>160</v>
      </c>
      <c r="I31" s="55">
        <v>260</v>
      </c>
      <c r="J31" s="55">
        <v>11</v>
      </c>
      <c r="K31" s="55">
        <v>224355</v>
      </c>
      <c r="L31" s="55">
        <v>5928</v>
      </c>
      <c r="M31" s="24">
        <f t="shared" si="1"/>
        <v>0.76383981154299174</v>
      </c>
      <c r="N31" s="25">
        <f t="shared" si="0"/>
        <v>4.0685876623376624E-2</v>
      </c>
      <c r="P31">
        <f t="shared" si="2"/>
        <v>4.3930378195270889E-2</v>
      </c>
      <c r="R31" s="72">
        <v>4611</v>
      </c>
      <c r="S31" s="72">
        <v>-63</v>
      </c>
      <c r="T31" s="72">
        <v>119</v>
      </c>
      <c r="U31" s="72">
        <v>-4</v>
      </c>
      <c r="V31" s="72">
        <v>1488</v>
      </c>
      <c r="W31" s="72">
        <v>3004</v>
      </c>
      <c r="X31" s="72">
        <v>-44</v>
      </c>
      <c r="Y31" s="72"/>
      <c r="Z31" s="72"/>
    </row>
    <row r="32" spans="1:26" ht="16.5" thickBot="1" x14ac:dyDescent="0.3">
      <c r="A32" s="8" t="s">
        <v>62</v>
      </c>
      <c r="B32" s="55">
        <v>9565</v>
      </c>
      <c r="C32" s="56">
        <v>673</v>
      </c>
      <c r="D32" s="55">
        <v>201</v>
      </c>
      <c r="E32" s="57">
        <v>25</v>
      </c>
      <c r="F32" s="55">
        <v>2073</v>
      </c>
      <c r="G32" s="55">
        <v>7291</v>
      </c>
      <c r="H32" s="55">
        <v>46</v>
      </c>
      <c r="I32" s="55">
        <v>43</v>
      </c>
      <c r="J32" s="55" t="s">
        <v>65</v>
      </c>
      <c r="K32" s="55">
        <v>111806</v>
      </c>
      <c r="L32" s="55">
        <v>506</v>
      </c>
      <c r="M32" s="24">
        <f t="shared" si="1"/>
        <v>0.91160949868073882</v>
      </c>
      <c r="N32" s="25">
        <f t="shared" si="0"/>
        <v>2.1014113957135389E-2</v>
      </c>
      <c r="P32">
        <f t="shared" si="2"/>
        <v>8.5549970484589372E-2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59</v>
      </c>
      <c r="B33" s="55">
        <v>9242</v>
      </c>
      <c r="C33" s="56">
        <v>306</v>
      </c>
      <c r="D33" s="55">
        <v>498</v>
      </c>
      <c r="E33" s="57">
        <v>20</v>
      </c>
      <c r="F33" s="55">
        <v>2153</v>
      </c>
      <c r="G33" s="55">
        <v>6591</v>
      </c>
      <c r="H33" s="55">
        <v>245</v>
      </c>
      <c r="I33" s="55">
        <v>480</v>
      </c>
      <c r="J33" s="55">
        <v>26</v>
      </c>
      <c r="K33" s="55">
        <v>101552</v>
      </c>
      <c r="L33" s="55">
        <v>5279</v>
      </c>
      <c r="M33" s="24">
        <f t="shared" si="1"/>
        <v>0.81214635986420214</v>
      </c>
      <c r="N33" s="25">
        <f t="shared" si="0"/>
        <v>5.388444059727332E-2</v>
      </c>
      <c r="P33">
        <f t="shared" si="2"/>
        <v>9.1007562628013239E-2</v>
      </c>
      <c r="R33" s="72">
        <v>1.0506814684546053</v>
      </c>
      <c r="S33" s="72">
        <v>0.98652118100128372</v>
      </c>
      <c r="T33" s="72">
        <v>1.0556074766355139</v>
      </c>
      <c r="U33" s="72">
        <v>0.96747967479674801</v>
      </c>
      <c r="V33" s="72">
        <v>1.0233837689133425</v>
      </c>
      <c r="W33" s="72">
        <v>1.0398355655748575</v>
      </c>
      <c r="X33" s="72">
        <v>0.97695128339444737</v>
      </c>
      <c r="Y33" s="72"/>
      <c r="Z33" s="72">
        <v>17177</v>
      </c>
    </row>
    <row r="34" spans="1:26" ht="16.5" thickBot="1" x14ac:dyDescent="0.3">
      <c r="A34" s="8" t="s">
        <v>86</v>
      </c>
      <c r="B34" s="55">
        <v>9125</v>
      </c>
      <c r="C34" s="56">
        <v>1111</v>
      </c>
      <c r="D34" s="55">
        <v>11</v>
      </c>
      <c r="E34" s="55"/>
      <c r="F34" s="55">
        <v>839</v>
      </c>
      <c r="G34" s="55">
        <v>8275</v>
      </c>
      <c r="H34" s="55">
        <v>23</v>
      </c>
      <c r="I34" s="55">
        <v>1560</v>
      </c>
      <c r="J34" s="55">
        <v>2</v>
      </c>
      <c r="K34" s="55">
        <v>94796</v>
      </c>
      <c r="L34" s="55">
        <v>16203</v>
      </c>
      <c r="M34" s="24">
        <f t="shared" si="1"/>
        <v>0.98705882352941177</v>
      </c>
      <c r="N34" s="25">
        <f t="shared" si="0"/>
        <v>1.2054794520547946E-3</v>
      </c>
      <c r="P34">
        <f t="shared" si="2"/>
        <v>9.6259335836955146E-2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8772</v>
      </c>
      <c r="C35" s="56">
        <v>511</v>
      </c>
      <c r="D35" s="55">
        <v>712</v>
      </c>
      <c r="E35" s="57">
        <v>26</v>
      </c>
      <c r="F35" s="55">
        <v>2627</v>
      </c>
      <c r="G35" s="55">
        <v>5433</v>
      </c>
      <c r="H35" s="55">
        <v>378</v>
      </c>
      <c r="I35" s="55">
        <v>68</v>
      </c>
      <c r="J35" s="55">
        <v>6</v>
      </c>
      <c r="K35" s="55">
        <v>49570</v>
      </c>
      <c r="L35" s="55">
        <v>384</v>
      </c>
      <c r="M35" s="24">
        <f t="shared" si="1"/>
        <v>0.78676250374363577</v>
      </c>
      <c r="N35" s="25">
        <f t="shared" si="0"/>
        <v>8.1167350661194709E-2</v>
      </c>
      <c r="P35">
        <f t="shared" si="2"/>
        <v>0.17696187210006051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7755</v>
      </c>
      <c r="C36" s="56">
        <v>490</v>
      </c>
      <c r="D36" s="55">
        <v>46</v>
      </c>
      <c r="E36" s="57">
        <v>3</v>
      </c>
      <c r="F36" s="55">
        <v>1443</v>
      </c>
      <c r="G36" s="55">
        <v>6266</v>
      </c>
      <c r="H36" s="55">
        <v>1</v>
      </c>
      <c r="I36" s="55">
        <v>784</v>
      </c>
      <c r="J36" s="55">
        <v>5</v>
      </c>
      <c r="K36" s="55">
        <v>790000</v>
      </c>
      <c r="L36" s="55">
        <v>79875</v>
      </c>
      <c r="M36" s="24">
        <f t="shared" si="1"/>
        <v>0.96910678307588982</v>
      </c>
      <c r="N36" s="25">
        <f t="shared" si="0"/>
        <v>5.9316569954867828E-3</v>
      </c>
      <c r="P36">
        <f t="shared" si="2"/>
        <v>9.8164556962025314E-3</v>
      </c>
    </row>
    <row r="37" spans="1:26" ht="16.5" thickBot="1" x14ac:dyDescent="0.3">
      <c r="A37" s="8" t="s">
        <v>58</v>
      </c>
      <c r="B37" s="55">
        <v>7695</v>
      </c>
      <c r="C37" s="56">
        <v>180</v>
      </c>
      <c r="D37" s="55">
        <v>370</v>
      </c>
      <c r="E37" s="57">
        <v>6</v>
      </c>
      <c r="F37" s="55">
        <v>4700</v>
      </c>
      <c r="G37" s="55">
        <v>2625</v>
      </c>
      <c r="H37" s="55">
        <v>81</v>
      </c>
      <c r="I37" s="55">
        <v>1329</v>
      </c>
      <c r="J37" s="55">
        <v>64</v>
      </c>
      <c r="K37" s="55">
        <v>100543</v>
      </c>
      <c r="L37" s="55">
        <v>17358</v>
      </c>
      <c r="M37" s="24">
        <f t="shared" si="1"/>
        <v>0.92702169625246544</v>
      </c>
      <c r="N37" s="25">
        <f t="shared" si="0"/>
        <v>4.8083170890188431E-2</v>
      </c>
      <c r="P37">
        <f t="shared" si="2"/>
        <v>7.653441810966452E-2</v>
      </c>
    </row>
    <row r="38" spans="1:26" ht="16.5" thickBot="1" x14ac:dyDescent="0.3">
      <c r="A38" s="8" t="s">
        <v>53</v>
      </c>
      <c r="B38" s="55">
        <v>7191</v>
      </c>
      <c r="C38" s="56">
        <v>35</v>
      </c>
      <c r="D38" s="55">
        <v>182</v>
      </c>
      <c r="E38" s="57">
        <v>1</v>
      </c>
      <c r="F38" s="55">
        <v>32</v>
      </c>
      <c r="G38" s="55">
        <v>6977</v>
      </c>
      <c r="H38" s="55">
        <v>58</v>
      </c>
      <c r="I38" s="55">
        <v>1326</v>
      </c>
      <c r="J38" s="55">
        <v>34</v>
      </c>
      <c r="K38" s="55">
        <v>145279</v>
      </c>
      <c r="L38" s="55">
        <v>26798</v>
      </c>
      <c r="M38" s="24">
        <f t="shared" si="1"/>
        <v>0.14953271028037382</v>
      </c>
      <c r="N38" s="25">
        <f t="shared" si="0"/>
        <v>2.5309414545960227E-2</v>
      </c>
      <c r="P38">
        <f t="shared" si="2"/>
        <v>4.9497862733085991E-2</v>
      </c>
    </row>
    <row r="39" spans="1:26" ht="16.5" thickBot="1" x14ac:dyDescent="0.3">
      <c r="A39" s="8" t="s">
        <v>76</v>
      </c>
      <c r="B39" s="55">
        <v>7135</v>
      </c>
      <c r="C39" s="56">
        <v>375</v>
      </c>
      <c r="D39" s="55">
        <v>616</v>
      </c>
      <c r="E39" s="57">
        <v>26</v>
      </c>
      <c r="F39" s="55">
        <v>842</v>
      </c>
      <c r="G39" s="55">
        <v>5677</v>
      </c>
      <c r="H39" s="55"/>
      <c r="I39" s="55">
        <v>26</v>
      </c>
      <c r="J39" s="55">
        <v>2</v>
      </c>
      <c r="K39" s="55">
        <v>50370</v>
      </c>
      <c r="L39" s="55">
        <v>184</v>
      </c>
      <c r="M39" s="24">
        <f t="shared" si="1"/>
        <v>0.57750342935528121</v>
      </c>
      <c r="N39" s="25">
        <f t="shared" si="0"/>
        <v>8.6334968465311843E-2</v>
      </c>
      <c r="P39">
        <f t="shared" si="2"/>
        <v>0.14165177685130037</v>
      </c>
    </row>
    <row r="40" spans="1:26" ht="16.5" thickBot="1" x14ac:dyDescent="0.3">
      <c r="A40" s="8" t="s">
        <v>60</v>
      </c>
      <c r="B40" s="55">
        <v>6961</v>
      </c>
      <c r="C40" s="56">
        <v>61</v>
      </c>
      <c r="D40" s="55">
        <v>201</v>
      </c>
      <c r="E40" s="57">
        <v>7</v>
      </c>
      <c r="F40" s="55">
        <v>1753</v>
      </c>
      <c r="G40" s="55">
        <v>5007</v>
      </c>
      <c r="H40" s="55">
        <v>75</v>
      </c>
      <c r="I40" s="55">
        <v>650</v>
      </c>
      <c r="J40" s="55">
        <v>19</v>
      </c>
      <c r="K40" s="55">
        <v>178617</v>
      </c>
      <c r="L40" s="55">
        <v>16679</v>
      </c>
      <c r="M40" s="24">
        <f t="shared" si="1"/>
        <v>0.89713408393039917</v>
      </c>
      <c r="N40" s="25">
        <f t="shared" si="0"/>
        <v>2.8875161614710529E-2</v>
      </c>
      <c r="P40">
        <f t="shared" si="2"/>
        <v>3.89716544337885E-2</v>
      </c>
    </row>
    <row r="41" spans="1:26" ht="16.5" thickBot="1" x14ac:dyDescent="0.3">
      <c r="A41" s="8" t="s">
        <v>79</v>
      </c>
      <c r="B41" s="55">
        <v>6890</v>
      </c>
      <c r="C41" s="56">
        <v>260</v>
      </c>
      <c r="D41" s="55">
        <v>130</v>
      </c>
      <c r="E41" s="57">
        <v>5</v>
      </c>
      <c r="F41" s="55">
        <v>977</v>
      </c>
      <c r="G41" s="55">
        <v>5783</v>
      </c>
      <c r="H41" s="55">
        <v>101</v>
      </c>
      <c r="I41" s="55">
        <v>789</v>
      </c>
      <c r="J41" s="55">
        <v>15</v>
      </c>
      <c r="K41" s="55">
        <v>45355</v>
      </c>
      <c r="L41" s="55">
        <v>5191</v>
      </c>
      <c r="M41" s="24">
        <f t="shared" si="1"/>
        <v>0.88256549232158987</v>
      </c>
      <c r="N41" s="25">
        <f t="shared" si="0"/>
        <v>1.8867924528301886E-2</v>
      </c>
      <c r="P41">
        <f t="shared" si="2"/>
        <v>0.15191268878844669</v>
      </c>
    </row>
    <row r="42" spans="1:26" ht="16.5" thickBot="1" x14ac:dyDescent="0.3">
      <c r="A42" s="8" t="s">
        <v>85</v>
      </c>
      <c r="B42" s="55">
        <v>6723</v>
      </c>
      <c r="C42" s="55">
        <v>459</v>
      </c>
      <c r="D42" s="55">
        <v>55</v>
      </c>
      <c r="E42" s="55">
        <v>4</v>
      </c>
      <c r="F42" s="55">
        <v>577</v>
      </c>
      <c r="G42" s="55">
        <v>6091</v>
      </c>
      <c r="H42" s="55">
        <v>92</v>
      </c>
      <c r="I42" s="55">
        <v>711</v>
      </c>
      <c r="J42" s="55">
        <v>6</v>
      </c>
      <c r="K42" s="55">
        <v>108545</v>
      </c>
      <c r="L42" s="55">
        <v>11487</v>
      </c>
      <c r="M42" s="24">
        <f t="shared" si="1"/>
        <v>0.91297468354430378</v>
      </c>
      <c r="N42" s="25">
        <f t="shared" si="0"/>
        <v>8.1808716346868961E-3</v>
      </c>
      <c r="P42">
        <f t="shared" si="2"/>
        <v>6.1937445299184671E-2</v>
      </c>
    </row>
    <row r="43" spans="1:26" ht="16.5" thickBot="1" x14ac:dyDescent="0.3">
      <c r="A43" s="8" t="s">
        <v>55</v>
      </c>
      <c r="B43" s="55">
        <v>6645</v>
      </c>
      <c r="C43" s="56">
        <v>20</v>
      </c>
      <c r="D43" s="55">
        <v>71</v>
      </c>
      <c r="E43" s="57"/>
      <c r="F43" s="55">
        <v>4685</v>
      </c>
      <c r="G43" s="55">
        <v>1889</v>
      </c>
      <c r="H43" s="55">
        <v>49</v>
      </c>
      <c r="I43" s="55">
        <v>261</v>
      </c>
      <c r="J43" s="55">
        <v>3</v>
      </c>
      <c r="K43" s="55">
        <v>439000</v>
      </c>
      <c r="L43" s="55">
        <v>17216</v>
      </c>
      <c r="M43" s="24">
        <f t="shared" si="1"/>
        <v>0.98507148864592098</v>
      </c>
      <c r="N43" s="25">
        <f t="shared" si="0"/>
        <v>1.0684725357411587E-2</v>
      </c>
      <c r="P43">
        <f t="shared" si="2"/>
        <v>1.5136674259681094E-2</v>
      </c>
    </row>
    <row r="44" spans="1:26" ht="16.5" thickBot="1" x14ac:dyDescent="0.3">
      <c r="A44" s="8" t="s">
        <v>74</v>
      </c>
      <c r="B44" s="55">
        <v>6599</v>
      </c>
      <c r="C44" s="55">
        <v>140</v>
      </c>
      <c r="D44" s="55">
        <v>437</v>
      </c>
      <c r="E44" s="55">
        <v>9</v>
      </c>
      <c r="F44" s="55">
        <v>654</v>
      </c>
      <c r="G44" s="55">
        <v>5508</v>
      </c>
      <c r="H44" s="55">
        <v>1</v>
      </c>
      <c r="I44" s="55">
        <v>60</v>
      </c>
      <c r="J44" s="55">
        <v>4</v>
      </c>
      <c r="K44" s="55">
        <v>64845</v>
      </c>
      <c r="L44" s="55">
        <v>592</v>
      </c>
      <c r="M44" s="24">
        <f t="shared" si="1"/>
        <v>0.59945004582951422</v>
      </c>
      <c r="N44" s="25">
        <f t="shared" si="0"/>
        <v>6.6222154871950295E-2</v>
      </c>
      <c r="P44">
        <f t="shared" si="2"/>
        <v>0.10176574909399337</v>
      </c>
    </row>
    <row r="45" spans="1:26" ht="16.5" thickBot="1" x14ac:dyDescent="0.3">
      <c r="A45" s="8" t="s">
        <v>81</v>
      </c>
      <c r="B45" s="55">
        <v>6533</v>
      </c>
      <c r="C45" s="56">
        <v>518</v>
      </c>
      <c r="D45" s="55">
        <v>9</v>
      </c>
      <c r="E45" s="55"/>
      <c r="F45" s="55">
        <v>614</v>
      </c>
      <c r="G45" s="55">
        <v>5910</v>
      </c>
      <c r="H45" s="55">
        <v>37</v>
      </c>
      <c r="I45" s="55">
        <v>2268</v>
      </c>
      <c r="J45" s="55">
        <v>3</v>
      </c>
      <c r="K45" s="55">
        <v>66725</v>
      </c>
      <c r="L45" s="55">
        <v>23160</v>
      </c>
      <c r="M45" s="24">
        <f t="shared" si="1"/>
        <v>0.985553772070626</v>
      </c>
      <c r="N45" s="25">
        <f t="shared" si="0"/>
        <v>1.3776213072095515E-3</v>
      </c>
      <c r="P45">
        <f t="shared" si="2"/>
        <v>9.7909329336830275E-2</v>
      </c>
    </row>
    <row r="46" spans="1:26" ht="16.5" thickBot="1" x14ac:dyDescent="0.3">
      <c r="A46" s="8" t="s">
        <v>82</v>
      </c>
      <c r="B46" s="55">
        <v>6125</v>
      </c>
      <c r="C46" s="56">
        <v>415</v>
      </c>
      <c r="D46" s="55">
        <v>161</v>
      </c>
      <c r="E46" s="57">
        <v>10</v>
      </c>
      <c r="F46" s="55">
        <v>367</v>
      </c>
      <c r="G46" s="55">
        <v>5597</v>
      </c>
      <c r="H46" s="55">
        <v>45</v>
      </c>
      <c r="I46" s="55">
        <v>140</v>
      </c>
      <c r="J46" s="55">
        <v>4</v>
      </c>
      <c r="K46" s="55">
        <v>61997</v>
      </c>
      <c r="L46" s="55">
        <v>1418</v>
      </c>
      <c r="M46" s="24">
        <f t="shared" si="1"/>
        <v>0.69507575757575757</v>
      </c>
      <c r="N46" s="25">
        <f t="shared" si="0"/>
        <v>2.6285714285714287E-2</v>
      </c>
      <c r="P46">
        <f t="shared" si="2"/>
        <v>9.87951029888543E-2</v>
      </c>
    </row>
    <row r="47" spans="1:26" ht="16.5" thickBot="1" x14ac:dyDescent="0.3">
      <c r="A47" s="8" t="s">
        <v>64</v>
      </c>
      <c r="B47" s="55">
        <v>5482</v>
      </c>
      <c r="C47" s="55">
        <v>57</v>
      </c>
      <c r="D47" s="55">
        <v>92</v>
      </c>
      <c r="E47" s="55">
        <v>3</v>
      </c>
      <c r="F47" s="55">
        <v>3349</v>
      </c>
      <c r="G47" s="55">
        <v>2041</v>
      </c>
      <c r="H47" s="55">
        <v>43</v>
      </c>
      <c r="I47" s="55">
        <v>169</v>
      </c>
      <c r="J47" s="55">
        <v>3</v>
      </c>
      <c r="K47" s="55">
        <v>108216</v>
      </c>
      <c r="L47" s="55">
        <v>3344</v>
      </c>
      <c r="M47" s="24">
        <f t="shared" si="1"/>
        <v>0.97326358616681197</v>
      </c>
      <c r="N47" s="25">
        <f t="shared" si="0"/>
        <v>1.6782196278730389E-2</v>
      </c>
      <c r="P47">
        <f t="shared" si="2"/>
        <v>5.0657943372514232E-2</v>
      </c>
    </row>
    <row r="48" spans="1:26" ht="16.5" thickBot="1" x14ac:dyDescent="0.3">
      <c r="A48" s="8" t="s">
        <v>84</v>
      </c>
      <c r="B48" s="55">
        <v>5044</v>
      </c>
      <c r="C48" s="56">
        <v>80</v>
      </c>
      <c r="D48" s="55">
        <v>245</v>
      </c>
      <c r="E48" s="57">
        <v>10</v>
      </c>
      <c r="F48" s="55">
        <v>463</v>
      </c>
      <c r="G48" s="55">
        <v>4336</v>
      </c>
      <c r="H48" s="55">
        <v>126</v>
      </c>
      <c r="I48" s="55">
        <v>465</v>
      </c>
      <c r="J48" s="55">
        <v>23</v>
      </c>
      <c r="K48" s="55">
        <v>16973</v>
      </c>
      <c r="L48" s="55">
        <v>1565</v>
      </c>
      <c r="M48" s="24">
        <f t="shared" si="1"/>
        <v>0.653954802259887</v>
      </c>
      <c r="N48" s="25">
        <f t="shared" si="0"/>
        <v>4.8572561459159398E-2</v>
      </c>
      <c r="P48">
        <f t="shared" si="2"/>
        <v>0.29717787073587465</v>
      </c>
    </row>
    <row r="49" spans="1:16" ht="16.5" thickBot="1" x14ac:dyDescent="0.3">
      <c r="A49" s="8" t="s">
        <v>80</v>
      </c>
      <c r="B49" s="55">
        <v>4658</v>
      </c>
      <c r="C49" s="56">
        <v>191</v>
      </c>
      <c r="D49" s="55">
        <v>136</v>
      </c>
      <c r="E49" s="57">
        <v>10</v>
      </c>
      <c r="F49" s="55">
        <v>204</v>
      </c>
      <c r="G49" s="55">
        <v>4318</v>
      </c>
      <c r="H49" s="55">
        <v>98</v>
      </c>
      <c r="I49" s="55">
        <v>1080</v>
      </c>
      <c r="J49" s="55">
        <v>32</v>
      </c>
      <c r="K49" s="55">
        <v>20996</v>
      </c>
      <c r="L49" s="55">
        <v>4866</v>
      </c>
      <c r="M49" s="24">
        <f t="shared" si="1"/>
        <v>0.6</v>
      </c>
      <c r="N49" s="25">
        <f t="shared" si="0"/>
        <v>2.9197080291970802E-2</v>
      </c>
      <c r="P49">
        <f t="shared" si="2"/>
        <v>0.2218517812916746</v>
      </c>
    </row>
    <row r="50" spans="1:16" ht="16.5" thickBot="1" x14ac:dyDescent="0.3">
      <c r="A50" s="8" t="s">
        <v>87</v>
      </c>
      <c r="B50" s="55">
        <v>4014</v>
      </c>
      <c r="C50" s="56">
        <v>146</v>
      </c>
      <c r="D50" s="55">
        <v>141</v>
      </c>
      <c r="E50" s="57">
        <v>43</v>
      </c>
      <c r="F50" s="55">
        <v>2000</v>
      </c>
      <c r="G50" s="55">
        <v>1873</v>
      </c>
      <c r="H50" s="55">
        <v>63</v>
      </c>
      <c r="I50" s="55">
        <v>724</v>
      </c>
      <c r="J50" s="55">
        <v>25</v>
      </c>
      <c r="K50" s="55">
        <v>61800</v>
      </c>
      <c r="L50" s="55">
        <v>11154</v>
      </c>
      <c r="M50" s="24">
        <f t="shared" si="1"/>
        <v>0.93414292386735176</v>
      </c>
      <c r="N50" s="25">
        <f t="shared" si="0"/>
        <v>3.5127055306427506E-2</v>
      </c>
      <c r="P50">
        <f t="shared" si="2"/>
        <v>6.4951456310679612E-2</v>
      </c>
    </row>
    <row r="51" spans="1:16" ht="16.5" thickBot="1" x14ac:dyDescent="0.3">
      <c r="A51" s="8" t="s">
        <v>88</v>
      </c>
      <c r="B51" s="55">
        <v>3977</v>
      </c>
      <c r="C51" s="56"/>
      <c r="D51" s="55">
        <v>189</v>
      </c>
      <c r="E51" s="57"/>
      <c r="F51" s="55">
        <v>804</v>
      </c>
      <c r="G51" s="55">
        <v>2984</v>
      </c>
      <c r="H51" s="55">
        <v>98</v>
      </c>
      <c r="I51" s="55">
        <v>78</v>
      </c>
      <c r="J51" s="55">
        <v>4</v>
      </c>
      <c r="K51" s="55">
        <v>65169</v>
      </c>
      <c r="L51" s="55">
        <v>1281</v>
      </c>
      <c r="M51" s="24">
        <f t="shared" si="1"/>
        <v>0.80966767371601212</v>
      </c>
      <c r="N51" s="25">
        <f t="shared" si="0"/>
        <v>4.7523258737742019E-2</v>
      </c>
      <c r="P51">
        <f t="shared" si="2"/>
        <v>6.1025947920023325E-2</v>
      </c>
    </row>
    <row r="52" spans="1:16" ht="16.5" thickBot="1" x14ac:dyDescent="0.3">
      <c r="A52" s="8" t="s">
        <v>83</v>
      </c>
      <c r="B52" s="55">
        <v>3618</v>
      </c>
      <c r="C52" s="55">
        <v>60</v>
      </c>
      <c r="D52" s="55">
        <v>78</v>
      </c>
      <c r="E52" s="55">
        <v>3</v>
      </c>
      <c r="F52" s="55">
        <v>670</v>
      </c>
      <c r="G52" s="55">
        <v>2870</v>
      </c>
      <c r="H52" s="55">
        <v>32</v>
      </c>
      <c r="I52" s="55">
        <v>5780</v>
      </c>
      <c r="J52" s="55">
        <v>125</v>
      </c>
      <c r="K52" s="55">
        <v>34962</v>
      </c>
      <c r="L52" s="55">
        <v>55852</v>
      </c>
      <c r="M52" s="24">
        <f t="shared" si="1"/>
        <v>0.89572192513368987</v>
      </c>
      <c r="N52" s="25">
        <f t="shared" si="0"/>
        <v>2.1558872305140961E-2</v>
      </c>
      <c r="P52">
        <f t="shared" si="2"/>
        <v>0.10348378239231165</v>
      </c>
    </row>
    <row r="53" spans="1:16" ht="16.5" thickBot="1" x14ac:dyDescent="0.3">
      <c r="A53" s="8" t="s">
        <v>92</v>
      </c>
      <c r="B53" s="55">
        <v>3490</v>
      </c>
      <c r="C53" s="56">
        <v>157</v>
      </c>
      <c r="D53" s="55">
        <v>264</v>
      </c>
      <c r="E53" s="57">
        <v>14</v>
      </c>
      <c r="F53" s="55">
        <v>870</v>
      </c>
      <c r="G53" s="55">
        <v>2356</v>
      </c>
      <c r="H53" s="55"/>
      <c r="I53" s="55">
        <v>34</v>
      </c>
      <c r="J53" s="55">
        <v>3</v>
      </c>
      <c r="K53" s="55">
        <v>55000</v>
      </c>
      <c r="L53" s="55">
        <v>537</v>
      </c>
      <c r="M53" s="24">
        <f t="shared" si="1"/>
        <v>0.76719576719576721</v>
      </c>
      <c r="N53" s="25">
        <f t="shared" si="0"/>
        <v>7.5644699140401145E-2</v>
      </c>
      <c r="P53">
        <f t="shared" si="2"/>
        <v>6.3454545454545458E-2</v>
      </c>
    </row>
    <row r="54" spans="1:16" ht="16.5" thickBot="1" x14ac:dyDescent="0.3">
      <c r="A54" s="8" t="s">
        <v>90</v>
      </c>
      <c r="B54" s="55">
        <v>3465</v>
      </c>
      <c r="C54" s="56">
        <v>165</v>
      </c>
      <c r="D54" s="55">
        <v>58</v>
      </c>
      <c r="E54" s="55"/>
      <c r="F54" s="55">
        <v>1055</v>
      </c>
      <c r="G54" s="55">
        <v>2352</v>
      </c>
      <c r="H54" s="55">
        <v>36</v>
      </c>
      <c r="I54" s="55">
        <v>58</v>
      </c>
      <c r="J54" s="55" t="s">
        <v>71</v>
      </c>
      <c r="K54" s="55">
        <v>126937</v>
      </c>
      <c r="L54" s="55">
        <v>2140</v>
      </c>
      <c r="M54" s="24">
        <f t="shared" si="1"/>
        <v>0.94788858939802334</v>
      </c>
      <c r="N54" s="25">
        <f t="shared" si="0"/>
        <v>1.6738816738816741E-2</v>
      </c>
      <c r="P54">
        <f t="shared" si="2"/>
        <v>2.7297005601203746E-2</v>
      </c>
    </row>
    <row r="55" spans="1:16" ht="16.5" thickBot="1" x14ac:dyDescent="0.3">
      <c r="A55" s="8" t="s">
        <v>212</v>
      </c>
      <c r="B55" s="55">
        <v>3382</v>
      </c>
      <c r="C55" s="56">
        <v>434</v>
      </c>
      <c r="D55" s="55">
        <v>110</v>
      </c>
      <c r="E55" s="57">
        <v>9</v>
      </c>
      <c r="F55" s="55">
        <v>87</v>
      </c>
      <c r="G55" s="55">
        <v>3185</v>
      </c>
      <c r="H55" s="55">
        <v>1</v>
      </c>
      <c r="I55" s="55">
        <v>21</v>
      </c>
      <c r="J55" s="55" t="s">
        <v>43</v>
      </c>
      <c r="K55" s="55">
        <v>29578</v>
      </c>
      <c r="L55" s="55">
        <v>180</v>
      </c>
      <c r="M55" s="24">
        <f t="shared" si="1"/>
        <v>0.44162436548223349</v>
      </c>
      <c r="N55" s="25">
        <f t="shared" si="0"/>
        <v>3.2525133057362508E-2</v>
      </c>
      <c r="P55">
        <f t="shared" si="2"/>
        <v>0.11434174048279126</v>
      </c>
    </row>
    <row r="56" spans="1:16" ht="16.5" thickBot="1" x14ac:dyDescent="0.3">
      <c r="A56" s="8" t="s">
        <v>97</v>
      </c>
      <c r="B56" s="55">
        <v>3209</v>
      </c>
      <c r="C56" s="55">
        <v>163</v>
      </c>
      <c r="D56" s="55">
        <v>145</v>
      </c>
      <c r="E56" s="57">
        <v>2</v>
      </c>
      <c r="F56" s="55">
        <v>393</v>
      </c>
      <c r="G56" s="55">
        <v>2671</v>
      </c>
      <c r="H56" s="55">
        <v>1</v>
      </c>
      <c r="I56" s="55">
        <v>87</v>
      </c>
      <c r="J56" s="55">
        <v>4</v>
      </c>
      <c r="K56" s="55">
        <v>18100</v>
      </c>
      <c r="L56" s="55">
        <v>490</v>
      </c>
      <c r="M56" s="24">
        <f t="shared" si="1"/>
        <v>0.73048327137546465</v>
      </c>
      <c r="N56" s="25">
        <f t="shared" si="0"/>
        <v>4.5185416017450922E-2</v>
      </c>
      <c r="P56">
        <f t="shared" si="2"/>
        <v>0.17729281767955801</v>
      </c>
    </row>
    <row r="57" spans="1:16" ht="16.5" thickBot="1" x14ac:dyDescent="0.3">
      <c r="A57" s="8" t="s">
        <v>93</v>
      </c>
      <c r="B57" s="55">
        <v>3031</v>
      </c>
      <c r="C57" s="56"/>
      <c r="D57" s="55">
        <v>147</v>
      </c>
      <c r="E57" s="57">
        <v>5</v>
      </c>
      <c r="F57" s="55">
        <v>840</v>
      </c>
      <c r="G57" s="55">
        <v>2044</v>
      </c>
      <c r="H57" s="55">
        <v>123</v>
      </c>
      <c r="I57" s="55">
        <v>67</v>
      </c>
      <c r="J57" s="55">
        <v>3</v>
      </c>
      <c r="K57" s="55">
        <v>36611</v>
      </c>
      <c r="L57" s="55">
        <v>810</v>
      </c>
      <c r="M57" s="24">
        <f t="shared" si="1"/>
        <v>0.85106382978723405</v>
      </c>
      <c r="N57" s="25">
        <f t="shared" si="0"/>
        <v>4.8498845265588918E-2</v>
      </c>
      <c r="P57">
        <f t="shared" si="2"/>
        <v>8.2789325612520823E-2</v>
      </c>
    </row>
    <row r="58" spans="1:16" ht="16.5" thickBot="1" x14ac:dyDescent="0.3">
      <c r="A58" s="8" t="s">
        <v>95</v>
      </c>
      <c r="B58" s="55">
        <v>2811</v>
      </c>
      <c r="C58" s="56">
        <v>93</v>
      </c>
      <c r="D58" s="55">
        <v>392</v>
      </c>
      <c r="E58" s="57">
        <v>8</v>
      </c>
      <c r="F58" s="55">
        <v>1152</v>
      </c>
      <c r="G58" s="55">
        <v>1267</v>
      </c>
      <c r="H58" s="55">
        <v>40</v>
      </c>
      <c r="I58" s="55">
        <v>64</v>
      </c>
      <c r="J58" s="55">
        <v>9</v>
      </c>
      <c r="K58" s="55">
        <v>6500</v>
      </c>
      <c r="L58" s="55">
        <v>148</v>
      </c>
      <c r="M58" s="24">
        <f t="shared" si="1"/>
        <v>0.74611398963730569</v>
      </c>
      <c r="N58" s="25">
        <f t="shared" si="0"/>
        <v>0.13945215225898258</v>
      </c>
      <c r="P58">
        <f t="shared" si="2"/>
        <v>0.43246153846153845</v>
      </c>
    </row>
    <row r="59" spans="1:16" ht="16.5" thickBot="1" x14ac:dyDescent="0.3">
      <c r="A59" s="8" t="s">
        <v>89</v>
      </c>
      <c r="B59" s="55">
        <v>2811</v>
      </c>
      <c r="C59" s="56">
        <v>19</v>
      </c>
      <c r="D59" s="55">
        <v>48</v>
      </c>
      <c r="E59" s="57">
        <v>1</v>
      </c>
      <c r="F59" s="55">
        <v>2108</v>
      </c>
      <c r="G59" s="55">
        <v>655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0.97773654916512054</v>
      </c>
      <c r="N59" s="25">
        <f t="shared" si="0"/>
        <v>1.7075773745997867E-2</v>
      </c>
      <c r="P59">
        <f t="shared" si="2"/>
        <v>1.9714003183976325E-2</v>
      </c>
    </row>
    <row r="60" spans="1:16" ht="16.5" thickBot="1" x14ac:dyDescent="0.3">
      <c r="A60" s="8" t="s">
        <v>96</v>
      </c>
      <c r="B60" s="55">
        <v>2614</v>
      </c>
      <c r="C60" s="56">
        <v>66</v>
      </c>
      <c r="D60" s="55">
        <v>72</v>
      </c>
      <c r="E60" s="55">
        <v>2</v>
      </c>
      <c r="F60" s="55">
        <v>505</v>
      </c>
      <c r="G60" s="55">
        <v>2037</v>
      </c>
      <c r="H60" s="55">
        <v>212</v>
      </c>
      <c r="I60" s="55">
        <v>648</v>
      </c>
      <c r="J60" s="55">
        <v>18</v>
      </c>
      <c r="K60" s="55">
        <v>11763</v>
      </c>
      <c r="L60" s="55">
        <v>2916</v>
      </c>
      <c r="M60" s="24">
        <f t="shared" si="1"/>
        <v>0.87521663778162917</v>
      </c>
      <c r="N60" s="25">
        <f t="shared" si="0"/>
        <v>2.754399387911247E-2</v>
      </c>
      <c r="P60">
        <f t="shared" si="2"/>
        <v>0.22222222222222221</v>
      </c>
    </row>
    <row r="61" spans="1:16" ht="16.5" thickBot="1" x14ac:dyDescent="0.3">
      <c r="A61" s="8" t="s">
        <v>94</v>
      </c>
      <c r="B61" s="55">
        <v>2401</v>
      </c>
      <c r="C61" s="56">
        <v>156</v>
      </c>
      <c r="D61" s="55">
        <v>121</v>
      </c>
      <c r="E61" s="55">
        <v>5</v>
      </c>
      <c r="F61" s="55">
        <v>577</v>
      </c>
      <c r="G61" s="55">
        <v>1703</v>
      </c>
      <c r="H61" s="55">
        <v>59</v>
      </c>
      <c r="I61" s="55">
        <v>230</v>
      </c>
      <c r="J61" s="55">
        <v>12</v>
      </c>
      <c r="K61" s="55">
        <v>55666</v>
      </c>
      <c r="L61" s="55">
        <v>5341</v>
      </c>
      <c r="M61" s="24">
        <f t="shared" si="1"/>
        <v>0.82664756446991405</v>
      </c>
      <c r="N61" s="25">
        <f t="shared" si="0"/>
        <v>5.0395668471470222E-2</v>
      </c>
      <c r="P61">
        <f t="shared" si="2"/>
        <v>4.3132253080875219E-2</v>
      </c>
    </row>
    <row r="62" spans="1:16" ht="16.5" thickBot="1" x14ac:dyDescent="0.3">
      <c r="A62" s="8" t="s">
        <v>101</v>
      </c>
      <c r="B62" s="55">
        <v>2098</v>
      </c>
      <c r="C62" s="56">
        <v>114</v>
      </c>
      <c r="D62" s="55">
        <v>213</v>
      </c>
      <c r="E62" s="57">
        <v>14</v>
      </c>
      <c r="F62" s="55">
        <v>287</v>
      </c>
      <c r="G62" s="55">
        <v>1598</v>
      </c>
      <c r="H62" s="55">
        <v>82</v>
      </c>
      <c r="I62" s="55">
        <v>217</v>
      </c>
      <c r="J62" s="55">
        <v>22</v>
      </c>
      <c r="K62" s="55">
        <v>50052</v>
      </c>
      <c r="L62" s="55">
        <v>5181</v>
      </c>
      <c r="M62" s="24">
        <f t="shared" si="1"/>
        <v>0.57399999999999995</v>
      </c>
      <c r="N62" s="25">
        <f t="shared" si="0"/>
        <v>0.10152526215443279</v>
      </c>
      <c r="P62">
        <f t="shared" si="2"/>
        <v>4.1916406936785743E-2</v>
      </c>
    </row>
    <row r="63" spans="1:16" ht="16.5" thickBot="1" x14ac:dyDescent="0.3">
      <c r="A63" s="8" t="s">
        <v>201</v>
      </c>
      <c r="B63" s="55">
        <v>2080</v>
      </c>
      <c r="C63" s="56">
        <v>85</v>
      </c>
      <c r="D63" s="55">
        <v>11</v>
      </c>
      <c r="E63" s="57">
        <v>2</v>
      </c>
      <c r="F63" s="55">
        <v>412</v>
      </c>
      <c r="G63" s="55">
        <v>1657</v>
      </c>
      <c r="H63" s="55">
        <v>46</v>
      </c>
      <c r="I63" s="55">
        <v>487</v>
      </c>
      <c r="J63" s="55">
        <v>3</v>
      </c>
      <c r="K63" s="55"/>
      <c r="L63" s="55"/>
      <c r="M63" s="24">
        <f t="shared" si="1"/>
        <v>0.97399527186761226</v>
      </c>
      <c r="N63" s="25">
        <f t="shared" si="0"/>
        <v>5.2884615384615388E-3</v>
      </c>
      <c r="P63" t="e">
        <f t="shared" si="2"/>
        <v>#DIV/0!</v>
      </c>
    </row>
    <row r="64" spans="1:16" ht="16.5" thickBot="1" x14ac:dyDescent="0.3">
      <c r="A64" s="8" t="s">
        <v>202</v>
      </c>
      <c r="B64" s="55">
        <v>1995</v>
      </c>
      <c r="C64" s="56">
        <v>143</v>
      </c>
      <c r="D64" s="55">
        <v>19</v>
      </c>
      <c r="E64" s="57"/>
      <c r="F64" s="55">
        <v>489</v>
      </c>
      <c r="G64" s="55">
        <v>1487</v>
      </c>
      <c r="H64" s="55">
        <v>22</v>
      </c>
      <c r="I64" s="55">
        <v>106</v>
      </c>
      <c r="J64" s="55">
        <v>1</v>
      </c>
      <c r="K64" s="55">
        <v>126727</v>
      </c>
      <c r="L64" s="55">
        <v>6749</v>
      </c>
      <c r="M64" s="24">
        <f t="shared" si="1"/>
        <v>0.96259842519685035</v>
      </c>
      <c r="N64" s="25">
        <f t="shared" si="0"/>
        <v>9.5238095238095247E-3</v>
      </c>
      <c r="P64">
        <f t="shared" si="2"/>
        <v>1.5742501597923095E-2</v>
      </c>
    </row>
    <row r="65" spans="1:16" ht="16.5" thickBot="1" x14ac:dyDescent="0.3">
      <c r="A65" s="8" t="s">
        <v>100</v>
      </c>
      <c r="B65" s="55">
        <v>1973</v>
      </c>
      <c r="C65" s="56">
        <v>66</v>
      </c>
      <c r="D65" s="55">
        <v>7</v>
      </c>
      <c r="E65" s="55"/>
      <c r="F65" s="55">
        <v>784</v>
      </c>
      <c r="G65" s="55">
        <v>1182</v>
      </c>
      <c r="H65" s="55">
        <v>2</v>
      </c>
      <c r="I65" s="55">
        <v>1160</v>
      </c>
      <c r="J65" s="55">
        <v>4</v>
      </c>
      <c r="K65" s="55">
        <v>94380</v>
      </c>
      <c r="L65" s="55">
        <v>55466</v>
      </c>
      <c r="M65" s="24">
        <f t="shared" si="1"/>
        <v>0.99115044247787609</v>
      </c>
      <c r="N65" s="25">
        <f t="shared" si="0"/>
        <v>3.5478966041561076E-3</v>
      </c>
      <c r="P65">
        <f t="shared" si="2"/>
        <v>2.090485272303454E-2</v>
      </c>
    </row>
    <row r="66" spans="1:16" ht="16.5" thickBot="1" x14ac:dyDescent="0.3">
      <c r="A66" s="8" t="s">
        <v>99</v>
      </c>
      <c r="B66" s="55">
        <v>1908</v>
      </c>
      <c r="C66" s="56">
        <v>27</v>
      </c>
      <c r="D66" s="55">
        <v>48</v>
      </c>
      <c r="E66" s="57">
        <v>1</v>
      </c>
      <c r="F66" s="55">
        <v>801</v>
      </c>
      <c r="G66" s="55">
        <v>1059</v>
      </c>
      <c r="H66" s="55">
        <v>18</v>
      </c>
      <c r="I66" s="55">
        <v>465</v>
      </c>
      <c r="J66" s="55">
        <v>12</v>
      </c>
      <c r="K66" s="55">
        <v>26610</v>
      </c>
      <c r="L66" s="55">
        <v>6482</v>
      </c>
      <c r="M66" s="24">
        <f t="shared" si="1"/>
        <v>0.94346289752650181</v>
      </c>
      <c r="N66" s="25">
        <f t="shared" si="0"/>
        <v>2.5157232704402517E-2</v>
      </c>
      <c r="P66">
        <f t="shared" si="2"/>
        <v>7.1702367531003383E-2</v>
      </c>
    </row>
    <row r="67" spans="1:16" ht="16.5" thickBot="1" x14ac:dyDescent="0.3">
      <c r="A67" s="9" t="s">
        <v>98</v>
      </c>
      <c r="B67" s="58">
        <v>1778</v>
      </c>
      <c r="C67" s="59">
        <v>5</v>
      </c>
      <c r="D67" s="58">
        <v>10</v>
      </c>
      <c r="E67" s="60"/>
      <c r="F67" s="58">
        <v>1417</v>
      </c>
      <c r="G67" s="58">
        <v>351</v>
      </c>
      <c r="H67" s="58">
        <v>5</v>
      </c>
      <c r="I67" s="58">
        <v>5210</v>
      </c>
      <c r="J67" s="58">
        <v>29</v>
      </c>
      <c r="K67" s="58">
        <v>43831</v>
      </c>
      <c r="L67" s="58">
        <v>128445</v>
      </c>
      <c r="M67" s="24">
        <f t="shared" si="1"/>
        <v>0.9929922915206727</v>
      </c>
      <c r="N67" s="25">
        <f t="shared" ref="N67:N105" si="5">+D67/B67</f>
        <v>5.6242969628796397E-3</v>
      </c>
      <c r="P67">
        <f t="shared" si="2"/>
        <v>4.0564896990714333E-2</v>
      </c>
    </row>
    <row r="68" spans="1:16" ht="16.5" thickBot="1" x14ac:dyDescent="0.3">
      <c r="A68" s="8" t="s">
        <v>204</v>
      </c>
      <c r="B68" s="55">
        <v>1678</v>
      </c>
      <c r="C68" s="56">
        <v>51</v>
      </c>
      <c r="D68" s="55">
        <v>6</v>
      </c>
      <c r="E68" s="57">
        <v>1</v>
      </c>
      <c r="F68" s="55">
        <v>357</v>
      </c>
      <c r="G68" s="55">
        <v>1315</v>
      </c>
      <c r="H68" s="55">
        <v>8</v>
      </c>
      <c r="I68" s="55">
        <v>50</v>
      </c>
      <c r="J68" s="55" t="s">
        <v>48</v>
      </c>
      <c r="K68" s="55">
        <v>150000</v>
      </c>
      <c r="L68" s="55">
        <v>4482</v>
      </c>
      <c r="M68" s="24">
        <f t="shared" ref="M68:M105" si="6">F68/(F68+D68)</f>
        <v>0.98347107438016534</v>
      </c>
      <c r="N68" s="25">
        <f t="shared" si="5"/>
        <v>3.5756853396901071E-3</v>
      </c>
      <c r="P68">
        <f t="shared" ref="P68:P105" si="7">+B68/K68</f>
        <v>1.1186666666666666E-2</v>
      </c>
    </row>
    <row r="69" spans="1:16" ht="16.5" thickBot="1" x14ac:dyDescent="0.3">
      <c r="A69" s="8" t="s">
        <v>102</v>
      </c>
      <c r="B69" s="55">
        <v>1602</v>
      </c>
      <c r="C69" s="56">
        <v>28</v>
      </c>
      <c r="D69" s="55">
        <v>83</v>
      </c>
      <c r="E69" s="55">
        <v>1</v>
      </c>
      <c r="F69" s="55">
        <v>1096</v>
      </c>
      <c r="G69" s="55">
        <v>423</v>
      </c>
      <c r="H69" s="55"/>
      <c r="I69" s="55">
        <v>40</v>
      </c>
      <c r="J69" s="55">
        <v>2</v>
      </c>
      <c r="K69" s="55">
        <v>60837</v>
      </c>
      <c r="L69" s="55">
        <v>1513</v>
      </c>
      <c r="M69" s="24">
        <f t="shared" si="6"/>
        <v>0.92960135708227309</v>
      </c>
      <c r="N69" s="25">
        <f t="shared" si="5"/>
        <v>5.1810237203495632E-2</v>
      </c>
      <c r="P69">
        <f t="shared" si="7"/>
        <v>2.6332659401351152E-2</v>
      </c>
    </row>
    <row r="70" spans="1:16" ht="16.5" thickBot="1" x14ac:dyDescent="0.3">
      <c r="A70" s="8" t="s">
        <v>103</v>
      </c>
      <c r="B70" s="55">
        <v>1552</v>
      </c>
      <c r="C70" s="56">
        <v>17</v>
      </c>
      <c r="D70" s="55">
        <v>43</v>
      </c>
      <c r="E70" s="55">
        <v>3</v>
      </c>
      <c r="F70" s="55">
        <v>169</v>
      </c>
      <c r="G70" s="55">
        <v>1340</v>
      </c>
      <c r="H70" s="55">
        <v>9</v>
      </c>
      <c r="I70" s="55">
        <v>1170</v>
      </c>
      <c r="J70" s="55">
        <v>32</v>
      </c>
      <c r="K70" s="55">
        <v>42213</v>
      </c>
      <c r="L70" s="55">
        <v>31822</v>
      </c>
      <c r="M70" s="24">
        <f t="shared" si="6"/>
        <v>0.79716981132075471</v>
      </c>
      <c r="N70" s="25">
        <f t="shared" si="5"/>
        <v>2.7706185567010308E-2</v>
      </c>
      <c r="P70">
        <f t="shared" si="7"/>
        <v>3.6765925188922841E-2</v>
      </c>
    </row>
    <row r="71" spans="1:16" ht="16.5" thickBot="1" x14ac:dyDescent="0.3">
      <c r="A71" s="8" t="s">
        <v>214</v>
      </c>
      <c r="B71" s="55">
        <v>1508</v>
      </c>
      <c r="C71" s="56">
        <v>98</v>
      </c>
      <c r="D71" s="55">
        <v>8</v>
      </c>
      <c r="E71" s="55">
        <v>1</v>
      </c>
      <c r="F71" s="55">
        <v>238</v>
      </c>
      <c r="G71" s="55">
        <v>1262</v>
      </c>
      <c r="H71" s="55">
        <v>3</v>
      </c>
      <c r="I71" s="55">
        <v>295</v>
      </c>
      <c r="J71" s="55">
        <v>2</v>
      </c>
      <c r="K71" s="55"/>
      <c r="L71" s="55"/>
      <c r="M71" s="24">
        <f t="shared" si="6"/>
        <v>0.96747967479674801</v>
      </c>
      <c r="N71" s="25">
        <f t="shared" si="5"/>
        <v>5.3050397877984082E-3</v>
      </c>
      <c r="P71" t="e">
        <f t="shared" si="7"/>
        <v>#DIV/0!</v>
      </c>
    </row>
    <row r="72" spans="1:16" ht="16.5" thickBot="1" x14ac:dyDescent="0.3">
      <c r="A72" s="8" t="s">
        <v>206</v>
      </c>
      <c r="B72" s="55">
        <v>1480</v>
      </c>
      <c r="C72" s="56">
        <v>44</v>
      </c>
      <c r="D72" s="55">
        <v>20</v>
      </c>
      <c r="E72" s="55">
        <v>1</v>
      </c>
      <c r="F72" s="55">
        <v>865</v>
      </c>
      <c r="G72" s="55">
        <v>595</v>
      </c>
      <c r="H72" s="55">
        <v>16</v>
      </c>
      <c r="I72" s="55">
        <v>146</v>
      </c>
      <c r="J72" s="55">
        <v>2</v>
      </c>
      <c r="K72" s="55">
        <v>102764</v>
      </c>
      <c r="L72" s="55">
        <v>10135</v>
      </c>
      <c r="M72" s="24">
        <f t="shared" si="6"/>
        <v>0.97740112994350281</v>
      </c>
      <c r="N72" s="25">
        <f t="shared" si="5"/>
        <v>1.3513513513513514E-2</v>
      </c>
      <c r="P72">
        <f t="shared" si="7"/>
        <v>1.440193063718812E-2</v>
      </c>
    </row>
    <row r="73" spans="1:16" ht="16.5" thickBot="1" x14ac:dyDescent="0.3">
      <c r="A73" s="8" t="s">
        <v>104</v>
      </c>
      <c r="B73" s="55">
        <v>1445</v>
      </c>
      <c r="C73" s="56">
        <v>5</v>
      </c>
      <c r="D73" s="55">
        <v>13</v>
      </c>
      <c r="E73" s="55">
        <v>1</v>
      </c>
      <c r="F73" s="55">
        <v>1006</v>
      </c>
      <c r="G73" s="55">
        <v>426</v>
      </c>
      <c r="H73" s="55">
        <v>3</v>
      </c>
      <c r="I73" s="55">
        <v>300</v>
      </c>
      <c r="J73" s="55">
        <v>3</v>
      </c>
      <c r="K73" s="55">
        <v>89508</v>
      </c>
      <c r="L73" s="55">
        <v>18562</v>
      </c>
      <c r="M73" s="24">
        <f t="shared" si="6"/>
        <v>0.98724239450441609</v>
      </c>
      <c r="N73" s="25">
        <f t="shared" si="5"/>
        <v>8.996539792387544E-3</v>
      </c>
      <c r="P73">
        <f t="shared" si="7"/>
        <v>1.6143808374670422E-2</v>
      </c>
    </row>
    <row r="74" spans="1:16" ht="16.5" thickBot="1" x14ac:dyDescent="0.3">
      <c r="A74" s="8" t="s">
        <v>209</v>
      </c>
      <c r="B74" s="55">
        <v>1401</v>
      </c>
      <c r="C74" s="56">
        <v>62</v>
      </c>
      <c r="D74" s="55">
        <v>24</v>
      </c>
      <c r="E74" s="57">
        <v>2</v>
      </c>
      <c r="F74" s="55">
        <v>609</v>
      </c>
      <c r="G74" s="55">
        <v>768</v>
      </c>
      <c r="H74" s="55">
        <v>30</v>
      </c>
      <c r="I74" s="55">
        <v>473</v>
      </c>
      <c r="J74" s="55">
        <v>8</v>
      </c>
      <c r="K74" s="55">
        <v>13929</v>
      </c>
      <c r="L74" s="55">
        <v>4701</v>
      </c>
      <c r="M74" s="24">
        <f t="shared" si="6"/>
        <v>0.96208530805687209</v>
      </c>
      <c r="N74" s="25">
        <f t="shared" si="5"/>
        <v>1.7130620985010708E-2</v>
      </c>
      <c r="P74">
        <f t="shared" si="7"/>
        <v>0.10058152056859788</v>
      </c>
    </row>
    <row r="75" spans="1:16" ht="16.5" thickBot="1" x14ac:dyDescent="0.3">
      <c r="A75" s="8" t="s">
        <v>207</v>
      </c>
      <c r="B75" s="55">
        <v>1350</v>
      </c>
      <c r="C75" s="56">
        <v>24</v>
      </c>
      <c r="D75" s="55">
        <v>38</v>
      </c>
      <c r="E75" s="55">
        <v>1</v>
      </c>
      <c r="F75" s="55">
        <v>298</v>
      </c>
      <c r="G75" s="55">
        <v>1014</v>
      </c>
      <c r="H75" s="55">
        <v>17</v>
      </c>
      <c r="I75" s="55">
        <v>496</v>
      </c>
      <c r="J75" s="55">
        <v>14</v>
      </c>
      <c r="K75" s="55">
        <v>70753</v>
      </c>
      <c r="L75" s="55">
        <v>25990</v>
      </c>
      <c r="M75" s="24">
        <f t="shared" si="6"/>
        <v>0.88690476190476186</v>
      </c>
      <c r="N75" s="25">
        <f t="shared" si="5"/>
        <v>2.8148148148148148E-2</v>
      </c>
      <c r="P75">
        <f t="shared" si="7"/>
        <v>1.9080463019235935E-2</v>
      </c>
    </row>
    <row r="76" spans="1:16" ht="16.5" thickBot="1" x14ac:dyDescent="0.3">
      <c r="A76" s="8" t="s">
        <v>203</v>
      </c>
      <c r="B76" s="55">
        <v>1344</v>
      </c>
      <c r="C76" s="56">
        <v>9</v>
      </c>
      <c r="D76" s="55">
        <v>77</v>
      </c>
      <c r="E76" s="55"/>
      <c r="F76" s="55">
        <v>197</v>
      </c>
      <c r="G76" s="55">
        <v>1070</v>
      </c>
      <c r="H76" s="55">
        <v>25</v>
      </c>
      <c r="I76" s="55">
        <v>646</v>
      </c>
      <c r="J76" s="55">
        <v>37</v>
      </c>
      <c r="K76" s="55">
        <v>42976</v>
      </c>
      <c r="L76" s="55">
        <v>20672</v>
      </c>
      <c r="M76" s="24">
        <f t="shared" si="6"/>
        <v>0.71897810218978098</v>
      </c>
      <c r="N76" s="25">
        <f t="shared" si="5"/>
        <v>5.7291666666666664E-2</v>
      </c>
      <c r="P76">
        <f t="shared" si="7"/>
        <v>3.1273268801191363E-2</v>
      </c>
    </row>
    <row r="77" spans="1:16" ht="30.75" thickBot="1" x14ac:dyDescent="0.3">
      <c r="A77" s="8" t="s">
        <v>208</v>
      </c>
      <c r="B77" s="55">
        <v>1342</v>
      </c>
      <c r="C77" s="56">
        <v>33</v>
      </c>
      <c r="D77" s="55">
        <v>51</v>
      </c>
      <c r="E77" s="55">
        <v>2</v>
      </c>
      <c r="F77" s="55">
        <v>437</v>
      </c>
      <c r="G77" s="55">
        <v>854</v>
      </c>
      <c r="H77" s="55">
        <v>4</v>
      </c>
      <c r="I77" s="55">
        <v>409</v>
      </c>
      <c r="J77" s="55">
        <v>16</v>
      </c>
      <c r="K77" s="55">
        <v>19195</v>
      </c>
      <c r="L77" s="55">
        <v>5851</v>
      </c>
      <c r="M77" s="24">
        <f t="shared" si="6"/>
        <v>0.89549180327868849</v>
      </c>
      <c r="N77" s="25">
        <f t="shared" si="5"/>
        <v>3.8002980625931444E-2</v>
      </c>
      <c r="P77">
        <f t="shared" si="7"/>
        <v>6.9914040114613177E-2</v>
      </c>
    </row>
    <row r="78" spans="1:16" ht="16.5" thickBot="1" x14ac:dyDescent="0.3">
      <c r="A78" s="8" t="s">
        <v>213</v>
      </c>
      <c r="B78" s="55">
        <v>1231</v>
      </c>
      <c r="C78" s="55">
        <v>6</v>
      </c>
      <c r="D78" s="55">
        <v>55</v>
      </c>
      <c r="E78" s="55">
        <v>1</v>
      </c>
      <c r="F78" s="55">
        <v>224</v>
      </c>
      <c r="G78" s="55">
        <v>952</v>
      </c>
      <c r="H78" s="55">
        <v>9</v>
      </c>
      <c r="I78" s="55">
        <v>591</v>
      </c>
      <c r="J78" s="55">
        <v>26</v>
      </c>
      <c r="K78" s="55">
        <v>12340</v>
      </c>
      <c r="L78" s="55">
        <v>5923</v>
      </c>
      <c r="M78" s="24">
        <f t="shared" si="6"/>
        <v>0.80286738351254483</v>
      </c>
      <c r="N78" s="25">
        <f t="shared" si="5"/>
        <v>4.4679122664500408E-2</v>
      </c>
      <c r="P78">
        <f t="shared" si="7"/>
        <v>9.9756888168557531E-2</v>
      </c>
    </row>
    <row r="79" spans="1:16" ht="16.5" thickBot="1" x14ac:dyDescent="0.3">
      <c r="A79" s="8" t="s">
        <v>215</v>
      </c>
      <c r="B79" s="55">
        <v>1199</v>
      </c>
      <c r="C79" s="56">
        <v>26</v>
      </c>
      <c r="D79" s="55">
        <v>14</v>
      </c>
      <c r="E79" s="55">
        <v>1</v>
      </c>
      <c r="F79" s="55">
        <v>258</v>
      </c>
      <c r="G79" s="55">
        <v>927</v>
      </c>
      <c r="H79" s="55">
        <v>7</v>
      </c>
      <c r="I79" s="55">
        <v>220</v>
      </c>
      <c r="J79" s="55">
        <v>3</v>
      </c>
      <c r="K79" s="55">
        <v>49428</v>
      </c>
      <c r="L79" s="55">
        <v>9053</v>
      </c>
      <c r="M79" s="24">
        <f t="shared" si="6"/>
        <v>0.94852941176470584</v>
      </c>
      <c r="N79" s="25">
        <f t="shared" si="5"/>
        <v>1.1676396997497914E-2</v>
      </c>
      <c r="P79">
        <f t="shared" si="7"/>
        <v>2.425750586711985E-2</v>
      </c>
    </row>
    <row r="80" spans="1:16" ht="16.5" thickBot="1" x14ac:dyDescent="0.3">
      <c r="A80" s="18" t="s">
        <v>218</v>
      </c>
      <c r="B80" s="55">
        <v>1163</v>
      </c>
      <c r="C80" s="55"/>
      <c r="D80" s="55">
        <v>43</v>
      </c>
      <c r="E80" s="55">
        <v>1</v>
      </c>
      <c r="F80" s="55">
        <v>329</v>
      </c>
      <c r="G80" s="55">
        <v>791</v>
      </c>
      <c r="H80" s="55">
        <v>33</v>
      </c>
      <c r="I80" s="55">
        <v>44</v>
      </c>
      <c r="J80" s="55">
        <v>2</v>
      </c>
      <c r="K80" s="55"/>
      <c r="L80" s="55"/>
      <c r="M80" s="24">
        <f t="shared" si="6"/>
        <v>0.88440860215053763</v>
      </c>
      <c r="N80" s="25">
        <f t="shared" si="5"/>
        <v>3.6973344797936368E-2</v>
      </c>
      <c r="P80" t="e">
        <f t="shared" si="7"/>
        <v>#DIV/0!</v>
      </c>
    </row>
    <row r="81" spans="1:16" ht="16.5" thickBot="1" x14ac:dyDescent="0.3">
      <c r="A81" s="8" t="s">
        <v>216</v>
      </c>
      <c r="B81" s="55">
        <v>1137</v>
      </c>
      <c r="C81" s="55">
        <v>50</v>
      </c>
      <c r="D81" s="55">
        <v>38</v>
      </c>
      <c r="E81" s="55">
        <v>2</v>
      </c>
      <c r="F81" s="55">
        <v>309</v>
      </c>
      <c r="G81" s="55">
        <v>790</v>
      </c>
      <c r="H81" s="55">
        <v>18</v>
      </c>
      <c r="I81" s="55">
        <v>100</v>
      </c>
      <c r="J81" s="55">
        <v>3</v>
      </c>
      <c r="K81" s="55">
        <v>30416</v>
      </c>
      <c r="L81" s="55">
        <v>2685</v>
      </c>
      <c r="M81" s="24">
        <f t="shared" si="6"/>
        <v>0.89048991354466855</v>
      </c>
      <c r="N81" s="25">
        <f t="shared" si="5"/>
        <v>3.3421284080914687E-2</v>
      </c>
      <c r="P81">
        <f t="shared" si="7"/>
        <v>3.7381641241451866E-2</v>
      </c>
    </row>
    <row r="82" spans="1:16" ht="16.5" thickBot="1" x14ac:dyDescent="0.3">
      <c r="A82" s="8" t="s">
        <v>219</v>
      </c>
      <c r="B82" s="55">
        <v>1092</v>
      </c>
      <c r="C82" s="56">
        <v>66</v>
      </c>
      <c r="D82" s="55">
        <v>36</v>
      </c>
      <c r="E82" s="57"/>
      <c r="F82" s="55">
        <v>150</v>
      </c>
      <c r="G82" s="55">
        <v>906</v>
      </c>
      <c r="H82" s="55">
        <v>7</v>
      </c>
      <c r="I82" s="55">
        <v>28</v>
      </c>
      <c r="J82" s="55" t="s">
        <v>65</v>
      </c>
      <c r="K82" s="55">
        <v>6422</v>
      </c>
      <c r="L82" s="55">
        <v>165</v>
      </c>
      <c r="M82" s="24">
        <f t="shared" si="6"/>
        <v>0.80645161290322576</v>
      </c>
      <c r="N82" s="25">
        <f t="shared" si="5"/>
        <v>3.2967032967032968E-2</v>
      </c>
      <c r="P82">
        <f t="shared" si="7"/>
        <v>0.17004048582995951</v>
      </c>
    </row>
    <row r="83" spans="1:16" ht="16.5" thickBot="1" x14ac:dyDescent="0.3">
      <c r="A83" s="8" t="s">
        <v>223</v>
      </c>
      <c r="B83" s="55">
        <v>1042</v>
      </c>
      <c r="C83" s="56"/>
      <c r="D83" s="55">
        <v>9</v>
      </c>
      <c r="E83" s="57"/>
      <c r="F83" s="55">
        <v>99</v>
      </c>
      <c r="G83" s="55">
        <v>934</v>
      </c>
      <c r="H83" s="55">
        <v>4</v>
      </c>
      <c r="I83" s="55">
        <v>34</v>
      </c>
      <c r="J83" s="55" t="s">
        <v>63</v>
      </c>
      <c r="K83" s="55">
        <v>68591</v>
      </c>
      <c r="L83" s="55">
        <v>2207</v>
      </c>
      <c r="M83" s="24">
        <f t="shared" si="6"/>
        <v>0.91666666666666663</v>
      </c>
      <c r="N83" s="25">
        <f t="shared" si="5"/>
        <v>8.6372360844529754E-3</v>
      </c>
      <c r="P83">
        <f t="shared" si="7"/>
        <v>1.5191497426776107E-2</v>
      </c>
    </row>
    <row r="84" spans="1:16" ht="16.5" thickBot="1" x14ac:dyDescent="0.3">
      <c r="A84" s="8" t="s">
        <v>210</v>
      </c>
      <c r="B84" s="55">
        <v>1030</v>
      </c>
      <c r="C84" s="56">
        <v>4</v>
      </c>
      <c r="D84" s="55">
        <v>4</v>
      </c>
      <c r="E84" s="57"/>
      <c r="F84" s="55">
        <v>650</v>
      </c>
      <c r="G84" s="55">
        <v>376</v>
      </c>
      <c r="H84" s="55">
        <v>8</v>
      </c>
      <c r="I84" s="55">
        <v>137</v>
      </c>
      <c r="J84" s="55" t="s">
        <v>91</v>
      </c>
      <c r="K84" s="55">
        <v>131786</v>
      </c>
      <c r="L84" s="55">
        <v>17579</v>
      </c>
      <c r="M84" s="24">
        <f t="shared" si="6"/>
        <v>0.99388379204892963</v>
      </c>
      <c r="N84" s="25">
        <f t="shared" si="5"/>
        <v>3.8834951456310678E-3</v>
      </c>
      <c r="P84">
        <f t="shared" si="7"/>
        <v>7.8157012125718971E-3</v>
      </c>
    </row>
    <row r="85" spans="1:16" ht="16.5" thickBot="1" x14ac:dyDescent="0.3">
      <c r="A85" s="8" t="s">
        <v>220</v>
      </c>
      <c r="B85" s="55">
        <v>975</v>
      </c>
      <c r="C85" s="56">
        <v>46</v>
      </c>
      <c r="D85" s="55">
        <v>45</v>
      </c>
      <c r="E85" s="57">
        <v>2</v>
      </c>
      <c r="F85" s="55">
        <v>170</v>
      </c>
      <c r="G85" s="55">
        <v>760</v>
      </c>
      <c r="H85" s="55">
        <v>34</v>
      </c>
      <c r="I85" s="55">
        <v>140</v>
      </c>
      <c r="J85" s="55">
        <v>6</v>
      </c>
      <c r="K85" s="55">
        <v>26417</v>
      </c>
      <c r="L85" s="55">
        <v>3802</v>
      </c>
      <c r="M85" s="24">
        <f t="shared" si="6"/>
        <v>0.79069767441860461</v>
      </c>
      <c r="N85" s="25">
        <f t="shared" si="5"/>
        <v>4.6153846153846156E-2</v>
      </c>
      <c r="P85">
        <f t="shared" si="7"/>
        <v>3.6908051633417878E-2</v>
      </c>
    </row>
    <row r="86" spans="1:16" ht="16.5" thickBot="1" x14ac:dyDescent="0.3">
      <c r="A86" s="8" t="s">
        <v>225</v>
      </c>
      <c r="B86" s="55">
        <v>945</v>
      </c>
      <c r="C86" s="56">
        <v>99</v>
      </c>
      <c r="D86" s="55">
        <v>2</v>
      </c>
      <c r="E86" s="57"/>
      <c r="F86" s="55">
        <v>112</v>
      </c>
      <c r="G86" s="55">
        <v>831</v>
      </c>
      <c r="H86" s="55"/>
      <c r="I86" s="55">
        <v>956</v>
      </c>
      <c r="J86" s="55">
        <v>2</v>
      </c>
      <c r="K86" s="55">
        <v>8955</v>
      </c>
      <c r="L86" s="55">
        <v>9064</v>
      </c>
      <c r="M86" s="24">
        <f t="shared" si="6"/>
        <v>0.98245614035087714</v>
      </c>
      <c r="N86" s="25">
        <f t="shared" si="5"/>
        <v>2.1164021164021165E-3</v>
      </c>
      <c r="P86">
        <f t="shared" si="7"/>
        <v>0.10552763819095477</v>
      </c>
    </row>
    <row r="87" spans="1:16" ht="16.5" thickBot="1" x14ac:dyDescent="0.3">
      <c r="A87" s="8" t="s">
        <v>224</v>
      </c>
      <c r="B87" s="55">
        <v>916</v>
      </c>
      <c r="C87" s="56">
        <v>37</v>
      </c>
      <c r="D87" s="55">
        <v>13</v>
      </c>
      <c r="E87" s="55">
        <v>3</v>
      </c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6"/>
        <v>0.95886075949367089</v>
      </c>
      <c r="N87" s="25">
        <f t="shared" si="5"/>
        <v>1.4192139737991267E-2</v>
      </c>
      <c r="P87" t="e">
        <f t="shared" si="7"/>
        <v>#DIV/0!</v>
      </c>
    </row>
    <row r="88" spans="1:16" ht="16.5" thickBot="1" x14ac:dyDescent="0.3">
      <c r="A88" s="8" t="s">
        <v>221</v>
      </c>
      <c r="B88" s="55">
        <v>884</v>
      </c>
      <c r="C88" s="56"/>
      <c r="D88" s="55">
        <v>38</v>
      </c>
      <c r="E88" s="57"/>
      <c r="F88" s="55">
        <v>148</v>
      </c>
      <c r="G88" s="55">
        <v>698</v>
      </c>
      <c r="H88" s="55">
        <v>35</v>
      </c>
      <c r="I88" s="55">
        <v>75</v>
      </c>
      <c r="J88" s="55">
        <v>3</v>
      </c>
      <c r="K88" s="55">
        <v>17287</v>
      </c>
      <c r="L88" s="55">
        <v>1463</v>
      </c>
      <c r="M88" s="24">
        <f t="shared" si="6"/>
        <v>0.79569892473118276</v>
      </c>
      <c r="N88" s="25">
        <f t="shared" si="5"/>
        <v>4.2986425339366516E-2</v>
      </c>
      <c r="P88">
        <f t="shared" si="7"/>
        <v>5.1136692312142074E-2</v>
      </c>
    </row>
    <row r="89" spans="1:16" ht="16.5" thickBot="1" x14ac:dyDescent="0.3">
      <c r="A89" s="8" t="s">
        <v>222</v>
      </c>
      <c r="B89" s="55">
        <v>784</v>
      </c>
      <c r="C89" s="56">
        <v>12</v>
      </c>
      <c r="D89" s="55">
        <v>12</v>
      </c>
      <c r="E89" s="55"/>
      <c r="F89" s="55">
        <v>98</v>
      </c>
      <c r="G89" s="55">
        <v>674</v>
      </c>
      <c r="H89" s="55">
        <v>15</v>
      </c>
      <c r="I89" s="55">
        <v>649</v>
      </c>
      <c r="J89" s="55">
        <v>10</v>
      </c>
      <c r="K89" s="55">
        <v>37081</v>
      </c>
      <c r="L89" s="55">
        <v>30712</v>
      </c>
      <c r="M89" s="24">
        <f t="shared" si="6"/>
        <v>0.89090909090909087</v>
      </c>
      <c r="N89" s="25">
        <f t="shared" si="5"/>
        <v>1.5306122448979591E-2</v>
      </c>
      <c r="P89">
        <f t="shared" si="7"/>
        <v>2.1142903373695423E-2</v>
      </c>
    </row>
    <row r="90" spans="1:16" ht="16.5" thickBot="1" x14ac:dyDescent="0.3">
      <c r="A90" s="8" t="s">
        <v>226</v>
      </c>
      <c r="B90" s="55">
        <v>748</v>
      </c>
      <c r="C90" s="56">
        <v>9</v>
      </c>
      <c r="D90" s="55">
        <v>9</v>
      </c>
      <c r="E90" s="57">
        <v>4</v>
      </c>
      <c r="F90" s="55">
        <v>133</v>
      </c>
      <c r="G90" s="55">
        <v>606</v>
      </c>
      <c r="H90" s="55">
        <v>3</v>
      </c>
      <c r="I90" s="55">
        <v>397</v>
      </c>
      <c r="J90" s="55">
        <v>5</v>
      </c>
      <c r="K90" s="55">
        <v>37972</v>
      </c>
      <c r="L90" s="55">
        <v>20132</v>
      </c>
      <c r="M90" s="24">
        <f t="shared" si="6"/>
        <v>0.93661971830985913</v>
      </c>
      <c r="N90" s="25">
        <f t="shared" si="5"/>
        <v>1.2032085561497326E-2</v>
      </c>
      <c r="P90">
        <f t="shared" si="7"/>
        <v>1.9698725376593278E-2</v>
      </c>
    </row>
    <row r="91" spans="1:16" ht="16.5" thickBot="1" x14ac:dyDescent="0.3">
      <c r="A91" s="8" t="s">
        <v>227</v>
      </c>
      <c r="B91" s="55">
        <v>717</v>
      </c>
      <c r="C91" s="55"/>
      <c r="D91" s="55">
        <v>37</v>
      </c>
      <c r="E91" s="55"/>
      <c r="F91" s="55">
        <v>282</v>
      </c>
      <c r="G91" s="55">
        <v>398</v>
      </c>
      <c r="H91" s="55">
        <v>17</v>
      </c>
      <c r="I91" s="55">
        <v>9280</v>
      </c>
      <c r="J91" s="55">
        <v>479</v>
      </c>
      <c r="K91" s="55">
        <v>1673</v>
      </c>
      <c r="L91" s="55">
        <v>21653</v>
      </c>
      <c r="M91" s="24">
        <f t="shared" si="6"/>
        <v>0.88401253918495293</v>
      </c>
      <c r="N91" s="25">
        <f t="shared" si="5"/>
        <v>5.1603905160390519E-2</v>
      </c>
      <c r="P91">
        <f t="shared" si="7"/>
        <v>0.42857142857142855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238</v>
      </c>
      <c r="B93" s="55">
        <v>688</v>
      </c>
      <c r="C93" s="56">
        <v>66</v>
      </c>
      <c r="D93" s="55">
        <v>6</v>
      </c>
      <c r="E93" s="55">
        <v>1</v>
      </c>
      <c r="F93" s="55">
        <v>127</v>
      </c>
      <c r="G93" s="55">
        <v>555</v>
      </c>
      <c r="H93" s="55"/>
      <c r="I93" s="55">
        <v>52</v>
      </c>
      <c r="J93" s="55" t="s">
        <v>91</v>
      </c>
      <c r="K93" s="55"/>
      <c r="L93" s="55"/>
      <c r="M93" s="24">
        <f t="shared" si="6"/>
        <v>0.95488721804511278</v>
      </c>
      <c r="N93" s="25">
        <f t="shared" si="5"/>
        <v>8.7209302325581394E-3</v>
      </c>
      <c r="P93" t="e">
        <f t="shared" si="7"/>
        <v>#DIV/0!</v>
      </c>
    </row>
    <row r="94" spans="1:16" ht="16.5" thickBot="1" x14ac:dyDescent="0.3">
      <c r="A94" s="8" t="s">
        <v>229</v>
      </c>
      <c r="B94" s="55">
        <v>677</v>
      </c>
      <c r="C94" s="55"/>
      <c r="D94" s="55">
        <v>21</v>
      </c>
      <c r="E94" s="55"/>
      <c r="F94" s="55">
        <v>108</v>
      </c>
      <c r="G94" s="55">
        <v>548</v>
      </c>
      <c r="H94" s="55">
        <v>27</v>
      </c>
      <c r="I94" s="55">
        <v>99</v>
      </c>
      <c r="J94" s="55">
        <v>3</v>
      </c>
      <c r="K94" s="55">
        <v>21424</v>
      </c>
      <c r="L94" s="55">
        <v>3139</v>
      </c>
      <c r="M94" s="24">
        <f t="shared" si="6"/>
        <v>0.83720930232558144</v>
      </c>
      <c r="N94" s="25">
        <f t="shared" si="5"/>
        <v>3.10192023633678E-2</v>
      </c>
      <c r="P94">
        <f t="shared" si="7"/>
        <v>3.1600074682598955E-2</v>
      </c>
    </row>
    <row r="95" spans="1:16" ht="16.5" thickBot="1" x14ac:dyDescent="0.3">
      <c r="A95" s="8" t="s">
        <v>230</v>
      </c>
      <c r="B95" s="55">
        <v>669</v>
      </c>
      <c r="C95" s="55">
        <v>7</v>
      </c>
      <c r="D95" s="55">
        <v>6</v>
      </c>
      <c r="E95" s="55"/>
      <c r="F95" s="55">
        <v>150</v>
      </c>
      <c r="G95" s="55">
        <v>513</v>
      </c>
      <c r="H95" s="55">
        <v>6</v>
      </c>
      <c r="I95" s="55">
        <v>131</v>
      </c>
      <c r="J95" s="55">
        <v>1</v>
      </c>
      <c r="K95" s="55">
        <v>11387</v>
      </c>
      <c r="L95" s="55">
        <v>2235</v>
      </c>
      <c r="M95" s="24">
        <f t="shared" si="6"/>
        <v>0.96153846153846156</v>
      </c>
      <c r="N95" s="25">
        <f t="shared" si="5"/>
        <v>8.9686098654708519E-3</v>
      </c>
      <c r="P95">
        <f t="shared" si="7"/>
        <v>5.8751207517344341E-2</v>
      </c>
    </row>
    <row r="96" spans="1:16" ht="16.5" thickBot="1" x14ac:dyDescent="0.3">
      <c r="A96" s="8" t="s">
        <v>235</v>
      </c>
      <c r="B96" s="55">
        <v>665</v>
      </c>
      <c r="C96" s="56"/>
      <c r="D96" s="55">
        <v>22</v>
      </c>
      <c r="E96" s="55"/>
      <c r="F96" s="55">
        <v>188</v>
      </c>
      <c r="G96" s="55">
        <v>455</v>
      </c>
      <c r="H96" s="55">
        <v>2</v>
      </c>
      <c r="I96" s="55">
        <v>3</v>
      </c>
      <c r="J96" s="55" t="s">
        <v>205</v>
      </c>
      <c r="K96" s="55">
        <v>8003</v>
      </c>
      <c r="L96" s="55">
        <v>39</v>
      </c>
      <c r="M96" s="24">
        <f t="shared" si="6"/>
        <v>0.89523809523809528</v>
      </c>
      <c r="N96" s="25">
        <f t="shared" si="5"/>
        <v>3.308270676691729E-2</v>
      </c>
      <c r="P96">
        <f t="shared" si="7"/>
        <v>8.3093839810071221E-2</v>
      </c>
    </row>
    <row r="97" spans="1:16" ht="16.5" thickBot="1" x14ac:dyDescent="0.3">
      <c r="A97" s="8" t="s">
        <v>231</v>
      </c>
      <c r="B97" s="55">
        <v>657</v>
      </c>
      <c r="C97" s="55">
        <v>9</v>
      </c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6"/>
        <v>0.86394557823129248</v>
      </c>
      <c r="N97" s="25">
        <f t="shared" si="5"/>
        <v>3.0441400304414001E-2</v>
      </c>
      <c r="P97">
        <f t="shared" si="7"/>
        <v>0.13596854304635761</v>
      </c>
    </row>
    <row r="98" spans="1:16" ht="16.5" thickBot="1" x14ac:dyDescent="0.3">
      <c r="A98" s="8" t="s">
        <v>233</v>
      </c>
      <c r="B98" s="55">
        <v>609</v>
      </c>
      <c r="C98" s="55">
        <v>25</v>
      </c>
      <c r="D98" s="55">
        <v>26</v>
      </c>
      <c r="E98" s="55"/>
      <c r="F98" s="55">
        <v>345</v>
      </c>
      <c r="G98" s="55">
        <v>238</v>
      </c>
      <c r="H98" s="55">
        <v>10</v>
      </c>
      <c r="I98" s="55">
        <v>212</v>
      </c>
      <c r="J98" s="55">
        <v>9</v>
      </c>
      <c r="K98" s="55">
        <v>6017</v>
      </c>
      <c r="L98" s="55">
        <v>2091</v>
      </c>
      <c r="M98" s="24">
        <f t="shared" si="6"/>
        <v>0.92991913746630728</v>
      </c>
      <c r="N98" s="25">
        <f t="shared" si="5"/>
        <v>4.2692939244663386E-2</v>
      </c>
      <c r="P98">
        <f t="shared" si="7"/>
        <v>0.10121322918397872</v>
      </c>
    </row>
    <row r="99" spans="1:16" ht="16.5" thickBot="1" x14ac:dyDescent="0.3">
      <c r="A99" s="8" t="s">
        <v>232</v>
      </c>
      <c r="B99" s="55">
        <v>600</v>
      </c>
      <c r="C99" s="56">
        <v>19</v>
      </c>
      <c r="D99" s="55">
        <v>38</v>
      </c>
      <c r="E99" s="57"/>
      <c r="F99" s="55">
        <v>362</v>
      </c>
      <c r="G99" s="55">
        <v>200</v>
      </c>
      <c r="H99" s="55"/>
      <c r="I99" s="55">
        <v>29</v>
      </c>
      <c r="J99" s="55">
        <v>2</v>
      </c>
      <c r="K99" s="55"/>
      <c r="L99" s="55"/>
      <c r="M99" s="24">
        <f t="shared" si="6"/>
        <v>0.90500000000000003</v>
      </c>
      <c r="N99" s="25">
        <f t="shared" si="5"/>
        <v>6.3333333333333339E-2</v>
      </c>
      <c r="P99" t="e">
        <f t="shared" si="7"/>
        <v>#DIV/0!</v>
      </c>
    </row>
    <row r="100" spans="1:16" ht="16.5" thickBot="1" x14ac:dyDescent="0.3">
      <c r="A100" s="8" t="s">
        <v>237</v>
      </c>
      <c r="B100" s="55">
        <v>598</v>
      </c>
      <c r="C100" s="56">
        <v>34</v>
      </c>
      <c r="D100" s="55">
        <v>34</v>
      </c>
      <c r="E100" s="55">
        <v>1</v>
      </c>
      <c r="F100" s="55">
        <v>37</v>
      </c>
      <c r="G100" s="55">
        <v>527</v>
      </c>
      <c r="H100" s="55">
        <v>3</v>
      </c>
      <c r="I100" s="55">
        <v>51</v>
      </c>
      <c r="J100" s="55">
        <v>3</v>
      </c>
      <c r="K100" s="55">
        <v>3569</v>
      </c>
      <c r="L100" s="55">
        <v>306</v>
      </c>
      <c r="M100" s="24">
        <f t="shared" si="6"/>
        <v>0.52112676056338025</v>
      </c>
      <c r="N100" s="25">
        <f t="shared" si="5"/>
        <v>5.6856187290969896E-2</v>
      </c>
      <c r="P100">
        <f t="shared" si="7"/>
        <v>0.16755393667694032</v>
      </c>
    </row>
    <row r="101" spans="1:16" ht="16.5" thickBot="1" x14ac:dyDescent="0.3">
      <c r="A101" s="8" t="s">
        <v>234</v>
      </c>
      <c r="B101" s="55">
        <v>590</v>
      </c>
      <c r="C101" s="55">
        <v>22</v>
      </c>
      <c r="D101" s="55">
        <v>7</v>
      </c>
      <c r="E101" s="55"/>
      <c r="F101" s="55">
        <v>216</v>
      </c>
      <c r="G101" s="55">
        <v>367</v>
      </c>
      <c r="H101" s="55">
        <v>5</v>
      </c>
      <c r="I101" s="55">
        <v>90</v>
      </c>
      <c r="J101" s="55">
        <v>1</v>
      </c>
      <c r="K101" s="55">
        <v>26147</v>
      </c>
      <c r="L101" s="55">
        <v>4008</v>
      </c>
      <c r="M101" s="24">
        <f t="shared" si="6"/>
        <v>0.96860986547085204</v>
      </c>
      <c r="N101" s="25">
        <f t="shared" si="5"/>
        <v>1.1864406779661017E-2</v>
      </c>
      <c r="P101">
        <f t="shared" si="7"/>
        <v>2.2564730179370482E-2</v>
      </c>
    </row>
    <row r="102" spans="1:16" ht="16.5" thickBot="1" x14ac:dyDescent="0.3">
      <c r="A102" s="8" t="s">
        <v>239</v>
      </c>
      <c r="B102" s="55">
        <v>535</v>
      </c>
      <c r="C102" s="55"/>
      <c r="D102" s="55">
        <v>11</v>
      </c>
      <c r="E102" s="55">
        <v>1</v>
      </c>
      <c r="F102" s="55">
        <v>313</v>
      </c>
      <c r="G102" s="55">
        <v>211</v>
      </c>
      <c r="H102" s="55">
        <v>13</v>
      </c>
      <c r="I102" s="55">
        <v>154</v>
      </c>
      <c r="J102" s="55">
        <v>3</v>
      </c>
      <c r="K102" s="55">
        <v>13396</v>
      </c>
      <c r="L102" s="55">
        <v>3856</v>
      </c>
      <c r="M102" s="24">
        <f t="shared" si="6"/>
        <v>0.96604938271604934</v>
      </c>
      <c r="N102" s="25">
        <f t="shared" si="5"/>
        <v>2.0560747663551402E-2</v>
      </c>
      <c r="P102">
        <f t="shared" si="7"/>
        <v>3.9937294714840248E-2</v>
      </c>
    </row>
    <row r="103" spans="1:16" ht="16.5" thickBot="1" x14ac:dyDescent="0.3">
      <c r="A103" s="8" t="s">
        <v>240</v>
      </c>
      <c r="B103" s="55">
        <v>496</v>
      </c>
      <c r="C103" s="56">
        <v>8</v>
      </c>
      <c r="D103" s="55">
        <v>24</v>
      </c>
      <c r="E103" s="55"/>
      <c r="F103" s="55">
        <v>256</v>
      </c>
      <c r="G103" s="55">
        <v>216</v>
      </c>
      <c r="H103" s="55"/>
      <c r="I103" s="55">
        <v>2853</v>
      </c>
      <c r="J103" s="55">
        <v>138</v>
      </c>
      <c r="K103" s="55">
        <v>3320</v>
      </c>
      <c r="L103" s="55">
        <v>19095</v>
      </c>
      <c r="M103" s="24">
        <f t="shared" si="6"/>
        <v>0.91428571428571426</v>
      </c>
      <c r="N103" s="25">
        <f t="shared" si="5"/>
        <v>4.8387096774193547E-2</v>
      </c>
      <c r="P103">
        <f t="shared" si="7"/>
        <v>0.14939759036144579</v>
      </c>
    </row>
    <row r="104" spans="1:16" ht="16.5" thickBot="1" x14ac:dyDescent="0.3">
      <c r="A104" s="8" t="s">
        <v>241</v>
      </c>
      <c r="B104" s="55">
        <v>494</v>
      </c>
      <c r="C104" s="56">
        <v>17</v>
      </c>
      <c r="D104" s="55">
        <v>46</v>
      </c>
      <c r="E104" s="55"/>
      <c r="F104" s="55">
        <v>29</v>
      </c>
      <c r="G104" s="55">
        <v>419</v>
      </c>
      <c r="H104" s="55">
        <v>10</v>
      </c>
      <c r="I104" s="55">
        <v>50</v>
      </c>
      <c r="J104" s="55">
        <v>5</v>
      </c>
      <c r="K104" s="55">
        <v>2535</v>
      </c>
      <c r="L104" s="55">
        <v>256</v>
      </c>
      <c r="M104" s="24">
        <f t="shared" si="6"/>
        <v>0.38666666666666666</v>
      </c>
      <c r="N104" s="25">
        <f t="shared" si="5"/>
        <v>9.3117408906882596E-2</v>
      </c>
      <c r="P104">
        <f t="shared" si="7"/>
        <v>0.19487179487179487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1.0720126689998366</v>
      </c>
      <c r="P1">
        <f>+H3/'19.4'!H3</f>
        <v>1.0445489101492922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1.1046633318442916</v>
      </c>
      <c r="P2">
        <f>+H4/'19.4'!H4</f>
        <v>1.0343148107150764</v>
      </c>
      <c r="Q2" t="s">
        <v>68</v>
      </c>
      <c r="R2" s="64">
        <f>+G4</f>
        <v>699823</v>
      </c>
      <c r="S2" t="s">
        <v>217</v>
      </c>
    </row>
    <row r="3" spans="1:20" ht="16.5" thickTop="1" thickBot="1" x14ac:dyDescent="0.3">
      <c r="A3" s="7" t="s">
        <v>16</v>
      </c>
      <c r="B3" s="54">
        <v>2605771</v>
      </c>
      <c r="C3" s="54">
        <v>50011</v>
      </c>
      <c r="D3" s="54">
        <v>181476</v>
      </c>
      <c r="E3" s="54">
        <v>4017</v>
      </c>
      <c r="F3" s="54">
        <v>712324</v>
      </c>
      <c r="G3" s="54">
        <v>1711971</v>
      </c>
      <c r="H3" s="54">
        <v>56883</v>
      </c>
      <c r="I3" s="54">
        <v>334</v>
      </c>
      <c r="J3" s="54">
        <v>43913</v>
      </c>
      <c r="K3" s="54"/>
      <c r="L3" s="54"/>
      <c r="M3" s="24">
        <f>F3/(F3+D3)</f>
        <v>0.7969612888789438</v>
      </c>
      <c r="N3" s="25">
        <f t="shared" ref="N3:N66" si="0">+D3/B3</f>
        <v>6.9643878913381113E-2</v>
      </c>
      <c r="Q3" t="s">
        <v>69</v>
      </c>
      <c r="R3" s="64">
        <f>+G6+G7+G8+G9+G14+G17+G18+G19+G21+G22+G24+G30+G31+G35+G34+G37+G42+G50+G51+G59+G60+G62+G63+G69+G79+G5</f>
        <v>605084</v>
      </c>
    </row>
    <row r="4" spans="1:20" ht="16.5" thickBot="1" x14ac:dyDescent="0.3">
      <c r="A4" s="8" t="s">
        <v>19</v>
      </c>
      <c r="B4" s="55">
        <v>829392</v>
      </c>
      <c r="C4" s="56">
        <v>10648</v>
      </c>
      <c r="D4" s="55">
        <v>46149</v>
      </c>
      <c r="E4" s="57">
        <v>831</v>
      </c>
      <c r="F4" s="55">
        <v>83420</v>
      </c>
      <c r="G4" s="55">
        <v>699823</v>
      </c>
      <c r="H4" s="55">
        <v>14016</v>
      </c>
      <c r="I4" s="55">
        <v>2506</v>
      </c>
      <c r="J4" s="55">
        <v>139</v>
      </c>
      <c r="K4" s="55">
        <v>4241676</v>
      </c>
      <c r="L4" s="55">
        <v>12815</v>
      </c>
      <c r="M4" s="24">
        <f t="shared" ref="M4:M67" si="1">F4/(F4+D4)</f>
        <v>0.64382684129691514</v>
      </c>
      <c r="N4" s="25">
        <f t="shared" si="0"/>
        <v>5.5641964234041323E-2</v>
      </c>
      <c r="P4">
        <f t="shared" ref="P4:P67" si="2">+B4/K4</f>
        <v>0.19553402947325538</v>
      </c>
      <c r="Q4">
        <f t="shared" ref="Q4:Q9" si="3">+H4/G4*100</f>
        <v>2.0027921345826019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208389</v>
      </c>
      <c r="C5" s="56">
        <v>4211</v>
      </c>
      <c r="D5" s="55">
        <v>21717</v>
      </c>
      <c r="E5" s="57">
        <v>435</v>
      </c>
      <c r="F5" s="55">
        <v>85915</v>
      </c>
      <c r="G5" s="55">
        <v>100757</v>
      </c>
      <c r="H5" s="55">
        <v>7705</v>
      </c>
      <c r="I5" s="55">
        <v>4457</v>
      </c>
      <c r="J5" s="55">
        <v>464</v>
      </c>
      <c r="K5" s="55">
        <v>930230</v>
      </c>
      <c r="L5" s="55">
        <v>19896</v>
      </c>
      <c r="M5" s="24">
        <f t="shared" si="1"/>
        <v>0.79822915118180471</v>
      </c>
      <c r="N5" s="25">
        <f t="shared" si="0"/>
        <v>0.10421375408490852</v>
      </c>
      <c r="P5">
        <f t="shared" si="2"/>
        <v>0.22401879105167538</v>
      </c>
      <c r="Q5">
        <f t="shared" si="3"/>
        <v>7.6471113669521724</v>
      </c>
      <c r="R5" s="8" t="s">
        <v>0</v>
      </c>
    </row>
    <row r="6" spans="1:20" ht="16.5" thickBot="1" x14ac:dyDescent="0.3">
      <c r="A6" s="8" t="s">
        <v>21</v>
      </c>
      <c r="B6" s="55">
        <v>187327</v>
      </c>
      <c r="C6" s="56">
        <v>3370</v>
      </c>
      <c r="D6" s="55">
        <v>25085</v>
      </c>
      <c r="E6" s="57">
        <v>437</v>
      </c>
      <c r="F6" s="55">
        <v>54543</v>
      </c>
      <c r="G6" s="55">
        <v>107699</v>
      </c>
      <c r="H6" s="55">
        <v>2384</v>
      </c>
      <c r="I6" s="55">
        <v>3098</v>
      </c>
      <c r="J6" s="55">
        <v>415</v>
      </c>
      <c r="K6" s="55">
        <v>1513251</v>
      </c>
      <c r="L6" s="55">
        <v>25028</v>
      </c>
      <c r="M6" s="24">
        <f t="shared" si="1"/>
        <v>0.68497262269553427</v>
      </c>
      <c r="N6" s="25">
        <f t="shared" si="0"/>
        <v>0.13391022116406071</v>
      </c>
      <c r="P6">
        <f t="shared" si="2"/>
        <v>0.12379109612351157</v>
      </c>
      <c r="Q6">
        <f t="shared" si="3"/>
        <v>2.2135767277319198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/>
      <c r="D7" s="55">
        <v>20796</v>
      </c>
      <c r="E7" s="57"/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149401</v>
      </c>
      <c r="C8" s="56">
        <v>948</v>
      </c>
      <c r="D8" s="55">
        <v>5165</v>
      </c>
      <c r="E8" s="57">
        <v>79</v>
      </c>
      <c r="F8" s="55">
        <v>99400</v>
      </c>
      <c r="G8" s="55">
        <v>44836</v>
      </c>
      <c r="H8" s="55">
        <v>2908</v>
      </c>
      <c r="I8" s="55">
        <v>1783</v>
      </c>
      <c r="J8" s="55">
        <v>62</v>
      </c>
      <c r="K8" s="55">
        <v>1728357</v>
      </c>
      <c r="L8" s="55">
        <v>20629</v>
      </c>
      <c r="M8" s="24">
        <f t="shared" si="1"/>
        <v>0.95060488691244682</v>
      </c>
      <c r="N8" s="25">
        <f t="shared" si="0"/>
        <v>3.457138841105481E-2</v>
      </c>
      <c r="P8">
        <f t="shared" si="2"/>
        <v>8.6441053555486508E-2</v>
      </c>
      <c r="Q8">
        <f t="shared" si="3"/>
        <v>6.4858595771255247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133495</v>
      </c>
      <c r="C9" s="56">
        <v>4451</v>
      </c>
      <c r="D9" s="55">
        <v>18100</v>
      </c>
      <c r="E9" s="57">
        <v>763</v>
      </c>
      <c r="F9" s="55" t="s">
        <v>70</v>
      </c>
      <c r="G9" s="55">
        <v>115051</v>
      </c>
      <c r="H9" s="55">
        <v>1559</v>
      </c>
      <c r="I9" s="55">
        <v>1966</v>
      </c>
      <c r="J9" s="55">
        <v>267</v>
      </c>
      <c r="K9" s="55">
        <v>559935</v>
      </c>
      <c r="L9" s="55">
        <v>8248</v>
      </c>
      <c r="M9" s="24" t="e">
        <f t="shared" si="1"/>
        <v>#VALUE!</v>
      </c>
      <c r="N9" s="25">
        <f t="shared" si="0"/>
        <v>0.13558560245702087</v>
      </c>
      <c r="P9">
        <f t="shared" si="2"/>
        <v>0.23841160134658487</v>
      </c>
      <c r="Q9">
        <f t="shared" si="3"/>
        <v>1.3550512381465611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98674</v>
      </c>
      <c r="C10" s="67">
        <v>3083</v>
      </c>
      <c r="D10" s="66">
        <v>2376</v>
      </c>
      <c r="E10" s="66">
        <v>117</v>
      </c>
      <c r="F10" s="66">
        <v>16477</v>
      </c>
      <c r="G10" s="66">
        <v>79821</v>
      </c>
      <c r="H10" s="66">
        <v>1814</v>
      </c>
      <c r="I10" s="66">
        <v>1170</v>
      </c>
      <c r="J10" s="66">
        <v>28</v>
      </c>
      <c r="K10" s="66">
        <v>750944</v>
      </c>
      <c r="L10" s="66">
        <v>8904</v>
      </c>
      <c r="M10" s="68">
        <f t="shared" si="1"/>
        <v>0.87397231209887016</v>
      </c>
      <c r="N10" s="69">
        <f t="shared" si="0"/>
        <v>2.407929140401727E-2</v>
      </c>
      <c r="P10" s="70">
        <f t="shared" si="2"/>
        <v>0.13139994460305962</v>
      </c>
      <c r="Q10">
        <f>+H10/G10*100</f>
        <v>2.2725849087332906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85996</v>
      </c>
      <c r="C11" s="56">
        <v>1194</v>
      </c>
      <c r="D11" s="55">
        <v>5391</v>
      </c>
      <c r="E11" s="57">
        <v>94</v>
      </c>
      <c r="F11" s="55">
        <v>63113</v>
      </c>
      <c r="G11" s="55">
        <v>17492</v>
      </c>
      <c r="H11" s="55">
        <v>3311</v>
      </c>
      <c r="I11" s="55">
        <v>1024</v>
      </c>
      <c r="J11" s="55">
        <v>64</v>
      </c>
      <c r="K11" s="55">
        <v>377396</v>
      </c>
      <c r="L11" s="55">
        <v>4493</v>
      </c>
      <c r="M11" s="24">
        <f t="shared" si="1"/>
        <v>0.92130386546770993</v>
      </c>
      <c r="N11" s="25">
        <f t="shared" si="0"/>
        <v>6.2688962277315227E-2</v>
      </c>
      <c r="P11">
        <f t="shared" si="2"/>
        <v>0.22786675004504553</v>
      </c>
      <c r="Q11">
        <f t="shared" ref="Q11:Q19" si="4">+H11/G11*100</f>
        <v>18.928653098559341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82788</v>
      </c>
      <c r="C12" s="56">
        <v>30</v>
      </c>
      <c r="D12" s="55">
        <v>4632</v>
      </c>
      <c r="E12" s="57"/>
      <c r="F12" s="55">
        <v>77151</v>
      </c>
      <c r="G12" s="55">
        <v>1005</v>
      </c>
      <c r="H12" s="55">
        <v>78</v>
      </c>
      <c r="I12" s="55">
        <v>58</v>
      </c>
      <c r="J12" s="55">
        <v>3</v>
      </c>
      <c r="K12" s="55"/>
      <c r="L12" s="55"/>
      <c r="M12" s="24">
        <f t="shared" si="1"/>
        <v>0.94336231246102487</v>
      </c>
      <c r="N12" s="25">
        <f t="shared" si="0"/>
        <v>5.5950137701116107E-2</v>
      </c>
      <c r="P12" t="e">
        <f t="shared" si="2"/>
        <v>#DIV/0!</v>
      </c>
      <c r="Q12">
        <f t="shared" si="4"/>
        <v>7.7611940298507456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57999</v>
      </c>
      <c r="C13" s="56">
        <v>5236</v>
      </c>
      <c r="D13" s="55">
        <v>513</v>
      </c>
      <c r="E13" s="57">
        <v>57</v>
      </c>
      <c r="F13" s="55">
        <v>4420</v>
      </c>
      <c r="G13" s="55">
        <v>53066</v>
      </c>
      <c r="H13" s="55">
        <v>700</v>
      </c>
      <c r="I13" s="55">
        <v>397</v>
      </c>
      <c r="J13" s="55">
        <v>4</v>
      </c>
      <c r="K13" s="55">
        <v>2250000</v>
      </c>
      <c r="L13" s="55">
        <v>15418</v>
      </c>
      <c r="M13" s="24">
        <f t="shared" si="1"/>
        <v>0.89600648692479223</v>
      </c>
      <c r="N13" s="25">
        <f t="shared" si="0"/>
        <v>8.8449800858635495E-3</v>
      </c>
      <c r="P13">
        <f t="shared" si="2"/>
        <v>2.5777333333333333E-2</v>
      </c>
      <c r="Q13">
        <f t="shared" si="4"/>
        <v>1.3191120491463462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43592</v>
      </c>
      <c r="C14" s="55">
        <v>513</v>
      </c>
      <c r="D14" s="55">
        <v>2769</v>
      </c>
      <c r="E14" s="55">
        <v>28</v>
      </c>
      <c r="F14" s="55">
        <v>24325</v>
      </c>
      <c r="G14" s="55">
        <v>16498</v>
      </c>
      <c r="H14" s="55">
        <v>8318</v>
      </c>
      <c r="I14" s="55">
        <v>205</v>
      </c>
      <c r="J14" s="55">
        <v>13</v>
      </c>
      <c r="K14" s="55">
        <v>291922</v>
      </c>
      <c r="L14" s="55">
        <v>1373</v>
      </c>
      <c r="M14" s="24">
        <f t="shared" si="1"/>
        <v>0.89780025097807636</v>
      </c>
      <c r="N14" s="25">
        <f t="shared" si="0"/>
        <v>6.3520829510001833E-2</v>
      </c>
      <c r="P14">
        <f t="shared" si="2"/>
        <v>0.149327560101671</v>
      </c>
      <c r="Q14">
        <f t="shared" si="4"/>
        <v>50.418232513031882</v>
      </c>
      <c r="R14" s="8" t="s">
        <v>31</v>
      </c>
    </row>
    <row r="15" spans="1:20" ht="16.5" thickBot="1" x14ac:dyDescent="0.3">
      <c r="A15" s="8" t="s">
        <v>29</v>
      </c>
      <c r="B15" s="55">
        <v>41889</v>
      </c>
      <c r="C15" s="56">
        <v>933</v>
      </c>
      <c r="D15" s="55">
        <v>6262</v>
      </c>
      <c r="E15" s="57">
        <v>264</v>
      </c>
      <c r="F15" s="55">
        <v>9433</v>
      </c>
      <c r="G15" s="55">
        <v>26194</v>
      </c>
      <c r="H15" s="55">
        <v>1020</v>
      </c>
      <c r="I15" s="55">
        <v>3614</v>
      </c>
      <c r="J15" s="55">
        <v>540</v>
      </c>
      <c r="K15" s="55">
        <v>171400</v>
      </c>
      <c r="L15" s="55">
        <v>14789</v>
      </c>
      <c r="M15" s="24">
        <f t="shared" si="1"/>
        <v>0.60101943294042692</v>
      </c>
      <c r="N15" s="25">
        <f t="shared" si="0"/>
        <v>0.14949031965432452</v>
      </c>
      <c r="P15">
        <f t="shared" si="2"/>
        <v>0.24439323220536757</v>
      </c>
      <c r="Q15">
        <f t="shared" si="4"/>
        <v>3.8940215316484692</v>
      </c>
    </row>
    <row r="16" spans="1:20" ht="16.5" thickBot="1" x14ac:dyDescent="0.3">
      <c r="A16" s="8" t="s">
        <v>32</v>
      </c>
      <c r="B16" s="55">
        <v>38967</v>
      </c>
      <c r="C16" s="56">
        <v>545</v>
      </c>
      <c r="D16" s="55">
        <v>1873</v>
      </c>
      <c r="E16" s="57">
        <v>39</v>
      </c>
      <c r="F16" s="55">
        <v>13647</v>
      </c>
      <c r="G16" s="55">
        <v>23447</v>
      </c>
      <c r="H16" s="55">
        <v>557</v>
      </c>
      <c r="I16" s="55">
        <v>1032</v>
      </c>
      <c r="J16" s="55">
        <v>50</v>
      </c>
      <c r="K16" s="55">
        <v>569878</v>
      </c>
      <c r="L16" s="55">
        <v>15099</v>
      </c>
      <c r="M16" s="24">
        <f t="shared" si="1"/>
        <v>0.87931701030927834</v>
      </c>
      <c r="N16" s="25">
        <f t="shared" si="0"/>
        <v>4.8066312520850973E-2</v>
      </c>
      <c r="P16">
        <f t="shared" si="2"/>
        <v>6.8377793141689971E-2</v>
      </c>
      <c r="Q16">
        <f t="shared" si="4"/>
        <v>2.3755704354501641</v>
      </c>
    </row>
    <row r="17" spans="1:26" ht="16.5" thickBot="1" x14ac:dyDescent="0.3">
      <c r="A17" s="8" t="s">
        <v>31</v>
      </c>
      <c r="B17" s="55">
        <v>34842</v>
      </c>
      <c r="C17" s="56">
        <v>708</v>
      </c>
      <c r="D17" s="55">
        <v>4054</v>
      </c>
      <c r="E17" s="57">
        <v>138</v>
      </c>
      <c r="F17" s="55" t="s">
        <v>70</v>
      </c>
      <c r="G17" s="55">
        <v>30538</v>
      </c>
      <c r="H17" s="55">
        <v>1050</v>
      </c>
      <c r="I17" s="55">
        <v>2033</v>
      </c>
      <c r="J17" s="71">
        <v>237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0.11635382584237415</v>
      </c>
      <c r="P17">
        <f t="shared" si="2"/>
        <v>0.20326109150307733</v>
      </c>
      <c r="Q17">
        <f t="shared" si="4"/>
        <v>3.438339118475342</v>
      </c>
    </row>
    <row r="18" spans="1:26" ht="16.5" thickBot="1" x14ac:dyDescent="0.3">
      <c r="A18" s="8" t="s">
        <v>30</v>
      </c>
      <c r="B18" s="55">
        <v>28268</v>
      </c>
      <c r="C18" s="56">
        <v>205</v>
      </c>
      <c r="D18" s="55">
        <v>1509</v>
      </c>
      <c r="E18" s="57">
        <v>31</v>
      </c>
      <c r="F18" s="55">
        <v>19400</v>
      </c>
      <c r="G18" s="55">
        <v>7359</v>
      </c>
      <c r="H18" s="55">
        <v>386</v>
      </c>
      <c r="I18" s="55">
        <v>3266</v>
      </c>
      <c r="J18" s="55">
        <v>174</v>
      </c>
      <c r="K18" s="55">
        <v>227554</v>
      </c>
      <c r="L18" s="55">
        <v>26293</v>
      </c>
      <c r="M18" s="24">
        <f t="shared" si="1"/>
        <v>0.92783012100052609</v>
      </c>
      <c r="N18" s="25">
        <f t="shared" si="0"/>
        <v>5.3381915947360976E-2</v>
      </c>
      <c r="P18">
        <f t="shared" si="2"/>
        <v>0.12422545857247071</v>
      </c>
      <c r="Q18">
        <f t="shared" si="4"/>
        <v>5.2452778910178015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21982</v>
      </c>
      <c r="C19" s="56">
        <v>603</v>
      </c>
      <c r="D19" s="55">
        <v>785</v>
      </c>
      <c r="E19" s="57">
        <v>23</v>
      </c>
      <c r="F19" s="55">
        <v>1143</v>
      </c>
      <c r="G19" s="55">
        <v>20054</v>
      </c>
      <c r="H19" s="55">
        <v>207</v>
      </c>
      <c r="I19" s="55">
        <v>2156</v>
      </c>
      <c r="J19" s="55">
        <v>77</v>
      </c>
      <c r="K19" s="55">
        <v>284741</v>
      </c>
      <c r="L19" s="55">
        <v>27925</v>
      </c>
      <c r="M19" s="24">
        <f t="shared" si="1"/>
        <v>0.59284232365145229</v>
      </c>
      <c r="N19" s="25">
        <f t="shared" si="0"/>
        <v>3.5711036302429264E-2</v>
      </c>
      <c r="P19">
        <f t="shared" si="2"/>
        <v>7.7199981737789775E-2</v>
      </c>
      <c r="Q19">
        <f t="shared" si="4"/>
        <v>1.0322130248329511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20471</v>
      </c>
      <c r="C20" s="56">
        <v>391</v>
      </c>
      <c r="D20" s="55">
        <v>652</v>
      </c>
      <c r="E20" s="57">
        <v>7</v>
      </c>
      <c r="F20" s="55">
        <v>3976</v>
      </c>
      <c r="G20" s="55">
        <v>15843</v>
      </c>
      <c r="H20" s="55"/>
      <c r="I20" s="55">
        <v>15</v>
      </c>
      <c r="J20" s="55" t="s">
        <v>91</v>
      </c>
      <c r="K20" s="55">
        <v>462621</v>
      </c>
      <c r="L20" s="55">
        <v>335</v>
      </c>
      <c r="M20" s="24">
        <f t="shared" si="1"/>
        <v>0.85911840968020747</v>
      </c>
      <c r="N20" s="25">
        <f t="shared" si="0"/>
        <v>3.1849934053050658E-2</v>
      </c>
      <c r="P20">
        <f t="shared" si="2"/>
        <v>4.4250044853130319E-2</v>
      </c>
    </row>
    <row r="21" spans="1:26" ht="16.5" thickBot="1" x14ac:dyDescent="0.3">
      <c r="A21" s="8" t="s">
        <v>52</v>
      </c>
      <c r="B21" s="55">
        <v>17837</v>
      </c>
      <c r="C21" s="56"/>
      <c r="D21" s="55">
        <v>484</v>
      </c>
      <c r="E21" s="57"/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16671</v>
      </c>
      <c r="C22" s="56">
        <v>631</v>
      </c>
      <c r="D22" s="55">
        <v>769</v>
      </c>
      <c r="E22" s="57">
        <v>39</v>
      </c>
      <c r="F22" s="55">
        <v>9233</v>
      </c>
      <c r="G22" s="55">
        <v>6669</v>
      </c>
      <c r="H22" s="55">
        <v>147</v>
      </c>
      <c r="I22" s="55">
        <v>3376</v>
      </c>
      <c r="J22" s="55">
        <v>156</v>
      </c>
      <c r="K22" s="55">
        <v>111584</v>
      </c>
      <c r="L22" s="55">
        <v>22598</v>
      </c>
      <c r="M22" s="24">
        <f t="shared" si="1"/>
        <v>0.92311537692461509</v>
      </c>
      <c r="N22" s="25">
        <f t="shared" si="0"/>
        <v>4.6128006718253255E-2</v>
      </c>
      <c r="P22">
        <f t="shared" si="2"/>
        <v>0.14940314023515916</v>
      </c>
      <c r="Q22">
        <f>+Q21+126</f>
        <v>1556</v>
      </c>
      <c r="R22" s="64">
        <f>SUM(G5:G50)</f>
        <v>949242</v>
      </c>
    </row>
    <row r="23" spans="1:26" ht="16.5" thickBot="1" x14ac:dyDescent="0.3">
      <c r="A23" s="8" t="s">
        <v>46</v>
      </c>
      <c r="B23" s="55">
        <v>16004</v>
      </c>
      <c r="C23" s="56">
        <v>682</v>
      </c>
      <c r="D23" s="55">
        <v>1937</v>
      </c>
      <c r="E23" s="57">
        <v>172</v>
      </c>
      <c r="F23" s="55">
        <v>550</v>
      </c>
      <c r="G23" s="55">
        <v>13517</v>
      </c>
      <c r="H23" s="55">
        <v>515</v>
      </c>
      <c r="I23" s="55">
        <v>1585</v>
      </c>
      <c r="J23" s="55">
        <v>192</v>
      </c>
      <c r="K23" s="55">
        <v>94500</v>
      </c>
      <c r="L23" s="55">
        <v>9357</v>
      </c>
      <c r="M23" s="24">
        <f t="shared" si="1"/>
        <v>0.22114997989545637</v>
      </c>
      <c r="N23" s="25">
        <f t="shared" si="0"/>
        <v>0.12103224193951512</v>
      </c>
      <c r="P23">
        <f t="shared" si="2"/>
        <v>0.16935449735449734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14925</v>
      </c>
      <c r="C24" s="56">
        <v>52</v>
      </c>
      <c r="D24" s="55">
        <v>510</v>
      </c>
      <c r="E24" s="57">
        <v>19</v>
      </c>
      <c r="F24" s="55">
        <v>11328</v>
      </c>
      <c r="G24" s="55">
        <v>3087</v>
      </c>
      <c r="H24" s="55">
        <v>176</v>
      </c>
      <c r="I24" s="55">
        <v>1657</v>
      </c>
      <c r="J24" s="55">
        <v>57</v>
      </c>
      <c r="K24" s="55">
        <v>201794</v>
      </c>
      <c r="L24" s="55">
        <v>22406</v>
      </c>
      <c r="M24" s="24">
        <f t="shared" si="1"/>
        <v>0.95691839837810444</v>
      </c>
      <c r="N24" s="25">
        <f t="shared" si="0"/>
        <v>3.4170854271356785E-2</v>
      </c>
      <c r="P24">
        <f t="shared" si="2"/>
        <v>7.3961564764066332E-2</v>
      </c>
      <c r="V24">
        <v>1488</v>
      </c>
    </row>
    <row r="25" spans="1:26" ht="16.5" thickBot="1" x14ac:dyDescent="0.3">
      <c r="A25" s="8" t="s">
        <v>45</v>
      </c>
      <c r="B25" s="55">
        <v>14326</v>
      </c>
      <c r="C25" s="56">
        <v>384</v>
      </c>
      <c r="D25" s="55">
        <v>187</v>
      </c>
      <c r="E25" s="57">
        <v>3</v>
      </c>
      <c r="F25" s="55">
        <v>4961</v>
      </c>
      <c r="G25" s="55">
        <v>9178</v>
      </c>
      <c r="H25" s="55">
        <v>148</v>
      </c>
      <c r="I25" s="55">
        <v>1655</v>
      </c>
      <c r="J25" s="55">
        <v>22</v>
      </c>
      <c r="K25" s="55">
        <v>240303</v>
      </c>
      <c r="L25" s="55">
        <v>27763</v>
      </c>
      <c r="M25" s="24">
        <f t="shared" si="1"/>
        <v>0.96367521367521369</v>
      </c>
      <c r="N25" s="25">
        <f t="shared" si="0"/>
        <v>1.3053190004188189E-2</v>
      </c>
      <c r="P25">
        <f t="shared" si="2"/>
        <v>5.9616400960454091E-2</v>
      </c>
      <c r="V25">
        <f>+V27-V29</f>
        <v>1559</v>
      </c>
    </row>
    <row r="26" spans="1:26" ht="16.5" thickBot="1" x14ac:dyDescent="0.3">
      <c r="A26" s="8" t="s">
        <v>73</v>
      </c>
      <c r="B26" s="55">
        <v>12772</v>
      </c>
      <c r="C26" s="55">
        <v>1141</v>
      </c>
      <c r="D26" s="55">
        <v>114</v>
      </c>
      <c r="E26" s="55">
        <v>5</v>
      </c>
      <c r="F26" s="55">
        <v>1812</v>
      </c>
      <c r="G26" s="55">
        <v>10846</v>
      </c>
      <c r="H26" s="55">
        <v>82</v>
      </c>
      <c r="I26" s="55">
        <v>367</v>
      </c>
      <c r="J26" s="55">
        <v>3</v>
      </c>
      <c r="K26" s="55">
        <v>200000</v>
      </c>
      <c r="L26" s="55">
        <v>5745</v>
      </c>
      <c r="M26" s="24">
        <f t="shared" si="1"/>
        <v>0.94080996884735202</v>
      </c>
      <c r="N26" s="25">
        <f t="shared" si="0"/>
        <v>8.9257751331036639E-3</v>
      </c>
      <c r="P26">
        <f t="shared" si="2"/>
        <v>6.386E-2</v>
      </c>
    </row>
    <row r="27" spans="1:26" ht="16.5" thickBot="1" x14ac:dyDescent="0.3">
      <c r="A27" s="8" t="s">
        <v>56</v>
      </c>
      <c r="B27" s="55">
        <v>11512</v>
      </c>
      <c r="C27" s="56"/>
      <c r="D27" s="55">
        <v>281</v>
      </c>
      <c r="E27" s="57"/>
      <c r="F27" s="55">
        <v>1356</v>
      </c>
      <c r="G27" s="55">
        <v>9875</v>
      </c>
      <c r="H27" s="55">
        <v>232</v>
      </c>
      <c r="I27" s="55">
        <v>91</v>
      </c>
      <c r="J27" s="55">
        <v>2</v>
      </c>
      <c r="K27" s="55">
        <v>124550</v>
      </c>
      <c r="L27" s="55">
        <v>985</v>
      </c>
      <c r="M27" s="24">
        <f t="shared" si="1"/>
        <v>0.82834453268173491</v>
      </c>
      <c r="N27" s="25">
        <f t="shared" si="0"/>
        <v>2.4409312022237666E-2</v>
      </c>
      <c r="P27">
        <f t="shared" si="2"/>
        <v>9.242874347651546E-2</v>
      </c>
      <c r="R27" s="72">
        <v>98674</v>
      </c>
      <c r="S27" s="72">
        <v>3083</v>
      </c>
      <c r="T27" s="72">
        <v>2376</v>
      </c>
      <c r="U27" s="72">
        <v>117</v>
      </c>
      <c r="V27" s="72">
        <v>16477</v>
      </c>
      <c r="W27" s="72">
        <v>79821</v>
      </c>
      <c r="X27" s="72">
        <v>1814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11296</v>
      </c>
      <c r="C28" s="56">
        <v>464</v>
      </c>
      <c r="D28" s="55">
        <v>160</v>
      </c>
      <c r="E28" s="55">
        <v>13</v>
      </c>
      <c r="F28" s="55">
        <v>5386</v>
      </c>
      <c r="G28" s="55">
        <v>5750</v>
      </c>
      <c r="H28" s="55">
        <v>399</v>
      </c>
      <c r="I28" s="55">
        <v>591</v>
      </c>
      <c r="J28" s="55">
        <v>8</v>
      </c>
      <c r="K28" s="55">
        <v>128722</v>
      </c>
      <c r="L28" s="55">
        <v>6734</v>
      </c>
      <c r="M28" s="24">
        <f t="shared" si="1"/>
        <v>0.97115037865128018</v>
      </c>
      <c r="N28" s="25">
        <f t="shared" si="0"/>
        <v>1.4164305949008499E-2</v>
      </c>
      <c r="P28">
        <f t="shared" si="2"/>
        <v>8.7755006914125008E-2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10850</v>
      </c>
      <c r="C29" s="56">
        <v>452</v>
      </c>
      <c r="D29" s="55">
        <v>537</v>
      </c>
      <c r="E29" s="55">
        <v>17</v>
      </c>
      <c r="F29" s="55">
        <v>1262</v>
      </c>
      <c r="G29" s="55">
        <v>9051</v>
      </c>
      <c r="H29" s="55">
        <v>141</v>
      </c>
      <c r="I29" s="55">
        <v>615</v>
      </c>
      <c r="J29" s="55">
        <v>30</v>
      </c>
      <c r="K29" s="55">
        <v>33389</v>
      </c>
      <c r="L29" s="55">
        <v>1892</v>
      </c>
      <c r="M29" s="24">
        <f t="shared" si="1"/>
        <v>0.70150083379655359</v>
      </c>
      <c r="N29" s="25">
        <f t="shared" si="0"/>
        <v>4.9493087557603684E-2</v>
      </c>
      <c r="P29">
        <f t="shared" si="2"/>
        <v>0.32495732127347332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39</v>
      </c>
      <c r="B30" s="55">
        <v>10694</v>
      </c>
      <c r="C30" s="56">
        <v>11</v>
      </c>
      <c r="D30" s="55">
        <v>238</v>
      </c>
      <c r="E30" s="57">
        <v>1</v>
      </c>
      <c r="F30" s="55">
        <v>8277</v>
      </c>
      <c r="G30" s="55">
        <v>2179</v>
      </c>
      <c r="H30" s="55">
        <v>55</v>
      </c>
      <c r="I30" s="55">
        <v>209</v>
      </c>
      <c r="J30" s="55">
        <v>5</v>
      </c>
      <c r="K30" s="55">
        <v>577959</v>
      </c>
      <c r="L30" s="55">
        <v>11273</v>
      </c>
      <c r="M30" s="24">
        <f t="shared" si="1"/>
        <v>0.97204932472108041</v>
      </c>
      <c r="N30" s="25">
        <f t="shared" si="0"/>
        <v>2.225547035720965E-2</v>
      </c>
      <c r="P30">
        <f t="shared" si="2"/>
        <v>1.8503042603368058E-2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10169</v>
      </c>
      <c r="C31" s="56">
        <v>313</v>
      </c>
      <c r="D31" s="55">
        <v>426</v>
      </c>
      <c r="E31" s="57">
        <v>25</v>
      </c>
      <c r="F31" s="55">
        <v>1513</v>
      </c>
      <c r="G31" s="55">
        <v>8230</v>
      </c>
      <c r="H31" s="55">
        <v>160</v>
      </c>
      <c r="I31" s="55">
        <v>269</v>
      </c>
      <c r="J31" s="55">
        <v>11</v>
      </c>
      <c r="K31" s="55">
        <v>238799</v>
      </c>
      <c r="L31" s="55">
        <v>6310</v>
      </c>
      <c r="M31" s="24">
        <f t="shared" si="1"/>
        <v>0.78029912325941209</v>
      </c>
      <c r="N31" s="25">
        <f t="shared" si="0"/>
        <v>4.1892024781197759E-2</v>
      </c>
      <c r="P31">
        <f t="shared" si="2"/>
        <v>4.2583930418469092E-2</v>
      </c>
      <c r="R31" s="72">
        <f>+R27-R29</f>
        <v>3083</v>
      </c>
      <c r="S31" s="72">
        <f t="shared" ref="S31:X31" si="5">+S27-S29</f>
        <v>-1528</v>
      </c>
      <c r="T31" s="72">
        <f t="shared" si="5"/>
        <v>117</v>
      </c>
      <c r="U31" s="72">
        <f t="shared" si="5"/>
        <v>-2</v>
      </c>
      <c r="V31" s="72">
        <f t="shared" si="5"/>
        <v>1559</v>
      </c>
      <c r="W31" s="72">
        <f t="shared" si="5"/>
        <v>1407</v>
      </c>
      <c r="X31" s="72">
        <f t="shared" si="5"/>
        <v>-51</v>
      </c>
      <c r="Y31" s="72"/>
      <c r="Z31" s="72"/>
    </row>
    <row r="32" spans="1:26" ht="16.5" thickBot="1" x14ac:dyDescent="0.3">
      <c r="A32" s="8" t="s">
        <v>86</v>
      </c>
      <c r="B32" s="55">
        <v>10141</v>
      </c>
      <c r="C32" s="56">
        <v>1016</v>
      </c>
      <c r="D32" s="55">
        <v>12</v>
      </c>
      <c r="E32" s="57">
        <v>1</v>
      </c>
      <c r="F32" s="55">
        <v>896</v>
      </c>
      <c r="G32" s="55">
        <v>9233</v>
      </c>
      <c r="H32" s="55">
        <v>27</v>
      </c>
      <c r="I32" s="55">
        <v>1733</v>
      </c>
      <c r="J32" s="55">
        <v>2</v>
      </c>
      <c r="K32" s="55">
        <v>94796</v>
      </c>
      <c r="L32" s="55">
        <v>16203</v>
      </c>
      <c r="M32" s="24">
        <f t="shared" si="1"/>
        <v>0.986784140969163</v>
      </c>
      <c r="N32" s="25">
        <f t="shared" si="0"/>
        <v>1.1833152549058279E-3</v>
      </c>
      <c r="P32">
        <f t="shared" si="2"/>
        <v>0.10697708764082872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62</v>
      </c>
      <c r="B33" s="55">
        <v>10076</v>
      </c>
      <c r="C33" s="56">
        <v>511</v>
      </c>
      <c r="D33" s="55">
        <v>212</v>
      </c>
      <c r="E33" s="57">
        <v>11</v>
      </c>
      <c r="F33" s="55">
        <v>2156</v>
      </c>
      <c r="G33" s="55">
        <v>7708</v>
      </c>
      <c r="H33" s="55">
        <v>58</v>
      </c>
      <c r="I33" s="55">
        <v>46</v>
      </c>
      <c r="J33" s="55" t="s">
        <v>71</v>
      </c>
      <c r="K33" s="55">
        <v>118020</v>
      </c>
      <c r="L33" s="55">
        <v>534</v>
      </c>
      <c r="M33" s="24">
        <f t="shared" si="1"/>
        <v>0.91047297297297303</v>
      </c>
      <c r="N33" s="25">
        <f t="shared" si="0"/>
        <v>2.1040095275903135E-2</v>
      </c>
      <c r="P33">
        <f t="shared" si="2"/>
        <v>8.53753601084562E-2</v>
      </c>
      <c r="R33" s="72">
        <f>+R27/R29</f>
        <v>1.0322519902501281</v>
      </c>
      <c r="S33" s="72">
        <f t="shared" ref="S33:X33" si="6">+S27/S29</f>
        <v>0.66861852092821517</v>
      </c>
      <c r="T33" s="72">
        <f t="shared" si="6"/>
        <v>1.0517928286852589</v>
      </c>
      <c r="U33" s="72">
        <f t="shared" si="6"/>
        <v>0.98319327731092432</v>
      </c>
      <c r="V33" s="72">
        <f>+V25/V24</f>
        <v>1.0477150537634408</v>
      </c>
      <c r="W33" s="72">
        <f t="shared" si="6"/>
        <v>1.0179432244242099</v>
      </c>
      <c r="X33" s="72">
        <f t="shared" si="6"/>
        <v>0.97265415549597856</v>
      </c>
      <c r="Y33" s="72"/>
      <c r="Z33" s="72">
        <v>17177</v>
      </c>
    </row>
    <row r="34" spans="1:26" ht="16.5" thickBot="1" x14ac:dyDescent="0.3">
      <c r="A34" s="8" t="s">
        <v>59</v>
      </c>
      <c r="B34" s="55">
        <v>9710</v>
      </c>
      <c r="C34" s="56">
        <v>468</v>
      </c>
      <c r="D34" s="55">
        <v>519</v>
      </c>
      <c r="E34" s="55">
        <v>21</v>
      </c>
      <c r="F34" s="55">
        <v>2406</v>
      </c>
      <c r="G34" s="55">
        <v>6785</v>
      </c>
      <c r="H34" s="55">
        <v>288</v>
      </c>
      <c r="I34" s="55">
        <v>505</v>
      </c>
      <c r="J34" s="55">
        <v>27</v>
      </c>
      <c r="K34" s="55">
        <v>106357</v>
      </c>
      <c r="L34" s="55">
        <v>5529</v>
      </c>
      <c r="M34" s="24">
        <f t="shared" si="1"/>
        <v>0.82256410256410262</v>
      </c>
      <c r="N34" s="25">
        <f t="shared" si="0"/>
        <v>5.3450051493305867E-2</v>
      </c>
      <c r="P34">
        <f t="shared" si="2"/>
        <v>9.1296294555130358E-2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9501</v>
      </c>
      <c r="C35" s="56">
        <v>729</v>
      </c>
      <c r="D35" s="55">
        <v>857</v>
      </c>
      <c r="E35" s="57">
        <v>145</v>
      </c>
      <c r="F35" s="55">
        <v>2627</v>
      </c>
      <c r="G35" s="55">
        <v>6017</v>
      </c>
      <c r="H35" s="55">
        <v>378</v>
      </c>
      <c r="I35" s="55">
        <v>74</v>
      </c>
      <c r="J35" s="55">
        <v>7</v>
      </c>
      <c r="K35" s="55">
        <v>49570</v>
      </c>
      <c r="L35" s="55">
        <v>384</v>
      </c>
      <c r="M35" s="24">
        <f t="shared" si="1"/>
        <v>0.75401836969001146</v>
      </c>
      <c r="N35" s="25">
        <f t="shared" si="0"/>
        <v>9.0201031470371534E-2</v>
      </c>
      <c r="P35">
        <f t="shared" si="2"/>
        <v>0.19166834779100261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8238</v>
      </c>
      <c r="C36" s="56">
        <v>483</v>
      </c>
      <c r="D36" s="55">
        <v>52</v>
      </c>
      <c r="E36" s="57">
        <v>6</v>
      </c>
      <c r="F36" s="55">
        <v>1546</v>
      </c>
      <c r="G36" s="55">
        <v>6640</v>
      </c>
      <c r="H36" s="55">
        <v>1</v>
      </c>
      <c r="I36" s="55">
        <v>833</v>
      </c>
      <c r="J36" s="55">
        <v>5</v>
      </c>
      <c r="K36" s="55">
        <v>790000</v>
      </c>
      <c r="L36" s="55">
        <v>79875</v>
      </c>
      <c r="M36" s="24">
        <f t="shared" si="1"/>
        <v>0.96745932415519398</v>
      </c>
      <c r="N36" s="25">
        <f t="shared" si="0"/>
        <v>6.3122117018693854E-3</v>
      </c>
      <c r="P36">
        <f t="shared" si="2"/>
        <v>1.0427848101265822E-2</v>
      </c>
    </row>
    <row r="37" spans="1:26" ht="16.5" thickBot="1" x14ac:dyDescent="0.3">
      <c r="A37" s="8" t="s">
        <v>58</v>
      </c>
      <c r="B37" s="55">
        <v>7912</v>
      </c>
      <c r="C37" s="56">
        <v>217</v>
      </c>
      <c r="D37" s="55">
        <v>384</v>
      </c>
      <c r="E37" s="57">
        <v>14</v>
      </c>
      <c r="F37" s="55">
        <v>5087</v>
      </c>
      <c r="G37" s="55">
        <v>2441</v>
      </c>
      <c r="H37" s="55">
        <v>80</v>
      </c>
      <c r="I37" s="55">
        <v>1366</v>
      </c>
      <c r="J37" s="55">
        <v>66</v>
      </c>
      <c r="K37" s="55">
        <v>108465</v>
      </c>
      <c r="L37" s="55">
        <v>18726</v>
      </c>
      <c r="M37" s="24">
        <f t="shared" si="1"/>
        <v>0.9298117346006215</v>
      </c>
      <c r="N37" s="25">
        <f t="shared" si="0"/>
        <v>4.8533872598584431E-2</v>
      </c>
      <c r="P37">
        <f t="shared" si="2"/>
        <v>7.2945189692527543E-2</v>
      </c>
    </row>
    <row r="38" spans="1:26" ht="16.5" thickBot="1" x14ac:dyDescent="0.3">
      <c r="A38" s="8" t="s">
        <v>76</v>
      </c>
      <c r="B38" s="55">
        <v>7418</v>
      </c>
      <c r="C38" s="56">
        <v>283</v>
      </c>
      <c r="D38" s="55">
        <v>635</v>
      </c>
      <c r="E38" s="57">
        <v>19</v>
      </c>
      <c r="F38" s="55">
        <v>913</v>
      </c>
      <c r="G38" s="55">
        <v>5870</v>
      </c>
      <c r="H38" s="55"/>
      <c r="I38" s="55">
        <v>27</v>
      </c>
      <c r="J38" s="55">
        <v>2</v>
      </c>
      <c r="K38" s="55">
        <v>55732</v>
      </c>
      <c r="L38" s="55">
        <v>204</v>
      </c>
      <c r="M38" s="24">
        <f t="shared" si="1"/>
        <v>0.58979328165374678</v>
      </c>
      <c r="N38" s="25">
        <f t="shared" si="0"/>
        <v>8.560258829873281E-2</v>
      </c>
      <c r="P38">
        <f t="shared" si="2"/>
        <v>0.13310127036531974</v>
      </c>
    </row>
    <row r="39" spans="1:26" ht="16.5" thickBot="1" x14ac:dyDescent="0.3">
      <c r="A39" s="8" t="s">
        <v>85</v>
      </c>
      <c r="B39" s="55">
        <v>7281</v>
      </c>
      <c r="C39" s="56">
        <v>558</v>
      </c>
      <c r="D39" s="55">
        <v>58</v>
      </c>
      <c r="E39" s="57">
        <v>3</v>
      </c>
      <c r="F39" s="55">
        <v>769</v>
      </c>
      <c r="G39" s="55">
        <v>6454</v>
      </c>
      <c r="H39" s="55">
        <v>92</v>
      </c>
      <c r="I39" s="55">
        <v>771</v>
      </c>
      <c r="J39" s="55">
        <v>6</v>
      </c>
      <c r="K39" s="55">
        <v>114955</v>
      </c>
      <c r="L39" s="55">
        <v>12165</v>
      </c>
      <c r="M39" s="24">
        <f t="shared" si="1"/>
        <v>0.92986698911729138</v>
      </c>
      <c r="N39" s="25">
        <f t="shared" si="0"/>
        <v>7.9659387446779292E-3</v>
      </c>
      <c r="P39">
        <f t="shared" si="2"/>
        <v>6.3337827845678749E-2</v>
      </c>
    </row>
    <row r="40" spans="1:26" ht="16.5" thickBot="1" x14ac:dyDescent="0.3">
      <c r="A40" s="8" t="s">
        <v>53</v>
      </c>
      <c r="B40" s="55">
        <v>7275</v>
      </c>
      <c r="C40" s="56">
        <v>34</v>
      </c>
      <c r="D40" s="55">
        <v>186</v>
      </c>
      <c r="E40" s="57">
        <v>4</v>
      </c>
      <c r="F40" s="55">
        <v>32</v>
      </c>
      <c r="G40" s="55">
        <v>7057</v>
      </c>
      <c r="H40" s="55">
        <v>54</v>
      </c>
      <c r="I40" s="55">
        <v>1342</v>
      </c>
      <c r="J40" s="55">
        <v>34</v>
      </c>
      <c r="K40" s="55">
        <v>148656</v>
      </c>
      <c r="L40" s="55">
        <v>27421</v>
      </c>
      <c r="M40" s="24">
        <f t="shared" si="1"/>
        <v>0.14678899082568808</v>
      </c>
      <c r="N40" s="25">
        <f t="shared" si="0"/>
        <v>2.5567010309278351E-2</v>
      </c>
      <c r="P40">
        <f t="shared" si="2"/>
        <v>4.8938488860187278E-2</v>
      </c>
    </row>
    <row r="41" spans="1:26" ht="16.5" thickBot="1" x14ac:dyDescent="0.3">
      <c r="A41" s="8" t="s">
        <v>81</v>
      </c>
      <c r="B41" s="55">
        <v>7141</v>
      </c>
      <c r="C41" s="56">
        <v>608</v>
      </c>
      <c r="D41" s="55">
        <v>10</v>
      </c>
      <c r="E41" s="57">
        <v>1</v>
      </c>
      <c r="F41" s="55">
        <v>689</v>
      </c>
      <c r="G41" s="55">
        <v>6442</v>
      </c>
      <c r="H41" s="55">
        <v>37</v>
      </c>
      <c r="I41" s="55">
        <v>2479</v>
      </c>
      <c r="J41" s="55">
        <v>3</v>
      </c>
      <c r="K41" s="55">
        <v>70012</v>
      </c>
      <c r="L41" s="55">
        <v>24301</v>
      </c>
      <c r="M41" s="24">
        <f t="shared" si="1"/>
        <v>0.98569384835479257</v>
      </c>
      <c r="N41" s="25">
        <f t="shared" si="0"/>
        <v>1.4003640946646128E-3</v>
      </c>
      <c r="P41">
        <f t="shared" si="2"/>
        <v>0.1019968005484774</v>
      </c>
    </row>
    <row r="42" spans="1:26" ht="16.5" thickBot="1" x14ac:dyDescent="0.3">
      <c r="A42" s="8" t="s">
        <v>79</v>
      </c>
      <c r="B42" s="55">
        <v>7114</v>
      </c>
      <c r="C42" s="55">
        <v>224</v>
      </c>
      <c r="D42" s="55">
        <v>134</v>
      </c>
      <c r="E42" s="55">
        <v>4</v>
      </c>
      <c r="F42" s="55">
        <v>1025</v>
      </c>
      <c r="G42" s="55">
        <v>5955</v>
      </c>
      <c r="H42" s="55">
        <v>101</v>
      </c>
      <c r="I42" s="55">
        <v>814</v>
      </c>
      <c r="J42" s="55">
        <v>15</v>
      </c>
      <c r="K42" s="55">
        <v>48636</v>
      </c>
      <c r="L42" s="55">
        <v>5566</v>
      </c>
      <c r="M42" s="24">
        <f t="shared" si="1"/>
        <v>0.88438308886971528</v>
      </c>
      <c r="N42" s="25">
        <f t="shared" si="0"/>
        <v>1.8836097835254428E-2</v>
      </c>
      <c r="P42">
        <f t="shared" si="2"/>
        <v>0.14627025248786907</v>
      </c>
    </row>
    <row r="43" spans="1:26" ht="16.5" thickBot="1" x14ac:dyDescent="0.3">
      <c r="A43" s="8" t="s">
        <v>60</v>
      </c>
      <c r="B43" s="55">
        <v>7087</v>
      </c>
      <c r="C43" s="56">
        <v>54</v>
      </c>
      <c r="D43" s="55">
        <v>208</v>
      </c>
      <c r="E43" s="57">
        <v>7</v>
      </c>
      <c r="F43" s="55">
        <v>1989</v>
      </c>
      <c r="G43" s="55">
        <v>4890</v>
      </c>
      <c r="H43" s="55">
        <v>80</v>
      </c>
      <c r="I43" s="55">
        <v>662</v>
      </c>
      <c r="J43" s="55">
        <v>19</v>
      </c>
      <c r="K43" s="55">
        <v>186918</v>
      </c>
      <c r="L43" s="55">
        <v>17454</v>
      </c>
      <c r="M43" s="24">
        <f t="shared" si="1"/>
        <v>0.90532544378698221</v>
      </c>
      <c r="N43" s="25">
        <f t="shared" si="0"/>
        <v>2.9349513193170595E-2</v>
      </c>
      <c r="P43">
        <f t="shared" si="2"/>
        <v>3.7915021560256369E-2</v>
      </c>
    </row>
    <row r="44" spans="1:26" ht="16.5" thickBot="1" x14ac:dyDescent="0.3">
      <c r="A44" s="8" t="s">
        <v>74</v>
      </c>
      <c r="B44" s="55">
        <v>6710</v>
      </c>
      <c r="C44" s="55">
        <v>111</v>
      </c>
      <c r="D44" s="55">
        <v>446</v>
      </c>
      <c r="E44" s="55">
        <v>9</v>
      </c>
      <c r="F44" s="55">
        <v>693</v>
      </c>
      <c r="G44" s="55">
        <v>5571</v>
      </c>
      <c r="H44" s="55">
        <v>1</v>
      </c>
      <c r="I44" s="55">
        <v>61</v>
      </c>
      <c r="J44" s="55">
        <v>4</v>
      </c>
      <c r="K44" s="55">
        <v>68532</v>
      </c>
      <c r="L44" s="55">
        <v>625</v>
      </c>
      <c r="M44" s="24">
        <f t="shared" si="1"/>
        <v>0.6084284460052678</v>
      </c>
      <c r="N44" s="25">
        <f t="shared" si="0"/>
        <v>6.6467958271236957E-2</v>
      </c>
      <c r="P44">
        <f t="shared" si="2"/>
        <v>9.7910465184147547E-2</v>
      </c>
    </row>
    <row r="45" spans="1:26" ht="16.5" thickBot="1" x14ac:dyDescent="0.3">
      <c r="A45" s="8" t="s">
        <v>55</v>
      </c>
      <c r="B45" s="55">
        <v>6649</v>
      </c>
      <c r="C45" s="56">
        <v>4</v>
      </c>
      <c r="D45" s="55">
        <v>74</v>
      </c>
      <c r="E45" s="55">
        <v>3</v>
      </c>
      <c r="F45" s="55">
        <v>4920</v>
      </c>
      <c r="G45" s="55">
        <v>1655</v>
      </c>
      <c r="H45" s="55">
        <v>47</v>
      </c>
      <c r="I45" s="55">
        <v>261</v>
      </c>
      <c r="J45" s="55">
        <v>3</v>
      </c>
      <c r="K45" s="55">
        <v>452441</v>
      </c>
      <c r="L45" s="55">
        <v>17743</v>
      </c>
      <c r="M45" s="24">
        <f t="shared" si="1"/>
        <v>0.98518221866239486</v>
      </c>
      <c r="N45" s="25">
        <f t="shared" si="0"/>
        <v>1.1129493156865695E-2</v>
      </c>
      <c r="P45">
        <f t="shared" si="2"/>
        <v>1.4695838794450546E-2</v>
      </c>
    </row>
    <row r="46" spans="1:26" ht="16.5" thickBot="1" x14ac:dyDescent="0.3">
      <c r="A46" s="8" t="s">
        <v>82</v>
      </c>
      <c r="B46" s="55">
        <v>6592</v>
      </c>
      <c r="C46" s="56">
        <v>467</v>
      </c>
      <c r="D46" s="55">
        <v>174</v>
      </c>
      <c r="E46" s="57">
        <v>13</v>
      </c>
      <c r="F46" s="55">
        <v>424</v>
      </c>
      <c r="G46" s="55">
        <v>5994</v>
      </c>
      <c r="H46" s="55">
        <v>45</v>
      </c>
      <c r="I46" s="55">
        <v>151</v>
      </c>
      <c r="J46" s="55">
        <v>4</v>
      </c>
      <c r="K46" s="55">
        <v>67520</v>
      </c>
      <c r="L46" s="55">
        <v>1544</v>
      </c>
      <c r="M46" s="24">
        <f t="shared" si="1"/>
        <v>0.70903010033444813</v>
      </c>
      <c r="N46" s="25">
        <f t="shared" si="0"/>
        <v>2.6395631067961164E-2</v>
      </c>
      <c r="P46">
        <f t="shared" si="2"/>
        <v>9.7630331753554497E-2</v>
      </c>
    </row>
    <row r="47" spans="1:26" ht="16.5" thickBot="1" x14ac:dyDescent="0.3">
      <c r="A47" s="8" t="s">
        <v>64</v>
      </c>
      <c r="B47" s="55">
        <v>5532</v>
      </c>
      <c r="C47" s="55">
        <v>50</v>
      </c>
      <c r="D47" s="55">
        <v>93</v>
      </c>
      <c r="E47" s="55">
        <v>1</v>
      </c>
      <c r="F47" s="55">
        <v>3452</v>
      </c>
      <c r="G47" s="55">
        <v>1987</v>
      </c>
      <c r="H47" s="55">
        <v>43</v>
      </c>
      <c r="I47" s="55">
        <v>171</v>
      </c>
      <c r="J47" s="55">
        <v>3</v>
      </c>
      <c r="K47" s="55">
        <v>110109</v>
      </c>
      <c r="L47" s="55">
        <v>3402</v>
      </c>
      <c r="M47" s="24">
        <f t="shared" si="1"/>
        <v>0.97376586741889981</v>
      </c>
      <c r="N47" s="25">
        <f t="shared" si="0"/>
        <v>1.6811279826464208E-2</v>
      </c>
      <c r="P47">
        <f t="shared" si="2"/>
        <v>5.0241124703702691E-2</v>
      </c>
    </row>
    <row r="48" spans="1:26" ht="16.5" thickBot="1" x14ac:dyDescent="0.3">
      <c r="A48" s="8" t="s">
        <v>84</v>
      </c>
      <c r="B48" s="55">
        <v>5300</v>
      </c>
      <c r="C48" s="56">
        <v>256</v>
      </c>
      <c r="D48" s="55">
        <v>260</v>
      </c>
      <c r="E48" s="57">
        <v>15</v>
      </c>
      <c r="F48" s="55">
        <v>581</v>
      </c>
      <c r="G48" s="55">
        <v>4459</v>
      </c>
      <c r="H48" s="55">
        <v>135</v>
      </c>
      <c r="I48" s="55">
        <v>489</v>
      </c>
      <c r="J48" s="55">
        <v>24</v>
      </c>
      <c r="K48" s="55">
        <v>18261</v>
      </c>
      <c r="L48" s="55">
        <v>1683</v>
      </c>
      <c r="M48" s="24">
        <f t="shared" si="1"/>
        <v>0.69084423305588583</v>
      </c>
      <c r="N48" s="25">
        <f t="shared" si="0"/>
        <v>4.9056603773584909E-2</v>
      </c>
      <c r="P48">
        <f t="shared" si="2"/>
        <v>0.29023602212365152</v>
      </c>
    </row>
    <row r="49" spans="1:16" ht="16.5" thickBot="1" x14ac:dyDescent="0.3">
      <c r="A49" s="8" t="s">
        <v>80</v>
      </c>
      <c r="B49" s="55">
        <v>4821</v>
      </c>
      <c r="C49" s="56">
        <v>163</v>
      </c>
      <c r="D49" s="55">
        <v>141</v>
      </c>
      <c r="E49" s="57">
        <v>5</v>
      </c>
      <c r="F49" s="55">
        <v>231</v>
      </c>
      <c r="G49" s="55">
        <v>4449</v>
      </c>
      <c r="H49" s="55">
        <v>94</v>
      </c>
      <c r="I49" s="55">
        <v>1117</v>
      </c>
      <c r="J49" s="55">
        <v>33</v>
      </c>
      <c r="K49" s="55">
        <v>21902</v>
      </c>
      <c r="L49" s="55">
        <v>5076</v>
      </c>
      <c r="M49" s="24">
        <f t="shared" si="1"/>
        <v>0.62096774193548387</v>
      </c>
      <c r="N49" s="25">
        <f t="shared" si="0"/>
        <v>2.924704418170504E-2</v>
      </c>
      <c r="P49">
        <f t="shared" si="2"/>
        <v>0.22011688430280341</v>
      </c>
    </row>
    <row r="50" spans="1:16" ht="16.5" thickBot="1" x14ac:dyDescent="0.3">
      <c r="A50" s="8" t="s">
        <v>88</v>
      </c>
      <c r="B50" s="55">
        <v>4149</v>
      </c>
      <c r="C50" s="56"/>
      <c r="D50" s="55">
        <v>196</v>
      </c>
      <c r="E50" s="57"/>
      <c r="F50" s="55">
        <v>804</v>
      </c>
      <c r="G50" s="55">
        <v>3149</v>
      </c>
      <c r="H50" s="55">
        <v>98</v>
      </c>
      <c r="I50" s="55">
        <v>82</v>
      </c>
      <c r="J50" s="55">
        <v>4</v>
      </c>
      <c r="K50" s="55">
        <v>68428</v>
      </c>
      <c r="L50" s="55">
        <v>1345</v>
      </c>
      <c r="M50" s="24">
        <f t="shared" si="1"/>
        <v>0.80400000000000005</v>
      </c>
      <c r="N50" s="25">
        <f t="shared" si="0"/>
        <v>4.7240298867196912E-2</v>
      </c>
      <c r="P50">
        <f t="shared" si="2"/>
        <v>6.0633074180160167E-2</v>
      </c>
    </row>
    <row r="51" spans="1:16" ht="16.5" thickBot="1" x14ac:dyDescent="0.3">
      <c r="A51" s="8" t="s">
        <v>87</v>
      </c>
      <c r="B51" s="55">
        <v>4129</v>
      </c>
      <c r="C51" s="56">
        <v>115</v>
      </c>
      <c r="D51" s="55">
        <v>149</v>
      </c>
      <c r="E51" s="57">
        <v>8</v>
      </c>
      <c r="F51" s="55">
        <v>2000</v>
      </c>
      <c r="G51" s="55">
        <v>1980</v>
      </c>
      <c r="H51" s="55">
        <v>63</v>
      </c>
      <c r="I51" s="55">
        <v>745</v>
      </c>
      <c r="J51" s="55">
        <v>27</v>
      </c>
      <c r="K51" s="55">
        <v>68552</v>
      </c>
      <c r="L51" s="55">
        <v>12372</v>
      </c>
      <c r="M51" s="24">
        <f t="shared" si="1"/>
        <v>0.93066542577943234</v>
      </c>
      <c r="N51" s="25">
        <f t="shared" si="0"/>
        <v>3.608621942358925E-2</v>
      </c>
      <c r="P51">
        <f t="shared" si="2"/>
        <v>6.0231648967207375E-2</v>
      </c>
    </row>
    <row r="52" spans="1:16" ht="16.5" thickBot="1" x14ac:dyDescent="0.3">
      <c r="A52" s="8" t="s">
        <v>212</v>
      </c>
      <c r="B52" s="55">
        <v>3772</v>
      </c>
      <c r="C52" s="55">
        <v>390</v>
      </c>
      <c r="D52" s="55">
        <v>120</v>
      </c>
      <c r="E52" s="55">
        <v>10</v>
      </c>
      <c r="F52" s="55">
        <v>92</v>
      </c>
      <c r="G52" s="55">
        <v>3560</v>
      </c>
      <c r="H52" s="55">
        <v>1</v>
      </c>
      <c r="I52" s="55">
        <v>23</v>
      </c>
      <c r="J52" s="55" t="s">
        <v>43</v>
      </c>
      <c r="K52" s="55">
        <v>32630</v>
      </c>
      <c r="L52" s="55">
        <v>198</v>
      </c>
      <c r="M52" s="24">
        <f t="shared" si="1"/>
        <v>0.43396226415094341</v>
      </c>
      <c r="N52" s="25">
        <f t="shared" si="0"/>
        <v>3.1813361611876985E-2</v>
      </c>
      <c r="P52">
        <f t="shared" si="2"/>
        <v>0.11559914189396261</v>
      </c>
    </row>
    <row r="53" spans="1:16" ht="16.5" thickBot="1" x14ac:dyDescent="0.3">
      <c r="A53" s="8" t="s">
        <v>83</v>
      </c>
      <c r="B53" s="55">
        <v>3654</v>
      </c>
      <c r="C53" s="56">
        <v>36</v>
      </c>
      <c r="D53" s="55">
        <v>80</v>
      </c>
      <c r="E53" s="57">
        <v>2</v>
      </c>
      <c r="F53" s="55">
        <v>711</v>
      </c>
      <c r="G53" s="55">
        <v>2863</v>
      </c>
      <c r="H53" s="55">
        <v>32</v>
      </c>
      <c r="I53" s="55">
        <v>5837</v>
      </c>
      <c r="J53" s="55">
        <v>128</v>
      </c>
      <c r="K53" s="55">
        <v>36087</v>
      </c>
      <c r="L53" s="55">
        <v>57649</v>
      </c>
      <c r="M53" s="24">
        <f t="shared" si="1"/>
        <v>0.89886219974715553</v>
      </c>
      <c r="N53" s="25">
        <f t="shared" si="0"/>
        <v>2.1893814997263273E-2</v>
      </c>
      <c r="P53">
        <f t="shared" si="2"/>
        <v>0.10125529969241001</v>
      </c>
    </row>
    <row r="54" spans="1:16" ht="16.5" thickBot="1" x14ac:dyDescent="0.3">
      <c r="A54" s="8" t="s">
        <v>92</v>
      </c>
      <c r="B54" s="55">
        <v>3490</v>
      </c>
      <c r="C54" s="56"/>
      <c r="D54" s="55">
        <v>264</v>
      </c>
      <c r="E54" s="55"/>
      <c r="F54" s="55">
        <v>870</v>
      </c>
      <c r="G54" s="55">
        <v>2356</v>
      </c>
      <c r="H54" s="55"/>
      <c r="I54" s="55">
        <v>34</v>
      </c>
      <c r="J54" s="55">
        <v>3</v>
      </c>
      <c r="K54" s="55">
        <v>55000</v>
      </c>
      <c r="L54" s="55">
        <v>537</v>
      </c>
      <c r="M54" s="24">
        <f t="shared" si="1"/>
        <v>0.76719576719576721</v>
      </c>
      <c r="N54" s="25">
        <f t="shared" si="0"/>
        <v>7.5644699140401145E-2</v>
      </c>
      <c r="P54">
        <f t="shared" si="2"/>
        <v>6.3454545454545458E-2</v>
      </c>
    </row>
    <row r="55" spans="1:16" ht="16.5" thickBot="1" x14ac:dyDescent="0.3">
      <c r="A55" s="8" t="s">
        <v>90</v>
      </c>
      <c r="B55" s="55">
        <v>3465</v>
      </c>
      <c r="C55" s="56"/>
      <c r="D55" s="55">
        <v>58</v>
      </c>
      <c r="E55" s="57"/>
      <c r="F55" s="55">
        <v>1055</v>
      </c>
      <c r="G55" s="55">
        <v>2352</v>
      </c>
      <c r="H55" s="55">
        <v>36</v>
      </c>
      <c r="I55" s="55">
        <v>58</v>
      </c>
      <c r="J55" s="55" t="s">
        <v>71</v>
      </c>
      <c r="K55" s="55">
        <v>126937</v>
      </c>
      <c r="L55" s="55">
        <v>2140</v>
      </c>
      <c r="M55" s="24">
        <f t="shared" si="1"/>
        <v>0.94788858939802334</v>
      </c>
      <c r="N55" s="25">
        <f t="shared" si="0"/>
        <v>1.6738816738816741E-2</v>
      </c>
      <c r="P55">
        <f t="shared" si="2"/>
        <v>2.7297005601203746E-2</v>
      </c>
    </row>
    <row r="56" spans="1:16" ht="16.5" thickBot="1" x14ac:dyDescent="0.3">
      <c r="A56" s="8" t="s">
        <v>97</v>
      </c>
      <c r="B56" s="55">
        <v>3377</v>
      </c>
      <c r="C56" s="55">
        <v>168</v>
      </c>
      <c r="D56" s="55">
        <v>149</v>
      </c>
      <c r="E56" s="57">
        <v>4</v>
      </c>
      <c r="F56" s="55">
        <v>398</v>
      </c>
      <c r="G56" s="55">
        <v>2830</v>
      </c>
      <c r="H56" s="55">
        <v>1</v>
      </c>
      <c r="I56" s="55">
        <v>91</v>
      </c>
      <c r="J56" s="55">
        <v>4</v>
      </c>
      <c r="K56" s="55">
        <v>18946</v>
      </c>
      <c r="L56" s="55">
        <v>513</v>
      </c>
      <c r="M56" s="24">
        <f t="shared" si="1"/>
        <v>0.72760511882998169</v>
      </c>
      <c r="N56" s="25">
        <f t="shared" si="0"/>
        <v>4.4122001776724901E-2</v>
      </c>
      <c r="P56">
        <f t="shared" si="2"/>
        <v>0.17824342869207221</v>
      </c>
    </row>
    <row r="57" spans="1:16" ht="16.5" thickBot="1" x14ac:dyDescent="0.3">
      <c r="A57" s="8" t="s">
        <v>93</v>
      </c>
      <c r="B57" s="55">
        <v>3144</v>
      </c>
      <c r="C57" s="56"/>
      <c r="D57" s="55">
        <v>152</v>
      </c>
      <c r="E57" s="57">
        <v>1</v>
      </c>
      <c r="F57" s="55">
        <v>872</v>
      </c>
      <c r="G57" s="55">
        <v>2120</v>
      </c>
      <c r="H57" s="55">
        <v>123</v>
      </c>
      <c r="I57" s="55">
        <v>70</v>
      </c>
      <c r="J57" s="55">
        <v>3</v>
      </c>
      <c r="K57" s="55">
        <v>39228</v>
      </c>
      <c r="L57" s="55">
        <v>868</v>
      </c>
      <c r="M57" s="24">
        <f t="shared" si="1"/>
        <v>0.8515625</v>
      </c>
      <c r="N57" s="25">
        <f t="shared" si="0"/>
        <v>4.8346055979643768E-2</v>
      </c>
      <c r="P57">
        <f t="shared" si="2"/>
        <v>8.0146833894157235E-2</v>
      </c>
    </row>
    <row r="58" spans="1:16" ht="16.5" thickBot="1" x14ac:dyDescent="0.3">
      <c r="A58" s="8" t="s">
        <v>95</v>
      </c>
      <c r="B58" s="55">
        <v>2910</v>
      </c>
      <c r="C58" s="56">
        <v>99</v>
      </c>
      <c r="D58" s="55">
        <v>402</v>
      </c>
      <c r="E58" s="57">
        <v>10</v>
      </c>
      <c r="F58" s="55">
        <v>1204</v>
      </c>
      <c r="G58" s="55">
        <v>1304</v>
      </c>
      <c r="H58" s="55">
        <v>40</v>
      </c>
      <c r="I58" s="55">
        <v>66</v>
      </c>
      <c r="J58" s="55">
        <v>9</v>
      </c>
      <c r="K58" s="55">
        <v>6500</v>
      </c>
      <c r="L58" s="55">
        <v>148</v>
      </c>
      <c r="M58" s="24">
        <f t="shared" si="1"/>
        <v>0.74968866749688667</v>
      </c>
      <c r="N58" s="25">
        <f t="shared" si="0"/>
        <v>0.13814432989690723</v>
      </c>
      <c r="P58">
        <f t="shared" si="2"/>
        <v>0.44769230769230767</v>
      </c>
    </row>
    <row r="59" spans="1:16" ht="16.5" thickBot="1" x14ac:dyDescent="0.3">
      <c r="A59" s="8" t="s">
        <v>89</v>
      </c>
      <c r="B59" s="55">
        <v>2826</v>
      </c>
      <c r="C59" s="56">
        <v>15</v>
      </c>
      <c r="D59" s="55">
        <v>49</v>
      </c>
      <c r="E59" s="57">
        <v>1</v>
      </c>
      <c r="F59" s="55">
        <v>2352</v>
      </c>
      <c r="G59" s="55">
        <v>425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0.97959183673469385</v>
      </c>
      <c r="N59" s="25">
        <f t="shared" si="0"/>
        <v>1.7338995046001414E-2</v>
      </c>
      <c r="P59">
        <f t="shared" si="2"/>
        <v>1.9819200639600531E-2</v>
      </c>
    </row>
    <row r="60" spans="1:16" ht="16.5" thickBot="1" x14ac:dyDescent="0.3">
      <c r="A60" s="8" t="s">
        <v>96</v>
      </c>
      <c r="B60" s="55">
        <v>2778</v>
      </c>
      <c r="C60" s="56">
        <v>164</v>
      </c>
      <c r="D60" s="55">
        <v>75</v>
      </c>
      <c r="E60" s="55">
        <v>3</v>
      </c>
      <c r="F60" s="55">
        <v>560</v>
      </c>
      <c r="G60" s="55">
        <v>2143</v>
      </c>
      <c r="H60" s="55">
        <v>212</v>
      </c>
      <c r="I60" s="55">
        <v>689</v>
      </c>
      <c r="J60" s="55">
        <v>19</v>
      </c>
      <c r="K60" s="55">
        <v>11763</v>
      </c>
      <c r="L60" s="55">
        <v>2916</v>
      </c>
      <c r="M60" s="24">
        <f t="shared" si="1"/>
        <v>0.88188976377952755</v>
      </c>
      <c r="N60" s="25">
        <f t="shared" si="0"/>
        <v>2.6997840172786176E-2</v>
      </c>
      <c r="P60">
        <f t="shared" si="2"/>
        <v>0.23616424381535323</v>
      </c>
    </row>
    <row r="61" spans="1:16" ht="16.5" thickBot="1" x14ac:dyDescent="0.3">
      <c r="A61" s="8" t="s">
        <v>94</v>
      </c>
      <c r="B61" s="55">
        <v>2408</v>
      </c>
      <c r="C61" s="56">
        <v>7</v>
      </c>
      <c r="D61" s="55">
        <v>121</v>
      </c>
      <c r="E61" s="55"/>
      <c r="F61" s="55">
        <v>577</v>
      </c>
      <c r="G61" s="55">
        <v>1710</v>
      </c>
      <c r="H61" s="55">
        <v>55</v>
      </c>
      <c r="I61" s="55">
        <v>231</v>
      </c>
      <c r="J61" s="55">
        <v>12</v>
      </c>
      <c r="K61" s="55">
        <v>56944</v>
      </c>
      <c r="L61" s="55">
        <v>5463</v>
      </c>
      <c r="M61" s="24">
        <f t="shared" si="1"/>
        <v>0.82664756446991405</v>
      </c>
      <c r="N61" s="25">
        <f t="shared" si="0"/>
        <v>5.024916943521595E-2</v>
      </c>
      <c r="P61">
        <f t="shared" si="2"/>
        <v>4.2287159314414159E-2</v>
      </c>
    </row>
    <row r="62" spans="1:16" ht="16.5" thickBot="1" x14ac:dyDescent="0.3">
      <c r="A62" s="8" t="s">
        <v>201</v>
      </c>
      <c r="B62" s="55">
        <v>2248</v>
      </c>
      <c r="C62" s="56">
        <v>168</v>
      </c>
      <c r="D62" s="55">
        <v>13</v>
      </c>
      <c r="E62" s="57">
        <v>2</v>
      </c>
      <c r="F62" s="55">
        <v>443</v>
      </c>
      <c r="G62" s="55">
        <v>1792</v>
      </c>
      <c r="H62" s="55">
        <v>50</v>
      </c>
      <c r="I62" s="55">
        <v>526</v>
      </c>
      <c r="J62" s="55">
        <v>3</v>
      </c>
      <c r="K62" s="55"/>
      <c r="L62" s="55"/>
      <c r="M62" s="24">
        <f t="shared" si="1"/>
        <v>0.97149122807017541</v>
      </c>
      <c r="N62" s="25">
        <f t="shared" si="0"/>
        <v>5.7829181494661918E-3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2168</v>
      </c>
      <c r="C63" s="56">
        <v>70</v>
      </c>
      <c r="D63" s="55">
        <v>225</v>
      </c>
      <c r="E63" s="57">
        <v>12</v>
      </c>
      <c r="F63" s="55">
        <v>295</v>
      </c>
      <c r="G63" s="55">
        <v>1648</v>
      </c>
      <c r="H63" s="55">
        <v>82</v>
      </c>
      <c r="I63" s="55">
        <v>224</v>
      </c>
      <c r="J63" s="55">
        <v>23</v>
      </c>
      <c r="K63" s="55">
        <v>52702</v>
      </c>
      <c r="L63" s="55">
        <v>5455</v>
      </c>
      <c r="M63" s="24">
        <f t="shared" si="1"/>
        <v>0.56730769230769229</v>
      </c>
      <c r="N63" s="25">
        <f t="shared" si="0"/>
        <v>0.10378228782287822</v>
      </c>
      <c r="P63">
        <f t="shared" si="2"/>
        <v>4.1136958749193576E-2</v>
      </c>
    </row>
    <row r="64" spans="1:16" ht="16.5" thickBot="1" x14ac:dyDescent="0.3">
      <c r="A64" s="8" t="s">
        <v>202</v>
      </c>
      <c r="B64" s="55">
        <v>2070</v>
      </c>
      <c r="C64" s="56">
        <v>75</v>
      </c>
      <c r="D64" s="55">
        <v>19</v>
      </c>
      <c r="E64" s="57"/>
      <c r="F64" s="55">
        <v>515</v>
      </c>
      <c r="G64" s="55">
        <v>1536</v>
      </c>
      <c r="H64" s="55">
        <v>32</v>
      </c>
      <c r="I64" s="55">
        <v>110</v>
      </c>
      <c r="J64" s="55">
        <v>1</v>
      </c>
      <c r="K64" s="55">
        <v>139207</v>
      </c>
      <c r="L64" s="55">
        <v>7414</v>
      </c>
      <c r="M64" s="24">
        <f t="shared" si="1"/>
        <v>0.96441947565543074</v>
      </c>
      <c r="N64" s="25">
        <f t="shared" si="0"/>
        <v>9.1787439613526568E-3</v>
      </c>
      <c r="P64">
        <f t="shared" si="2"/>
        <v>1.4869941885106352E-2</v>
      </c>
    </row>
    <row r="65" spans="1:16" ht="16.5" thickBot="1" x14ac:dyDescent="0.3">
      <c r="A65" s="8" t="s">
        <v>100</v>
      </c>
      <c r="B65" s="55">
        <v>2009</v>
      </c>
      <c r="C65" s="56">
        <v>36</v>
      </c>
      <c r="D65" s="55">
        <v>7</v>
      </c>
      <c r="E65" s="55"/>
      <c r="F65" s="55">
        <v>1026</v>
      </c>
      <c r="G65" s="55">
        <v>976</v>
      </c>
      <c r="H65" s="55">
        <v>2</v>
      </c>
      <c r="I65" s="55">
        <v>1181</v>
      </c>
      <c r="J65" s="55">
        <v>4</v>
      </c>
      <c r="K65" s="55">
        <v>96521</v>
      </c>
      <c r="L65" s="55">
        <v>56725</v>
      </c>
      <c r="M65" s="24">
        <f t="shared" si="1"/>
        <v>0.99322362052274926</v>
      </c>
      <c r="N65" s="25">
        <f t="shared" si="0"/>
        <v>3.4843205574912892E-3</v>
      </c>
      <c r="P65">
        <f t="shared" si="2"/>
        <v>2.0814123351395031E-2</v>
      </c>
    </row>
    <row r="66" spans="1:16" ht="16.5" thickBot="1" x14ac:dyDescent="0.3">
      <c r="A66" s="8" t="s">
        <v>99</v>
      </c>
      <c r="B66" s="55">
        <v>1950</v>
      </c>
      <c r="C66" s="56">
        <v>42</v>
      </c>
      <c r="D66" s="55">
        <v>48</v>
      </c>
      <c r="E66" s="57"/>
      <c r="F66" s="55">
        <v>869</v>
      </c>
      <c r="G66" s="55">
        <v>1033</v>
      </c>
      <c r="H66" s="55">
        <v>19</v>
      </c>
      <c r="I66" s="55">
        <v>475</v>
      </c>
      <c r="J66" s="55">
        <v>12</v>
      </c>
      <c r="K66" s="55">
        <v>27614</v>
      </c>
      <c r="L66" s="55">
        <v>6726</v>
      </c>
      <c r="M66" s="24">
        <f t="shared" si="1"/>
        <v>0.94765539803707743</v>
      </c>
      <c r="N66" s="25">
        <f t="shared" si="0"/>
        <v>2.4615384615384615E-2</v>
      </c>
      <c r="P66">
        <f t="shared" si="2"/>
        <v>7.0616354023321504E-2</v>
      </c>
    </row>
    <row r="67" spans="1:16" ht="16.5" thickBot="1" x14ac:dyDescent="0.3">
      <c r="A67" s="9" t="s">
        <v>98</v>
      </c>
      <c r="B67" s="58">
        <v>1785</v>
      </c>
      <c r="C67" s="59">
        <v>7</v>
      </c>
      <c r="D67" s="58">
        <v>10</v>
      </c>
      <c r="E67" s="60"/>
      <c r="F67" s="58">
        <v>1462</v>
      </c>
      <c r="G67" s="58">
        <v>313</v>
      </c>
      <c r="H67" s="58">
        <v>5</v>
      </c>
      <c r="I67" s="58">
        <v>5231</v>
      </c>
      <c r="J67" s="58">
        <v>29</v>
      </c>
      <c r="K67" s="58">
        <v>44468</v>
      </c>
      <c r="L67" s="58">
        <v>130312</v>
      </c>
      <c r="M67" s="24">
        <f t="shared" si="1"/>
        <v>0.99320652173913049</v>
      </c>
      <c r="N67" s="25">
        <f t="shared" ref="N67:N105" si="7">+D67/B67</f>
        <v>5.6022408963585435E-3</v>
      </c>
      <c r="P67">
        <f t="shared" si="2"/>
        <v>4.0141225150670146E-2</v>
      </c>
    </row>
    <row r="68" spans="1:16" ht="16.5" thickBot="1" x14ac:dyDescent="0.3">
      <c r="A68" s="8" t="s">
        <v>204</v>
      </c>
      <c r="B68" s="55">
        <v>1692</v>
      </c>
      <c r="C68" s="56">
        <v>14</v>
      </c>
      <c r="D68" s="55">
        <v>7</v>
      </c>
      <c r="E68" s="57">
        <v>1</v>
      </c>
      <c r="F68" s="55">
        <v>450</v>
      </c>
      <c r="G68" s="55">
        <v>1235</v>
      </c>
      <c r="H68" s="55">
        <v>8</v>
      </c>
      <c r="I68" s="55">
        <v>51</v>
      </c>
      <c r="J68" s="55" t="s">
        <v>48</v>
      </c>
      <c r="K68" s="55">
        <v>150000</v>
      </c>
      <c r="L68" s="55">
        <v>4482</v>
      </c>
      <c r="M68" s="24">
        <f t="shared" ref="M68:M105" si="8">F68/(F68+D68)</f>
        <v>0.98468271334792123</v>
      </c>
      <c r="N68" s="25">
        <f t="shared" si="7"/>
        <v>4.1371158392434987E-3</v>
      </c>
      <c r="P68">
        <f t="shared" ref="P68:P105" si="9">+B68/K68</f>
        <v>1.128E-2</v>
      </c>
    </row>
    <row r="69" spans="1:16" ht="16.5" thickBot="1" x14ac:dyDescent="0.3">
      <c r="A69" s="8" t="s">
        <v>102</v>
      </c>
      <c r="B69" s="55">
        <v>1631</v>
      </c>
      <c r="C69" s="56">
        <v>29</v>
      </c>
      <c r="D69" s="55">
        <v>83</v>
      </c>
      <c r="E69" s="55"/>
      <c r="F69" s="55">
        <v>1146</v>
      </c>
      <c r="G69" s="55">
        <v>402</v>
      </c>
      <c r="H69" s="55"/>
      <c r="I69" s="55">
        <v>41</v>
      </c>
      <c r="J69" s="55">
        <v>2</v>
      </c>
      <c r="K69" s="55">
        <v>62880</v>
      </c>
      <c r="L69" s="55">
        <v>1563</v>
      </c>
      <c r="M69" s="24">
        <f t="shared" si="8"/>
        <v>0.93246541903986979</v>
      </c>
      <c r="N69" s="25">
        <f t="shared" si="7"/>
        <v>5.0889025137952175E-2</v>
      </c>
      <c r="P69">
        <f t="shared" si="9"/>
        <v>2.5938295165394403E-2</v>
      </c>
    </row>
    <row r="70" spans="1:16" ht="16.5" thickBot="1" x14ac:dyDescent="0.3">
      <c r="A70" s="8" t="s">
        <v>214</v>
      </c>
      <c r="B70" s="55">
        <v>1614</v>
      </c>
      <c r="C70" s="56">
        <v>106</v>
      </c>
      <c r="D70" s="55">
        <v>8</v>
      </c>
      <c r="E70" s="55"/>
      <c r="F70" s="55">
        <v>238</v>
      </c>
      <c r="G70" s="55">
        <v>1368</v>
      </c>
      <c r="H70" s="55">
        <v>3</v>
      </c>
      <c r="I70" s="55">
        <v>316</v>
      </c>
      <c r="J70" s="55">
        <v>2</v>
      </c>
      <c r="K70" s="55"/>
      <c r="L70" s="55"/>
      <c r="M70" s="24">
        <f t="shared" si="8"/>
        <v>0.96747967479674801</v>
      </c>
      <c r="N70" s="25">
        <f t="shared" si="7"/>
        <v>4.9566294919454771E-3</v>
      </c>
      <c r="P70" t="e">
        <f t="shared" si="9"/>
        <v>#DIV/0!</v>
      </c>
    </row>
    <row r="71" spans="1:16" ht="16.5" thickBot="1" x14ac:dyDescent="0.3">
      <c r="A71" s="8" t="s">
        <v>103</v>
      </c>
      <c r="B71" s="55">
        <v>1559</v>
      </c>
      <c r="C71" s="56">
        <v>7</v>
      </c>
      <c r="D71" s="55">
        <v>44</v>
      </c>
      <c r="E71" s="55">
        <v>1</v>
      </c>
      <c r="F71" s="55">
        <v>184</v>
      </c>
      <c r="G71" s="55">
        <v>1331</v>
      </c>
      <c r="H71" s="55">
        <v>7</v>
      </c>
      <c r="I71" s="55">
        <v>1175</v>
      </c>
      <c r="J71" s="55">
        <v>33</v>
      </c>
      <c r="K71" s="55">
        <v>43637</v>
      </c>
      <c r="L71" s="55">
        <v>32895</v>
      </c>
      <c r="M71" s="24">
        <f t="shared" si="8"/>
        <v>0.80701754385964908</v>
      </c>
      <c r="N71" s="25">
        <f t="shared" si="7"/>
        <v>2.8223220012828735E-2</v>
      </c>
      <c r="P71">
        <f t="shared" si="9"/>
        <v>3.5726562320966153E-2</v>
      </c>
    </row>
    <row r="72" spans="1:16" ht="16.5" thickBot="1" x14ac:dyDescent="0.3">
      <c r="A72" s="8" t="s">
        <v>206</v>
      </c>
      <c r="B72" s="55">
        <v>1518</v>
      </c>
      <c r="C72" s="56">
        <v>38</v>
      </c>
      <c r="D72" s="55">
        <v>20</v>
      </c>
      <c r="E72" s="55"/>
      <c r="F72" s="55">
        <v>907</v>
      </c>
      <c r="G72" s="55">
        <v>591</v>
      </c>
      <c r="H72" s="55">
        <v>14</v>
      </c>
      <c r="I72" s="55">
        <v>150</v>
      </c>
      <c r="J72" s="55">
        <v>2</v>
      </c>
      <c r="K72" s="55">
        <v>108221</v>
      </c>
      <c r="L72" s="55">
        <v>10674</v>
      </c>
      <c r="M72" s="24">
        <f t="shared" si="8"/>
        <v>0.97842502696871625</v>
      </c>
      <c r="N72" s="25">
        <f t="shared" si="7"/>
        <v>1.3175230566534914E-2</v>
      </c>
      <c r="P72">
        <f t="shared" si="9"/>
        <v>1.4026852459319356E-2</v>
      </c>
    </row>
    <row r="73" spans="1:16" ht="16.5" thickBot="1" x14ac:dyDescent="0.3">
      <c r="A73" s="8" t="s">
        <v>209</v>
      </c>
      <c r="B73" s="55">
        <v>1473</v>
      </c>
      <c r="C73" s="56">
        <v>72</v>
      </c>
      <c r="D73" s="55">
        <v>24</v>
      </c>
      <c r="E73" s="55"/>
      <c r="F73" s="55">
        <v>633</v>
      </c>
      <c r="G73" s="55">
        <v>816</v>
      </c>
      <c r="H73" s="55">
        <v>30</v>
      </c>
      <c r="I73" s="55">
        <v>497</v>
      </c>
      <c r="J73" s="55">
        <v>8</v>
      </c>
      <c r="K73" s="55">
        <v>14966</v>
      </c>
      <c r="L73" s="55">
        <v>5051</v>
      </c>
      <c r="M73" s="24">
        <f t="shared" si="8"/>
        <v>0.9634703196347032</v>
      </c>
      <c r="N73" s="25">
        <f t="shared" si="7"/>
        <v>1.6293279022403257E-2</v>
      </c>
      <c r="P73">
        <f t="shared" si="9"/>
        <v>9.842309234264332E-2</v>
      </c>
    </row>
    <row r="74" spans="1:16" ht="16.5" thickBot="1" x14ac:dyDescent="0.3">
      <c r="A74" s="8" t="s">
        <v>104</v>
      </c>
      <c r="B74" s="55">
        <v>1451</v>
      </c>
      <c r="C74" s="56">
        <v>6</v>
      </c>
      <c r="D74" s="55">
        <v>14</v>
      </c>
      <c r="E74" s="57">
        <v>1</v>
      </c>
      <c r="F74" s="55">
        <v>1036</v>
      </c>
      <c r="G74" s="55">
        <v>401</v>
      </c>
      <c r="H74" s="55">
        <v>2</v>
      </c>
      <c r="I74" s="55">
        <v>301</v>
      </c>
      <c r="J74" s="55">
        <v>3</v>
      </c>
      <c r="K74" s="55">
        <v>94797</v>
      </c>
      <c r="L74" s="55">
        <v>19658</v>
      </c>
      <c r="M74" s="24">
        <f t="shared" si="8"/>
        <v>0.98666666666666669</v>
      </c>
      <c r="N74" s="25">
        <f t="shared" si="7"/>
        <v>9.6485182632667123E-3</v>
      </c>
      <c r="P74">
        <f t="shared" si="9"/>
        <v>1.5306391552475289E-2</v>
      </c>
    </row>
    <row r="75" spans="1:16" ht="16.5" thickBot="1" x14ac:dyDescent="0.3">
      <c r="A75" s="8" t="s">
        <v>207</v>
      </c>
      <c r="B75" s="55">
        <v>1370</v>
      </c>
      <c r="C75" s="56">
        <v>20</v>
      </c>
      <c r="D75" s="55">
        <v>38</v>
      </c>
      <c r="E75" s="55"/>
      <c r="F75" s="55">
        <v>357</v>
      </c>
      <c r="G75" s="55">
        <v>975</v>
      </c>
      <c r="H75" s="55">
        <v>17</v>
      </c>
      <c r="I75" s="55">
        <v>503</v>
      </c>
      <c r="J75" s="55">
        <v>14</v>
      </c>
      <c r="K75" s="55">
        <v>76973</v>
      </c>
      <c r="L75" s="55">
        <v>28275</v>
      </c>
      <c r="M75" s="24">
        <f t="shared" si="8"/>
        <v>0.90379746835443042</v>
      </c>
      <c r="N75" s="25">
        <f t="shared" si="7"/>
        <v>2.7737226277372264E-2</v>
      </c>
      <c r="P75">
        <f t="shared" si="9"/>
        <v>1.7798448806724435E-2</v>
      </c>
    </row>
    <row r="76" spans="1:16" ht="30.75" thickBot="1" x14ac:dyDescent="0.3">
      <c r="A76" s="8" t="s">
        <v>208</v>
      </c>
      <c r="B76" s="55">
        <v>1368</v>
      </c>
      <c r="C76" s="56">
        <v>26</v>
      </c>
      <c r="D76" s="55">
        <v>53</v>
      </c>
      <c r="E76" s="55">
        <v>2</v>
      </c>
      <c r="F76" s="55">
        <v>460</v>
      </c>
      <c r="G76" s="55">
        <v>855</v>
      </c>
      <c r="H76" s="55">
        <v>4</v>
      </c>
      <c r="I76" s="55">
        <v>417</v>
      </c>
      <c r="J76" s="55">
        <v>16</v>
      </c>
      <c r="K76" s="55">
        <v>20125</v>
      </c>
      <c r="L76" s="55">
        <v>6134</v>
      </c>
      <c r="M76" s="24">
        <f t="shared" si="8"/>
        <v>0.89668615984405453</v>
      </c>
      <c r="N76" s="25">
        <f t="shared" si="7"/>
        <v>3.874269005847953E-2</v>
      </c>
      <c r="P76">
        <f t="shared" si="9"/>
        <v>6.7975155279503111E-2</v>
      </c>
    </row>
    <row r="77" spans="1:16" ht="16.5" thickBot="1" x14ac:dyDescent="0.3">
      <c r="A77" s="8" t="s">
        <v>203</v>
      </c>
      <c r="B77" s="55">
        <v>1353</v>
      </c>
      <c r="C77" s="56">
        <v>9</v>
      </c>
      <c r="D77" s="55">
        <v>79</v>
      </c>
      <c r="E77" s="55">
        <v>2</v>
      </c>
      <c r="F77" s="55">
        <v>205</v>
      </c>
      <c r="G77" s="55">
        <v>1069</v>
      </c>
      <c r="H77" s="55">
        <v>24</v>
      </c>
      <c r="I77" s="55">
        <v>651</v>
      </c>
      <c r="J77" s="55">
        <v>38</v>
      </c>
      <c r="K77" s="55">
        <v>44435</v>
      </c>
      <c r="L77" s="55">
        <v>21374</v>
      </c>
      <c r="M77" s="24">
        <f t="shared" si="8"/>
        <v>0.721830985915493</v>
      </c>
      <c r="N77" s="25">
        <f t="shared" si="7"/>
        <v>5.8388765705838876E-2</v>
      </c>
      <c r="P77">
        <f t="shared" si="9"/>
        <v>3.044897040621132E-2</v>
      </c>
    </row>
    <row r="78" spans="1:16" ht="16.5" thickBot="1" x14ac:dyDescent="0.3">
      <c r="A78" s="8" t="s">
        <v>213</v>
      </c>
      <c r="B78" s="55">
        <v>1259</v>
      </c>
      <c r="C78" s="55">
        <v>28</v>
      </c>
      <c r="D78" s="55">
        <v>56</v>
      </c>
      <c r="E78" s="55">
        <v>1</v>
      </c>
      <c r="F78" s="55">
        <v>272</v>
      </c>
      <c r="G78" s="55">
        <v>931</v>
      </c>
      <c r="H78" s="55">
        <v>8</v>
      </c>
      <c r="I78" s="55">
        <v>604</v>
      </c>
      <c r="J78" s="55">
        <v>27</v>
      </c>
      <c r="K78" s="55">
        <v>13000</v>
      </c>
      <c r="L78" s="55">
        <v>6240</v>
      </c>
      <c r="M78" s="24">
        <f t="shared" si="8"/>
        <v>0.82926829268292679</v>
      </c>
      <c r="N78" s="25">
        <f t="shared" si="7"/>
        <v>4.4479745830023829E-2</v>
      </c>
      <c r="P78">
        <f t="shared" si="9"/>
        <v>9.6846153846153846E-2</v>
      </c>
    </row>
    <row r="79" spans="1:16" ht="16.5" thickBot="1" x14ac:dyDescent="0.3">
      <c r="A79" s="8" t="s">
        <v>215</v>
      </c>
      <c r="B79" s="55">
        <v>1244</v>
      </c>
      <c r="C79" s="56">
        <v>45</v>
      </c>
      <c r="D79" s="55">
        <v>14</v>
      </c>
      <c r="E79" s="55"/>
      <c r="F79" s="55">
        <v>284</v>
      </c>
      <c r="G79" s="55">
        <v>946</v>
      </c>
      <c r="H79" s="55">
        <v>7</v>
      </c>
      <c r="I79" s="55">
        <v>228</v>
      </c>
      <c r="J79" s="55">
        <v>3</v>
      </c>
      <c r="K79" s="55">
        <v>52649</v>
      </c>
      <c r="L79" s="55">
        <v>9643</v>
      </c>
      <c r="M79" s="24">
        <f t="shared" si="8"/>
        <v>0.95302013422818788</v>
      </c>
      <c r="N79" s="25">
        <f t="shared" si="7"/>
        <v>1.1254019292604502E-2</v>
      </c>
      <c r="P79">
        <f t="shared" si="9"/>
        <v>2.3628179072726928E-2</v>
      </c>
    </row>
    <row r="80" spans="1:16" ht="16.5" thickBot="1" x14ac:dyDescent="0.3">
      <c r="A80" s="18" t="s">
        <v>216</v>
      </c>
      <c r="B80" s="55">
        <v>1189</v>
      </c>
      <c r="C80" s="55">
        <v>52</v>
      </c>
      <c r="D80" s="55">
        <v>40</v>
      </c>
      <c r="E80" s="55">
        <v>2</v>
      </c>
      <c r="F80" s="55">
        <v>341</v>
      </c>
      <c r="G80" s="55">
        <v>808</v>
      </c>
      <c r="H80" s="55">
        <v>16</v>
      </c>
      <c r="I80" s="55">
        <v>105</v>
      </c>
      <c r="J80" s="55">
        <v>4</v>
      </c>
      <c r="K80" s="55">
        <v>30416</v>
      </c>
      <c r="L80" s="55">
        <v>2685</v>
      </c>
      <c r="M80" s="24">
        <f t="shared" si="8"/>
        <v>0.89501312335958005</v>
      </c>
      <c r="N80" s="25">
        <f t="shared" si="7"/>
        <v>3.3641715727502103E-2</v>
      </c>
      <c r="P80">
        <f t="shared" si="9"/>
        <v>3.9091267753813781E-2</v>
      </c>
    </row>
    <row r="81" spans="1:16" ht="16.5" thickBot="1" x14ac:dyDescent="0.3">
      <c r="A81" s="8" t="s">
        <v>219</v>
      </c>
      <c r="B81" s="55">
        <v>1176</v>
      </c>
      <c r="C81" s="55">
        <v>84</v>
      </c>
      <c r="D81" s="55">
        <v>40</v>
      </c>
      <c r="E81" s="55">
        <v>4</v>
      </c>
      <c r="F81" s="55">
        <v>166</v>
      </c>
      <c r="G81" s="55">
        <v>970</v>
      </c>
      <c r="H81" s="55">
        <v>7</v>
      </c>
      <c r="I81" s="55">
        <v>30</v>
      </c>
      <c r="J81" s="55">
        <v>1</v>
      </c>
      <c r="K81" s="55">
        <v>6422</v>
      </c>
      <c r="L81" s="55">
        <v>165</v>
      </c>
      <c r="M81" s="24">
        <f t="shared" si="8"/>
        <v>0.80582524271844658</v>
      </c>
      <c r="N81" s="25">
        <f t="shared" si="7"/>
        <v>3.4013605442176874E-2</v>
      </c>
      <c r="P81">
        <f t="shared" si="9"/>
        <v>0.18312052320149486</v>
      </c>
    </row>
    <row r="82" spans="1:16" ht="16.5" thickBot="1" x14ac:dyDescent="0.3">
      <c r="A82" s="8" t="s">
        <v>218</v>
      </c>
      <c r="B82" s="55">
        <v>1163</v>
      </c>
      <c r="C82" s="56"/>
      <c r="D82" s="55">
        <v>43</v>
      </c>
      <c r="E82" s="57"/>
      <c r="F82" s="55">
        <v>331</v>
      </c>
      <c r="G82" s="55">
        <v>789</v>
      </c>
      <c r="H82" s="55">
        <v>33</v>
      </c>
      <c r="I82" s="55">
        <v>44</v>
      </c>
      <c r="J82" s="55">
        <v>2</v>
      </c>
      <c r="K82" s="55"/>
      <c r="L82" s="55"/>
      <c r="M82" s="24">
        <f t="shared" si="8"/>
        <v>0.88502673796791442</v>
      </c>
      <c r="N82" s="25">
        <f t="shared" si="7"/>
        <v>3.6973344797936368E-2</v>
      </c>
      <c r="P82" t="e">
        <f t="shared" si="9"/>
        <v>#DIV/0!</v>
      </c>
    </row>
    <row r="83" spans="1:16" ht="16.5" thickBot="1" x14ac:dyDescent="0.3">
      <c r="A83" s="8" t="s">
        <v>223</v>
      </c>
      <c r="B83" s="55">
        <v>1154</v>
      </c>
      <c r="C83" s="56">
        <v>112</v>
      </c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8"/>
        <v>0.91666666666666663</v>
      </c>
      <c r="N83" s="25">
        <f t="shared" si="7"/>
        <v>7.7989601386481804E-3</v>
      </c>
      <c r="P83">
        <f t="shared" si="9"/>
        <v>1.6824364712571621E-2</v>
      </c>
    </row>
    <row r="84" spans="1:16" ht="16.5" thickBot="1" x14ac:dyDescent="0.3">
      <c r="A84" s="8" t="s">
        <v>210</v>
      </c>
      <c r="B84" s="55">
        <v>1034</v>
      </c>
      <c r="C84" s="56">
        <v>4</v>
      </c>
      <c r="D84" s="55">
        <v>4</v>
      </c>
      <c r="E84" s="57"/>
      <c r="F84" s="55">
        <v>678</v>
      </c>
      <c r="G84" s="55">
        <v>352</v>
      </c>
      <c r="H84" s="55">
        <v>8</v>
      </c>
      <c r="I84" s="55">
        <v>138</v>
      </c>
      <c r="J84" s="55" t="s">
        <v>91</v>
      </c>
      <c r="K84" s="55">
        <v>131786</v>
      </c>
      <c r="L84" s="55">
        <v>17579</v>
      </c>
      <c r="M84" s="24">
        <f t="shared" si="8"/>
        <v>0.99413489736070382</v>
      </c>
      <c r="N84" s="25">
        <f t="shared" si="7"/>
        <v>3.8684719535783366E-3</v>
      </c>
      <c r="P84">
        <f t="shared" si="9"/>
        <v>7.8460534502906229E-3</v>
      </c>
    </row>
    <row r="85" spans="1:16" ht="16.5" thickBot="1" x14ac:dyDescent="0.3">
      <c r="A85" s="8" t="s">
        <v>220</v>
      </c>
      <c r="B85" s="55">
        <v>1024</v>
      </c>
      <c r="C85" s="56">
        <v>49</v>
      </c>
      <c r="D85" s="55">
        <v>49</v>
      </c>
      <c r="E85" s="57">
        <v>4</v>
      </c>
      <c r="F85" s="55">
        <v>174</v>
      </c>
      <c r="G85" s="55">
        <v>801</v>
      </c>
      <c r="H85" s="55">
        <v>37</v>
      </c>
      <c r="I85" s="55">
        <v>147</v>
      </c>
      <c r="J85" s="55">
        <v>7</v>
      </c>
      <c r="K85" s="55">
        <v>27000</v>
      </c>
      <c r="L85" s="55">
        <v>3886</v>
      </c>
      <c r="M85" s="24">
        <f t="shared" si="8"/>
        <v>0.78026905829596416</v>
      </c>
      <c r="N85" s="25">
        <f t="shared" si="7"/>
        <v>4.78515625E-2</v>
      </c>
      <c r="P85">
        <f t="shared" si="9"/>
        <v>3.7925925925925925E-2</v>
      </c>
    </row>
    <row r="86" spans="1:16" ht="16.5" thickBot="1" x14ac:dyDescent="0.3">
      <c r="A86" s="8" t="s">
        <v>225</v>
      </c>
      <c r="B86" s="55">
        <v>974</v>
      </c>
      <c r="C86" s="56">
        <v>29</v>
      </c>
      <c r="D86" s="55">
        <v>2</v>
      </c>
      <c r="E86" s="57"/>
      <c r="F86" s="55">
        <v>183</v>
      </c>
      <c r="G86" s="55">
        <v>789</v>
      </c>
      <c r="H86" s="55"/>
      <c r="I86" s="55">
        <v>986</v>
      </c>
      <c r="J86" s="55">
        <v>2</v>
      </c>
      <c r="K86" s="55">
        <v>10272</v>
      </c>
      <c r="L86" s="55">
        <v>10397</v>
      </c>
      <c r="M86" s="24">
        <f t="shared" si="8"/>
        <v>0.98918918918918919</v>
      </c>
      <c r="N86" s="25">
        <f t="shared" si="7"/>
        <v>2.0533880903490761E-3</v>
      </c>
      <c r="P86">
        <f t="shared" si="9"/>
        <v>9.4820872274143306E-2</v>
      </c>
    </row>
    <row r="87" spans="1:16" ht="16.5" thickBot="1" x14ac:dyDescent="0.3">
      <c r="A87" s="8" t="s">
        <v>224</v>
      </c>
      <c r="B87" s="55">
        <v>916</v>
      </c>
      <c r="C87" s="56"/>
      <c r="D87" s="55">
        <v>13</v>
      </c>
      <c r="E87" s="55"/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8"/>
        <v>0.95886075949367089</v>
      </c>
      <c r="N87" s="25">
        <f t="shared" si="7"/>
        <v>1.4192139737991267E-2</v>
      </c>
      <c r="P87" t="e">
        <f t="shared" si="9"/>
        <v>#DIV/0!</v>
      </c>
    </row>
    <row r="88" spans="1:16" ht="16.5" thickBot="1" x14ac:dyDescent="0.3">
      <c r="A88" s="8" t="s">
        <v>221</v>
      </c>
      <c r="B88" s="55">
        <v>901</v>
      </c>
      <c r="C88" s="56"/>
      <c r="D88" s="55">
        <v>38</v>
      </c>
      <c r="E88" s="57"/>
      <c r="F88" s="55">
        <v>170</v>
      </c>
      <c r="G88" s="55">
        <v>693</v>
      </c>
      <c r="H88" s="55">
        <v>25</v>
      </c>
      <c r="I88" s="55">
        <v>76</v>
      </c>
      <c r="J88" s="55">
        <v>3</v>
      </c>
      <c r="K88" s="55">
        <v>18165</v>
      </c>
      <c r="L88" s="55">
        <v>1537</v>
      </c>
      <c r="M88" s="24">
        <f t="shared" si="8"/>
        <v>0.81730769230769229</v>
      </c>
      <c r="N88" s="25">
        <f t="shared" si="7"/>
        <v>4.2175360710321866E-2</v>
      </c>
      <c r="P88">
        <f t="shared" si="9"/>
        <v>4.9600880814753646E-2</v>
      </c>
    </row>
    <row r="89" spans="1:16" ht="16.5" thickBot="1" x14ac:dyDescent="0.3">
      <c r="A89" s="8" t="s">
        <v>222</v>
      </c>
      <c r="B89" s="55">
        <v>790</v>
      </c>
      <c r="C89" s="56">
        <v>6</v>
      </c>
      <c r="D89" s="55">
        <v>13</v>
      </c>
      <c r="E89" s="55">
        <v>1</v>
      </c>
      <c r="F89" s="55">
        <v>98</v>
      </c>
      <c r="G89" s="55">
        <v>679</v>
      </c>
      <c r="H89" s="55">
        <v>15</v>
      </c>
      <c r="I89" s="55">
        <v>654</v>
      </c>
      <c r="J89" s="55">
        <v>11</v>
      </c>
      <c r="K89" s="55">
        <v>37081</v>
      </c>
      <c r="L89" s="55">
        <v>30712</v>
      </c>
      <c r="M89" s="24">
        <f t="shared" si="8"/>
        <v>0.88288288288288286</v>
      </c>
      <c r="N89" s="25">
        <f t="shared" si="7"/>
        <v>1.6455696202531647E-2</v>
      </c>
      <c r="P89">
        <f t="shared" si="9"/>
        <v>2.1304711307677787E-2</v>
      </c>
    </row>
    <row r="90" spans="1:16" ht="16.5" thickBot="1" x14ac:dyDescent="0.3">
      <c r="A90" s="8" t="s">
        <v>235</v>
      </c>
      <c r="B90" s="55">
        <v>782</v>
      </c>
      <c r="C90" s="56"/>
      <c r="D90" s="55">
        <v>25</v>
      </c>
      <c r="E90" s="57"/>
      <c r="F90" s="55">
        <v>197</v>
      </c>
      <c r="G90" s="55">
        <v>560</v>
      </c>
      <c r="H90" s="55">
        <v>2</v>
      </c>
      <c r="I90" s="55">
        <v>4</v>
      </c>
      <c r="J90" s="55" t="s">
        <v>205</v>
      </c>
      <c r="K90" s="55">
        <v>8003</v>
      </c>
      <c r="L90" s="55">
        <v>39</v>
      </c>
      <c r="M90" s="24">
        <f t="shared" si="8"/>
        <v>0.88738738738738743</v>
      </c>
      <c r="N90" s="25">
        <f t="shared" si="7"/>
        <v>3.1969309462915603E-2</v>
      </c>
      <c r="P90">
        <f t="shared" si="9"/>
        <v>9.77133574909409E-2</v>
      </c>
    </row>
    <row r="91" spans="1:16" ht="16.5" thickBot="1" x14ac:dyDescent="0.3">
      <c r="A91" s="8" t="s">
        <v>226</v>
      </c>
      <c r="B91" s="55">
        <v>761</v>
      </c>
      <c r="C91" s="55">
        <v>13</v>
      </c>
      <c r="D91" s="55">
        <v>11</v>
      </c>
      <c r="E91" s="55">
        <v>2</v>
      </c>
      <c r="F91" s="55">
        <v>133</v>
      </c>
      <c r="G91" s="55">
        <v>617</v>
      </c>
      <c r="H91" s="55">
        <v>5</v>
      </c>
      <c r="I91" s="55">
        <v>403</v>
      </c>
      <c r="J91" s="55">
        <v>6</v>
      </c>
      <c r="K91" s="55">
        <v>39336</v>
      </c>
      <c r="L91" s="55">
        <v>20855</v>
      </c>
      <c r="M91" s="24">
        <f t="shared" si="8"/>
        <v>0.92361111111111116</v>
      </c>
      <c r="N91" s="25">
        <f t="shared" si="7"/>
        <v>1.4454664914586071E-2</v>
      </c>
      <c r="P91">
        <f t="shared" si="9"/>
        <v>1.9346146023998374E-2</v>
      </c>
    </row>
    <row r="92" spans="1:16" ht="16.5" thickBot="1" x14ac:dyDescent="0.3">
      <c r="A92" s="8" t="s">
        <v>238</v>
      </c>
      <c r="B92" s="55">
        <v>761</v>
      </c>
      <c r="C92" s="55">
        <v>73</v>
      </c>
      <c r="D92" s="55">
        <v>6</v>
      </c>
      <c r="E92" s="55"/>
      <c r="F92" s="55">
        <v>164</v>
      </c>
      <c r="G92" s="55">
        <v>591</v>
      </c>
      <c r="H92" s="55"/>
      <c r="I92" s="55">
        <v>58</v>
      </c>
      <c r="J92" s="55" t="s">
        <v>91</v>
      </c>
      <c r="K92" s="55"/>
      <c r="L92" s="55"/>
      <c r="M92" s="24">
        <f t="shared" si="8"/>
        <v>0.96470588235294119</v>
      </c>
      <c r="N92" s="25">
        <f t="shared" si="7"/>
        <v>7.8843626806833107E-3</v>
      </c>
      <c r="P92" t="e">
        <f t="shared" si="9"/>
        <v>#DIV/0!</v>
      </c>
    </row>
    <row r="93" spans="1:16" ht="16.5" thickBot="1" x14ac:dyDescent="0.3">
      <c r="A93" s="8" t="s">
        <v>227</v>
      </c>
      <c r="B93" s="55">
        <v>723</v>
      </c>
      <c r="C93" s="56">
        <v>6</v>
      </c>
      <c r="D93" s="55">
        <v>37</v>
      </c>
      <c r="E93" s="55"/>
      <c r="F93" s="55">
        <v>309</v>
      </c>
      <c r="G93" s="55">
        <v>377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8"/>
        <v>0.89306358381502893</v>
      </c>
      <c r="N93" s="25">
        <f t="shared" si="7"/>
        <v>5.1175656984785614E-2</v>
      </c>
      <c r="P93">
        <f t="shared" si="9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644</v>
      </c>
      <c r="G94" s="55">
        <v>55</v>
      </c>
      <c r="H94" s="55">
        <v>7</v>
      </c>
      <c r="I94" s="55"/>
      <c r="J94" s="55"/>
      <c r="K94" s="55"/>
      <c r="L94" s="55"/>
      <c r="M94" s="24">
        <f t="shared" si="8"/>
        <v>0.98021308980213084</v>
      </c>
      <c r="N94" s="25">
        <f t="shared" si="7"/>
        <v>1.8258426966292134E-2</v>
      </c>
      <c r="P94" t="e">
        <f t="shared" si="9"/>
        <v>#DIV/0!</v>
      </c>
    </row>
    <row r="95" spans="1:16" ht="16.5" thickBot="1" x14ac:dyDescent="0.3">
      <c r="A95" s="8" t="s">
        <v>229</v>
      </c>
      <c r="B95" s="55">
        <v>682</v>
      </c>
      <c r="C95" s="55">
        <v>5</v>
      </c>
      <c r="D95" s="55">
        <v>22</v>
      </c>
      <c r="E95" s="55">
        <v>1</v>
      </c>
      <c r="F95" s="55">
        <v>130</v>
      </c>
      <c r="G95" s="55">
        <v>530</v>
      </c>
      <c r="H95" s="55">
        <v>26</v>
      </c>
      <c r="I95" s="55">
        <v>100</v>
      </c>
      <c r="J95" s="55">
        <v>3</v>
      </c>
      <c r="K95" s="55">
        <v>22853</v>
      </c>
      <c r="L95" s="55">
        <v>3348</v>
      </c>
      <c r="M95" s="24">
        <f t="shared" si="8"/>
        <v>0.85526315789473684</v>
      </c>
      <c r="N95" s="25">
        <f t="shared" si="7"/>
        <v>3.2258064516129031E-2</v>
      </c>
      <c r="P95">
        <f t="shared" si="9"/>
        <v>2.9842909027261191E-2</v>
      </c>
    </row>
    <row r="96" spans="1:16" ht="16.5" thickBot="1" x14ac:dyDescent="0.3">
      <c r="A96" s="8" t="s">
        <v>230</v>
      </c>
      <c r="B96" s="55">
        <v>669</v>
      </c>
      <c r="C96" s="56"/>
      <c r="D96" s="55">
        <v>6</v>
      </c>
      <c r="E96" s="55"/>
      <c r="F96" s="55">
        <v>150</v>
      </c>
      <c r="G96" s="55">
        <v>513</v>
      </c>
      <c r="H96" s="55">
        <v>6</v>
      </c>
      <c r="I96" s="55">
        <v>131</v>
      </c>
      <c r="J96" s="55">
        <v>1</v>
      </c>
      <c r="K96" s="55">
        <v>11387</v>
      </c>
      <c r="L96" s="55">
        <v>2235</v>
      </c>
      <c r="M96" s="24">
        <f t="shared" si="8"/>
        <v>0.96153846153846156</v>
      </c>
      <c r="N96" s="25">
        <f t="shared" si="7"/>
        <v>8.9686098654708519E-3</v>
      </c>
      <c r="P96">
        <f t="shared" si="9"/>
        <v>5.8751207517344341E-2</v>
      </c>
    </row>
    <row r="97" spans="1:16" ht="16.5" thickBot="1" x14ac:dyDescent="0.3">
      <c r="A97" s="8" t="s">
        <v>231</v>
      </c>
      <c r="B97" s="55">
        <v>657</v>
      </c>
      <c r="C97" s="55"/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8"/>
        <v>0.86394557823129248</v>
      </c>
      <c r="N97" s="25">
        <f t="shared" si="7"/>
        <v>3.0441400304414001E-2</v>
      </c>
      <c r="P97">
        <f t="shared" si="9"/>
        <v>0.13596854304635761</v>
      </c>
    </row>
    <row r="98" spans="1:16" ht="16.5" thickBot="1" x14ac:dyDescent="0.3">
      <c r="A98" s="8" t="s">
        <v>233</v>
      </c>
      <c r="B98" s="55">
        <v>634</v>
      </c>
      <c r="C98" s="55">
        <v>25</v>
      </c>
      <c r="D98" s="55">
        <v>27</v>
      </c>
      <c r="E98" s="55">
        <v>1</v>
      </c>
      <c r="F98" s="55">
        <v>356</v>
      </c>
      <c r="G98" s="55">
        <v>251</v>
      </c>
      <c r="H98" s="55">
        <v>4</v>
      </c>
      <c r="I98" s="55">
        <v>220</v>
      </c>
      <c r="J98" s="55">
        <v>9</v>
      </c>
      <c r="K98" s="55">
        <v>6269</v>
      </c>
      <c r="L98" s="55">
        <v>2178</v>
      </c>
      <c r="M98" s="24">
        <f t="shared" si="8"/>
        <v>0.92950391644908614</v>
      </c>
      <c r="N98" s="25">
        <f t="shared" si="7"/>
        <v>4.2586750788643532E-2</v>
      </c>
      <c r="P98">
        <f t="shared" si="9"/>
        <v>0.10113255702663902</v>
      </c>
    </row>
    <row r="99" spans="1:16" ht="16.5" thickBot="1" x14ac:dyDescent="0.3">
      <c r="A99" s="8" t="s">
        <v>234</v>
      </c>
      <c r="B99" s="55">
        <v>612</v>
      </c>
      <c r="C99" s="56">
        <v>22</v>
      </c>
      <c r="D99" s="55">
        <v>7</v>
      </c>
      <c r="E99" s="57"/>
      <c r="F99" s="55">
        <v>254</v>
      </c>
      <c r="G99" s="55">
        <v>351</v>
      </c>
      <c r="H99" s="55">
        <v>5</v>
      </c>
      <c r="I99" s="55">
        <v>94</v>
      </c>
      <c r="J99" s="55">
        <v>1</v>
      </c>
      <c r="K99" s="55">
        <v>26147</v>
      </c>
      <c r="L99" s="55">
        <v>4008</v>
      </c>
      <c r="M99" s="24">
        <f t="shared" si="8"/>
        <v>0.97318007662835249</v>
      </c>
      <c r="N99" s="25">
        <f t="shared" si="7"/>
        <v>1.1437908496732025E-2</v>
      </c>
      <c r="P99">
        <f t="shared" si="9"/>
        <v>2.340612689792328E-2</v>
      </c>
    </row>
    <row r="100" spans="1:16" ht="16.5" thickBot="1" x14ac:dyDescent="0.3">
      <c r="A100" s="8" t="s">
        <v>237</v>
      </c>
      <c r="B100" s="55">
        <v>609</v>
      </c>
      <c r="C100" s="56">
        <v>11</v>
      </c>
      <c r="D100" s="55">
        <v>37</v>
      </c>
      <c r="E100" s="55">
        <v>3</v>
      </c>
      <c r="F100" s="55">
        <v>44</v>
      </c>
      <c r="G100" s="55">
        <v>528</v>
      </c>
      <c r="H100" s="55">
        <v>3</v>
      </c>
      <c r="I100" s="55">
        <v>52</v>
      </c>
      <c r="J100" s="55">
        <v>3</v>
      </c>
      <c r="K100" s="55">
        <v>4420</v>
      </c>
      <c r="L100" s="55">
        <v>379</v>
      </c>
      <c r="M100" s="24">
        <f t="shared" si="8"/>
        <v>0.54320987654320985</v>
      </c>
      <c r="N100" s="25">
        <f t="shared" si="7"/>
        <v>6.0755336617405585E-2</v>
      </c>
      <c r="P100">
        <f t="shared" si="9"/>
        <v>0.13778280542986426</v>
      </c>
    </row>
    <row r="101" spans="1:16" ht="16.5" thickBot="1" x14ac:dyDescent="0.3">
      <c r="A101" s="8" t="s">
        <v>232</v>
      </c>
      <c r="B101" s="55">
        <v>600</v>
      </c>
      <c r="C101" s="55"/>
      <c r="D101" s="55">
        <v>38</v>
      </c>
      <c r="E101" s="55"/>
      <c r="F101" s="55">
        <v>362</v>
      </c>
      <c r="G101" s="55">
        <v>200</v>
      </c>
      <c r="H101" s="55"/>
      <c r="I101" s="55">
        <v>29</v>
      </c>
      <c r="J101" s="55">
        <v>2</v>
      </c>
      <c r="K101" s="55"/>
      <c r="L101" s="55"/>
      <c r="M101" s="24">
        <f t="shared" si="8"/>
        <v>0.90500000000000003</v>
      </c>
      <c r="N101" s="25">
        <f t="shared" si="7"/>
        <v>6.3333333333333339E-2</v>
      </c>
      <c r="P101" t="e">
        <f t="shared" si="9"/>
        <v>#DIV/0!</v>
      </c>
    </row>
    <row r="102" spans="1:16" ht="16.5" thickBot="1" x14ac:dyDescent="0.3">
      <c r="A102" s="8" t="s">
        <v>239</v>
      </c>
      <c r="B102" s="55">
        <v>543</v>
      </c>
      <c r="C102" s="55"/>
      <c r="D102" s="55">
        <v>12</v>
      </c>
      <c r="E102" s="55"/>
      <c r="F102" s="55">
        <v>324</v>
      </c>
      <c r="G102" s="55">
        <v>207</v>
      </c>
      <c r="H102" s="55">
        <v>10</v>
      </c>
      <c r="I102" s="55">
        <v>156</v>
      </c>
      <c r="J102" s="55">
        <v>3</v>
      </c>
      <c r="K102" s="55">
        <v>13923</v>
      </c>
      <c r="L102" s="55">
        <v>4008</v>
      </c>
      <c r="M102" s="24">
        <f t="shared" si="8"/>
        <v>0.9642857142857143</v>
      </c>
      <c r="N102" s="25">
        <f t="shared" si="7"/>
        <v>2.2099447513812154E-2</v>
      </c>
      <c r="P102">
        <f t="shared" si="9"/>
        <v>3.9000215470803706E-2</v>
      </c>
    </row>
    <row r="103" spans="1:16" ht="16.5" thickBot="1" x14ac:dyDescent="0.3">
      <c r="A103" s="8" t="s">
        <v>241</v>
      </c>
      <c r="B103" s="55">
        <v>510</v>
      </c>
      <c r="C103" s="56">
        <v>16</v>
      </c>
      <c r="D103" s="55">
        <v>46</v>
      </c>
      <c r="E103" s="55"/>
      <c r="F103" s="55">
        <v>30</v>
      </c>
      <c r="G103" s="55">
        <v>434</v>
      </c>
      <c r="H103" s="55">
        <v>10</v>
      </c>
      <c r="I103" s="55">
        <v>51</v>
      </c>
      <c r="J103" s="55">
        <v>5</v>
      </c>
      <c r="K103" s="55">
        <v>2535</v>
      </c>
      <c r="L103" s="55">
        <v>256</v>
      </c>
      <c r="M103" s="24">
        <f t="shared" si="8"/>
        <v>0.39473684210526316</v>
      </c>
      <c r="N103" s="25">
        <f t="shared" si="7"/>
        <v>9.0196078431372548E-2</v>
      </c>
      <c r="P103">
        <f t="shared" si="9"/>
        <v>0.20118343195266272</v>
      </c>
    </row>
    <row r="104" spans="1:16" ht="16.5" thickBot="1" x14ac:dyDescent="0.3">
      <c r="A104" s="8" t="s">
        <v>240</v>
      </c>
      <c r="B104" s="55">
        <v>498</v>
      </c>
      <c r="C104" s="56">
        <v>2</v>
      </c>
      <c r="D104" s="55">
        <v>28</v>
      </c>
      <c r="E104" s="55">
        <v>4</v>
      </c>
      <c r="F104" s="55">
        <v>285</v>
      </c>
      <c r="G104" s="55">
        <v>185</v>
      </c>
      <c r="H104" s="55"/>
      <c r="I104" s="55">
        <v>2864</v>
      </c>
      <c r="J104" s="55">
        <v>161</v>
      </c>
      <c r="K104" s="55">
        <v>3320</v>
      </c>
      <c r="L104" s="55">
        <v>19095</v>
      </c>
      <c r="M104" s="24">
        <f t="shared" si="8"/>
        <v>0.91054313099041528</v>
      </c>
      <c r="N104" s="25">
        <f t="shared" si="7"/>
        <v>5.6224899598393573E-2</v>
      </c>
      <c r="P104">
        <f t="shared" si="9"/>
        <v>0.15</v>
      </c>
    </row>
    <row r="105" spans="1:16" ht="16.5" thickBot="1" x14ac:dyDescent="0.3">
      <c r="A105" s="8" t="s">
        <v>242</v>
      </c>
      <c r="B105" s="55">
        <v>488</v>
      </c>
      <c r="C105" s="55">
        <v>12</v>
      </c>
      <c r="D105" s="55">
        <v>40</v>
      </c>
      <c r="E105" s="55"/>
      <c r="F105" s="55">
        <v>62</v>
      </c>
      <c r="G105" s="55">
        <v>386</v>
      </c>
      <c r="H105" s="55">
        <v>4</v>
      </c>
      <c r="I105" s="55">
        <v>14382</v>
      </c>
      <c r="J105" s="55">
        <v>1179</v>
      </c>
      <c r="K105" s="55">
        <v>1872</v>
      </c>
      <c r="L105" s="55">
        <v>55171</v>
      </c>
      <c r="M105" s="24">
        <f t="shared" si="8"/>
        <v>0.60784313725490191</v>
      </c>
      <c r="N105" s="25">
        <f t="shared" si="7"/>
        <v>8.1967213114754092E-2</v>
      </c>
      <c r="P105">
        <f t="shared" si="9"/>
        <v>0.2606837606837607</v>
      </c>
    </row>
    <row r="106" spans="1:16" ht="16.5" thickBot="1" x14ac:dyDescent="0.3">
      <c r="A106" s="8" t="s">
        <v>243</v>
      </c>
      <c r="B106" s="55">
        <v>474</v>
      </c>
      <c r="C106" s="56">
        <v>8</v>
      </c>
      <c r="D106" s="55">
        <v>4</v>
      </c>
      <c r="E106" s="55"/>
      <c r="F106" s="55">
        <v>71</v>
      </c>
      <c r="G106" s="55">
        <v>399</v>
      </c>
      <c r="H106" s="55"/>
      <c r="I106" s="55">
        <v>93</v>
      </c>
      <c r="J106" s="55" t="s">
        <v>57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444</v>
      </c>
      <c r="C107" s="55">
        <v>1</v>
      </c>
      <c r="D107" s="55">
        <v>3</v>
      </c>
      <c r="E107" s="55"/>
      <c r="F107" s="55">
        <v>165</v>
      </c>
      <c r="G107" s="55">
        <v>276</v>
      </c>
      <c r="H107" s="55">
        <v>2</v>
      </c>
      <c r="I107" s="55">
        <v>1006</v>
      </c>
      <c r="J107" s="55">
        <v>7</v>
      </c>
      <c r="K107" s="55">
        <v>26148</v>
      </c>
      <c r="L107" s="55">
        <v>59220</v>
      </c>
    </row>
    <row r="108" spans="1:16" ht="16.5" thickBot="1" x14ac:dyDescent="0.3">
      <c r="A108" s="8" t="s">
        <v>249</v>
      </c>
      <c r="B108" s="55">
        <v>442</v>
      </c>
      <c r="C108" s="56">
        <v>30</v>
      </c>
      <c r="D108" s="55">
        <v>6</v>
      </c>
      <c r="E108" s="57">
        <v>1</v>
      </c>
      <c r="F108" s="55">
        <v>253</v>
      </c>
      <c r="G108" s="55">
        <v>183</v>
      </c>
      <c r="H108" s="55">
        <v>1</v>
      </c>
      <c r="I108" s="55">
        <v>26</v>
      </c>
      <c r="J108" s="55" t="s">
        <v>72</v>
      </c>
      <c r="K108" s="55">
        <v>466</v>
      </c>
      <c r="L108" s="55">
        <v>28</v>
      </c>
    </row>
    <row r="109" spans="1:16" ht="16.5" thickBot="1" x14ac:dyDescent="0.3">
      <c r="A109" s="8" t="s">
        <v>245</v>
      </c>
      <c r="B109" s="55">
        <v>435</v>
      </c>
      <c r="C109" s="56">
        <v>7</v>
      </c>
      <c r="D109" s="55">
        <v>7</v>
      </c>
      <c r="E109" s="55"/>
      <c r="F109" s="55">
        <v>297</v>
      </c>
      <c r="G109" s="55">
        <v>131</v>
      </c>
      <c r="H109" s="55">
        <v>5</v>
      </c>
      <c r="I109" s="55">
        <v>43</v>
      </c>
      <c r="J109" s="55" t="s">
        <v>43</v>
      </c>
      <c r="K109" s="55">
        <v>35000</v>
      </c>
      <c r="L109" s="55">
        <v>3430</v>
      </c>
    </row>
    <row r="110" spans="1:16" ht="16.5" thickBot="1" x14ac:dyDescent="0.3">
      <c r="A110" s="8" t="s">
        <v>246</v>
      </c>
      <c r="B110" s="55">
        <v>426</v>
      </c>
      <c r="C110" s="56">
        <v>1</v>
      </c>
      <c r="D110" s="55">
        <v>6</v>
      </c>
      <c r="E110" s="55"/>
      <c r="F110" s="55">
        <v>236</v>
      </c>
      <c r="G110" s="55">
        <v>184</v>
      </c>
      <c r="H110" s="55"/>
      <c r="I110" s="55">
        <v>18</v>
      </c>
      <c r="J110" s="55" t="s">
        <v>63</v>
      </c>
      <c r="K110" s="55">
        <v>56853</v>
      </c>
      <c r="L110" s="55">
        <v>2387</v>
      </c>
    </row>
    <row r="111" spans="1:16" ht="16.5" thickBot="1" x14ac:dyDescent="0.3">
      <c r="A111" s="8" t="s">
        <v>248</v>
      </c>
      <c r="B111" s="55">
        <v>416</v>
      </c>
      <c r="C111" s="56">
        <v>8</v>
      </c>
      <c r="D111" s="55">
        <v>5</v>
      </c>
      <c r="E111" s="57">
        <v>1</v>
      </c>
      <c r="F111" s="55">
        <v>107</v>
      </c>
      <c r="G111" s="55">
        <v>304</v>
      </c>
      <c r="H111" s="55">
        <v>6</v>
      </c>
      <c r="I111" s="55">
        <v>104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359</v>
      </c>
      <c r="C113" s="56">
        <v>9</v>
      </c>
      <c r="D113" s="55">
        <v>25</v>
      </c>
      <c r="E113" s="55"/>
      <c r="F113" s="55">
        <v>45</v>
      </c>
      <c r="G113" s="55">
        <v>289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329</v>
      </c>
      <c r="C114" s="55">
        <v>1</v>
      </c>
      <c r="D114" s="55">
        <v>9</v>
      </c>
      <c r="E114" s="55"/>
      <c r="F114" s="55">
        <v>261</v>
      </c>
      <c r="G114" s="55">
        <v>59</v>
      </c>
      <c r="H114" s="55">
        <v>3</v>
      </c>
      <c r="I114" s="55">
        <v>259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 t="s">
        <v>252</v>
      </c>
      <c r="B115" s="55">
        <v>326</v>
      </c>
      <c r="C115" s="56">
        <v>15</v>
      </c>
      <c r="D115" s="55">
        <v>4</v>
      </c>
      <c r="E115" s="55"/>
      <c r="F115" s="55">
        <v>125</v>
      </c>
      <c r="G115" s="55">
        <v>197</v>
      </c>
      <c r="H115" s="55">
        <v>4</v>
      </c>
      <c r="I115" s="55">
        <v>1195</v>
      </c>
      <c r="J115" s="55">
        <v>15</v>
      </c>
      <c r="K115" s="55">
        <v>2100</v>
      </c>
      <c r="L115" s="55">
        <v>7698</v>
      </c>
    </row>
    <row r="116" spans="1:12" ht="16.5" thickBot="1" x14ac:dyDescent="0.3">
      <c r="A116" s="8" t="s">
        <v>253</v>
      </c>
      <c r="B116" s="55">
        <v>323</v>
      </c>
      <c r="C116" s="56">
        <v>13</v>
      </c>
      <c r="D116" s="55">
        <v>7</v>
      </c>
      <c r="E116" s="55"/>
      <c r="F116" s="55">
        <v>105</v>
      </c>
      <c r="G116" s="55">
        <v>211</v>
      </c>
      <c r="H116" s="55">
        <v>2</v>
      </c>
      <c r="I116" s="55">
        <v>15</v>
      </c>
      <c r="J116" s="55" t="s">
        <v>63</v>
      </c>
      <c r="K116" s="55">
        <v>7393</v>
      </c>
      <c r="L116" s="55">
        <v>345</v>
      </c>
    </row>
    <row r="117" spans="1:12" ht="16.5" thickBot="1" x14ac:dyDescent="0.3">
      <c r="A117" s="8" t="s">
        <v>254</v>
      </c>
      <c r="B117" s="55">
        <v>316</v>
      </c>
      <c r="C117" s="56">
        <v>22</v>
      </c>
      <c r="D117" s="55">
        <v>8</v>
      </c>
      <c r="E117" s="55">
        <v>1</v>
      </c>
      <c r="F117" s="55">
        <v>24</v>
      </c>
      <c r="G117" s="55">
        <v>284</v>
      </c>
      <c r="H117" s="55">
        <v>3</v>
      </c>
      <c r="I117" s="55">
        <v>18</v>
      </c>
      <c r="J117" s="55" t="s">
        <v>72</v>
      </c>
      <c r="K117" s="55">
        <v>7200</v>
      </c>
      <c r="L117" s="55">
        <v>402</v>
      </c>
    </row>
    <row r="118" spans="1:12" ht="16.5" thickBot="1" x14ac:dyDescent="0.3">
      <c r="A118" s="8" t="s">
        <v>255</v>
      </c>
      <c r="B118" s="55">
        <v>315</v>
      </c>
      <c r="C118" s="56">
        <v>2</v>
      </c>
      <c r="D118" s="55">
        <v>5</v>
      </c>
      <c r="E118" s="55"/>
      <c r="F118" s="55">
        <v>116</v>
      </c>
      <c r="G118" s="55">
        <v>194</v>
      </c>
      <c r="H118" s="55">
        <v>7</v>
      </c>
      <c r="I118" s="55">
        <v>502</v>
      </c>
      <c r="J118" s="55">
        <v>8</v>
      </c>
      <c r="K118" s="55">
        <v>5085</v>
      </c>
      <c r="L118" s="55">
        <v>8096</v>
      </c>
    </row>
    <row r="119" spans="1:12" ht="16.5" thickBot="1" x14ac:dyDescent="0.3">
      <c r="A119" s="8" t="s">
        <v>256</v>
      </c>
      <c r="B119" s="55">
        <v>307</v>
      </c>
      <c r="C119" s="56"/>
      <c r="D119" s="55">
        <v>15</v>
      </c>
      <c r="E119" s="57">
        <v>6</v>
      </c>
      <c r="F119" s="55">
        <v>212</v>
      </c>
      <c r="G119" s="55">
        <v>80</v>
      </c>
      <c r="H119" s="55">
        <v>20</v>
      </c>
      <c r="I119" s="55">
        <v>3610</v>
      </c>
      <c r="J119" s="55">
        <v>176</v>
      </c>
      <c r="K119" s="55">
        <v>2654</v>
      </c>
      <c r="L119" s="55">
        <v>31211</v>
      </c>
    </row>
    <row r="120" spans="1:12" ht="16.5" thickBot="1" x14ac:dyDescent="0.3">
      <c r="A120" s="8" t="s">
        <v>257</v>
      </c>
      <c r="B120" s="55">
        <v>303</v>
      </c>
      <c r="C120" s="55">
        <v>7</v>
      </c>
      <c r="D120" s="55">
        <v>14</v>
      </c>
      <c r="E120" s="55"/>
      <c r="F120" s="55">
        <v>74</v>
      </c>
      <c r="G120" s="55">
        <v>215</v>
      </c>
      <c r="H120" s="55">
        <v>2</v>
      </c>
      <c r="I120" s="55">
        <v>6</v>
      </c>
      <c r="J120" s="55" t="s">
        <v>63</v>
      </c>
      <c r="K120" s="55">
        <v>14704</v>
      </c>
      <c r="L120" s="55">
        <v>273</v>
      </c>
    </row>
    <row r="121" spans="1:12" ht="16.5" thickBot="1" x14ac:dyDescent="0.3">
      <c r="A121" s="8" t="s">
        <v>258</v>
      </c>
      <c r="B121" s="55">
        <v>293</v>
      </c>
      <c r="C121" s="55">
        <v>35</v>
      </c>
      <c r="D121" s="55">
        <v>17</v>
      </c>
      <c r="E121" s="55">
        <v>3</v>
      </c>
      <c r="F121" s="55">
        <v>73</v>
      </c>
      <c r="G121" s="55">
        <v>203</v>
      </c>
      <c r="H121" s="55"/>
      <c r="I121" s="55">
        <v>14</v>
      </c>
      <c r="J121" s="55" t="s">
        <v>57</v>
      </c>
      <c r="K121" s="55">
        <v>2023</v>
      </c>
      <c r="L121" s="55">
        <v>100</v>
      </c>
    </row>
    <row r="122" spans="1:12" ht="16.5" thickBot="1" x14ac:dyDescent="0.3">
      <c r="A122" s="8" t="s">
        <v>259</v>
      </c>
      <c r="B122" s="55">
        <v>288</v>
      </c>
      <c r="C122" s="55"/>
      <c r="D122" s="55">
        <v>10</v>
      </c>
      <c r="E122" s="55"/>
      <c r="F122" s="55">
        <v>122</v>
      </c>
      <c r="G122" s="55">
        <v>156</v>
      </c>
      <c r="H122" s="55">
        <v>4</v>
      </c>
      <c r="I122" s="55">
        <v>10</v>
      </c>
      <c r="J122" s="55" t="s">
        <v>72</v>
      </c>
      <c r="K122" s="55">
        <v>347236</v>
      </c>
      <c r="L122" s="55">
        <v>12211</v>
      </c>
    </row>
    <row r="123" spans="1:12" ht="16.5" thickBot="1" x14ac:dyDescent="0.3">
      <c r="A123" s="8" t="s">
        <v>260</v>
      </c>
      <c r="B123" s="55">
        <v>286</v>
      </c>
      <c r="C123" s="55"/>
      <c r="D123" s="55">
        <v>8</v>
      </c>
      <c r="E123" s="55"/>
      <c r="F123" s="55">
        <v>4</v>
      </c>
      <c r="G123" s="55">
        <v>274</v>
      </c>
      <c r="H123" s="55">
        <v>2</v>
      </c>
      <c r="I123" s="55">
        <v>18</v>
      </c>
      <c r="J123" s="55" t="s">
        <v>91</v>
      </c>
      <c r="K123" s="55"/>
      <c r="L123" s="55"/>
    </row>
    <row r="124" spans="1:12" ht="16.5" thickBot="1" x14ac:dyDescent="0.3">
      <c r="A124" s="8" t="s">
        <v>261</v>
      </c>
      <c r="B124" s="55">
        <v>284</v>
      </c>
      <c r="C124" s="56">
        <v>30</v>
      </c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223</v>
      </c>
      <c r="G125" s="55">
        <v>45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263</v>
      </c>
      <c r="B126" s="55">
        <v>237</v>
      </c>
      <c r="C126" s="55">
        <v>12</v>
      </c>
      <c r="D126" s="55">
        <v>7</v>
      </c>
      <c r="E126" s="55"/>
      <c r="F126" s="55">
        <v>63</v>
      </c>
      <c r="G126" s="55">
        <v>167</v>
      </c>
      <c r="H126" s="55">
        <v>3</v>
      </c>
      <c r="I126" s="55">
        <v>37</v>
      </c>
      <c r="J126" s="55">
        <v>1</v>
      </c>
      <c r="K126" s="55">
        <v>14375</v>
      </c>
      <c r="L126" s="55">
        <v>2216</v>
      </c>
    </row>
    <row r="127" spans="1:12" ht="16.5" thickBot="1" x14ac:dyDescent="0.3">
      <c r="A127" s="8" t="s">
        <v>264</v>
      </c>
      <c r="B127" s="55">
        <v>233</v>
      </c>
      <c r="C127" s="56">
        <v>5</v>
      </c>
      <c r="D127" s="55">
        <v>6</v>
      </c>
      <c r="E127" s="55"/>
      <c r="F127" s="55">
        <v>27</v>
      </c>
      <c r="G127" s="55">
        <v>200</v>
      </c>
      <c r="H127" s="55"/>
      <c r="I127" s="55">
        <v>79</v>
      </c>
      <c r="J127" s="55">
        <v>2</v>
      </c>
      <c r="K127" s="55">
        <v>1936</v>
      </c>
      <c r="L127" s="55">
        <v>654</v>
      </c>
    </row>
    <row r="128" spans="1:12" ht="16.5" thickBot="1" x14ac:dyDescent="0.3">
      <c r="A128" s="8" t="s">
        <v>265</v>
      </c>
      <c r="B128" s="55">
        <v>213</v>
      </c>
      <c r="C128" s="55">
        <v>5</v>
      </c>
      <c r="D128" s="55">
        <v>9</v>
      </c>
      <c r="E128" s="55">
        <v>1</v>
      </c>
      <c r="F128" s="55">
        <v>62</v>
      </c>
      <c r="G128" s="55">
        <v>142</v>
      </c>
      <c r="H128" s="55">
        <v>1</v>
      </c>
      <c r="I128" s="55">
        <v>30</v>
      </c>
      <c r="J128" s="55">
        <v>1</v>
      </c>
      <c r="K128" s="55">
        <v>5878</v>
      </c>
      <c r="L128" s="55">
        <v>824</v>
      </c>
    </row>
    <row r="129" spans="1:12" ht="16.5" thickBot="1" x14ac:dyDescent="0.3">
      <c r="A129" s="8" t="s">
        <v>266</v>
      </c>
      <c r="B129" s="55">
        <v>185</v>
      </c>
      <c r="C129" s="56"/>
      <c r="D129" s="55"/>
      <c r="E129" s="55"/>
      <c r="F129" s="55">
        <v>178</v>
      </c>
      <c r="G129" s="55">
        <v>7</v>
      </c>
      <c r="H129" s="55"/>
      <c r="I129" s="55">
        <v>3786</v>
      </c>
      <c r="J129" s="55"/>
      <c r="K129" s="55">
        <v>6270</v>
      </c>
      <c r="L129" s="55">
        <v>128318</v>
      </c>
    </row>
    <row r="130" spans="1:12" ht="16.5" thickBot="1" x14ac:dyDescent="0.3">
      <c r="A130" s="8" t="s">
        <v>267</v>
      </c>
      <c r="B130" s="55">
        <v>165</v>
      </c>
      <c r="C130" s="56"/>
      <c r="D130" s="55">
        <v>6</v>
      </c>
      <c r="E130" s="55"/>
      <c r="F130" s="55">
        <v>16</v>
      </c>
      <c r="G130" s="55">
        <v>143</v>
      </c>
      <c r="H130" s="55"/>
      <c r="I130" s="55">
        <v>30</v>
      </c>
      <c r="J130" s="55">
        <v>1</v>
      </c>
      <c r="K130" s="55"/>
      <c r="L130" s="55"/>
    </row>
    <row r="131" spans="1:12" ht="16.5" thickBot="1" x14ac:dyDescent="0.3">
      <c r="A131" s="8" t="s">
        <v>268</v>
      </c>
      <c r="B131" s="55">
        <v>164</v>
      </c>
      <c r="C131" s="55">
        <v>1</v>
      </c>
      <c r="D131" s="55">
        <v>14</v>
      </c>
      <c r="E131" s="55"/>
      <c r="F131" s="55">
        <v>73</v>
      </c>
      <c r="G131" s="55">
        <v>77</v>
      </c>
      <c r="H131" s="55">
        <v>6</v>
      </c>
      <c r="I131" s="55">
        <v>437</v>
      </c>
      <c r="J131" s="55">
        <v>37</v>
      </c>
      <c r="K131" s="55"/>
      <c r="L131" s="55"/>
    </row>
    <row r="132" spans="1:12" ht="16.5" thickBot="1" x14ac:dyDescent="0.3">
      <c r="A132" s="8" t="s">
        <v>269</v>
      </c>
      <c r="B132" s="55">
        <v>156</v>
      </c>
      <c r="C132" s="56"/>
      <c r="D132" s="55">
        <v>1</v>
      </c>
      <c r="E132" s="55"/>
      <c r="F132" s="55">
        <v>16</v>
      </c>
      <c r="G132" s="55">
        <v>139</v>
      </c>
      <c r="H132" s="55">
        <v>2</v>
      </c>
      <c r="I132" s="55">
        <v>70</v>
      </c>
      <c r="J132" s="55" t="s">
        <v>72</v>
      </c>
      <c r="K132" s="55">
        <v>572</v>
      </c>
      <c r="L132" s="55">
        <v>257</v>
      </c>
    </row>
    <row r="133" spans="1:12" ht="16.5" thickBot="1" x14ac:dyDescent="0.3">
      <c r="A133" s="8" t="s">
        <v>270</v>
      </c>
      <c r="B133" s="55">
        <v>150</v>
      </c>
      <c r="C133" s="56"/>
      <c r="D133" s="55"/>
      <c r="E133" s="55"/>
      <c r="F133" s="55">
        <v>84</v>
      </c>
      <c r="G133" s="55">
        <v>66</v>
      </c>
      <c r="H133" s="55"/>
      <c r="I133" s="55">
        <v>12</v>
      </c>
      <c r="J133" s="55"/>
      <c r="K133" s="55">
        <v>6959</v>
      </c>
      <c r="L133" s="55">
        <v>537</v>
      </c>
    </row>
    <row r="134" spans="1:12" ht="16.5" thickBot="1" x14ac:dyDescent="0.3">
      <c r="A134" s="8" t="s">
        <v>271</v>
      </c>
      <c r="B134" s="55">
        <v>148</v>
      </c>
      <c r="C134" s="56"/>
      <c r="D134" s="55">
        <v>12</v>
      </c>
      <c r="E134" s="57"/>
      <c r="F134" s="55">
        <v>73</v>
      </c>
      <c r="G134" s="55">
        <v>63</v>
      </c>
      <c r="H134" s="55">
        <v>13</v>
      </c>
      <c r="I134" s="55">
        <v>370</v>
      </c>
      <c r="J134" s="55">
        <v>30</v>
      </c>
      <c r="K134" s="55"/>
      <c r="L134" s="55"/>
    </row>
    <row r="135" spans="1:12" ht="16.5" thickBot="1" x14ac:dyDescent="0.3">
      <c r="A135" s="8" t="s">
        <v>272</v>
      </c>
      <c r="B135" s="55">
        <v>140</v>
      </c>
      <c r="C135" s="55"/>
      <c r="D135" s="55">
        <v>13</v>
      </c>
      <c r="E135" s="55"/>
      <c r="F135" s="55">
        <v>8</v>
      </c>
      <c r="G135" s="55">
        <v>119</v>
      </c>
      <c r="H135" s="55"/>
      <c r="I135" s="55">
        <v>3</v>
      </c>
      <c r="J135" s="55" t="s">
        <v>63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117</v>
      </c>
      <c r="G136" s="55">
        <v>20</v>
      </c>
      <c r="H136" s="55">
        <v>2</v>
      </c>
      <c r="I136" s="55">
        <v>315</v>
      </c>
      <c r="J136" s="55">
        <v>2</v>
      </c>
      <c r="K136" s="55">
        <v>12149</v>
      </c>
      <c r="L136" s="55">
        <v>27770</v>
      </c>
    </row>
    <row r="137" spans="1:12" ht="16.5" thickBot="1" x14ac:dyDescent="0.3">
      <c r="A137" s="8" t="s">
        <v>274</v>
      </c>
      <c r="B137" s="55">
        <v>132</v>
      </c>
      <c r="C137" s="55"/>
      <c r="D137" s="55"/>
      <c r="E137" s="55"/>
      <c r="F137" s="55">
        <v>120</v>
      </c>
      <c r="G137" s="55">
        <v>12</v>
      </c>
      <c r="H137" s="55">
        <v>1</v>
      </c>
      <c r="I137" s="55">
        <v>3918</v>
      </c>
      <c r="J137" s="55"/>
      <c r="K137" s="55">
        <v>1912</v>
      </c>
      <c r="L137" s="55">
        <v>56751</v>
      </c>
    </row>
    <row r="138" spans="1:12" ht="16.5" thickBot="1" x14ac:dyDescent="0.3">
      <c r="A138" s="8" t="s">
        <v>275</v>
      </c>
      <c r="B138" s="55">
        <v>122</v>
      </c>
      <c r="C138" s="55"/>
      <c r="D138" s="55"/>
      <c r="E138" s="55"/>
      <c r="F138" s="55">
        <v>110</v>
      </c>
      <c r="G138" s="55">
        <v>12</v>
      </c>
      <c r="H138" s="55">
        <v>1</v>
      </c>
      <c r="I138" s="55">
        <v>7</v>
      </c>
      <c r="J138" s="55"/>
      <c r="K138" s="55">
        <v>5768</v>
      </c>
      <c r="L138" s="55">
        <v>345</v>
      </c>
    </row>
    <row r="139" spans="1:12" ht="16.5" thickBot="1" x14ac:dyDescent="0.3">
      <c r="A139" s="8" t="s">
        <v>276</v>
      </c>
      <c r="B139" s="55">
        <v>121</v>
      </c>
      <c r="C139" s="55"/>
      <c r="D139" s="55">
        <v>5</v>
      </c>
      <c r="E139" s="55"/>
      <c r="F139" s="55">
        <v>7</v>
      </c>
      <c r="G139" s="55">
        <v>109</v>
      </c>
      <c r="H139" s="55"/>
      <c r="I139" s="55">
        <v>2</v>
      </c>
      <c r="J139" s="55" t="s">
        <v>236</v>
      </c>
      <c r="K139" s="55">
        <v>5198</v>
      </c>
      <c r="L139" s="55">
        <v>96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52</v>
      </c>
      <c r="G140" s="55">
        <v>69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>
        <v>2</v>
      </c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9771</v>
      </c>
      <c r="L141" s="55">
        <v>85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37</v>
      </c>
      <c r="G142" s="55">
        <v>70</v>
      </c>
      <c r="H142" s="55"/>
      <c r="I142" s="55">
        <v>82</v>
      </c>
      <c r="J142" s="55">
        <v>6</v>
      </c>
      <c r="K142" s="55">
        <v>1425</v>
      </c>
      <c r="L142" s="55">
        <v>1018</v>
      </c>
    </row>
    <row r="143" spans="1:12" ht="16.5" thickBot="1" x14ac:dyDescent="0.3">
      <c r="A143" s="8" t="s">
        <v>281</v>
      </c>
      <c r="B143" s="55">
        <v>101</v>
      </c>
      <c r="C143" s="55"/>
      <c r="D143" s="55">
        <v>8</v>
      </c>
      <c r="E143" s="55"/>
      <c r="F143" s="55">
        <v>20</v>
      </c>
      <c r="G143" s="55">
        <v>73</v>
      </c>
      <c r="H143" s="55"/>
      <c r="I143" s="55">
        <v>20</v>
      </c>
      <c r="J143" s="55">
        <v>2</v>
      </c>
      <c r="K143" s="55"/>
      <c r="L143" s="55"/>
    </row>
    <row r="144" spans="1:12" ht="16.5" thickBot="1" x14ac:dyDescent="0.3">
      <c r="A144" s="8" t="s">
        <v>282</v>
      </c>
      <c r="B144" s="55">
        <v>100</v>
      </c>
      <c r="C144" s="55">
        <v>3</v>
      </c>
      <c r="D144" s="55">
        <v>2</v>
      </c>
      <c r="E144" s="55"/>
      <c r="F144" s="55">
        <v>68</v>
      </c>
      <c r="G144" s="55">
        <v>30</v>
      </c>
      <c r="H144" s="55">
        <v>4</v>
      </c>
      <c r="I144" s="55">
        <v>937</v>
      </c>
      <c r="J144" s="55">
        <v>19</v>
      </c>
      <c r="K144" s="55">
        <v>1504</v>
      </c>
      <c r="L144" s="55">
        <v>14087</v>
      </c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E10" sqref="E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1.1065675038150395</v>
      </c>
      <c r="P1">
        <f>+H3/'19.4'!H3</f>
        <v>1.0685311346567017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1.1561931250463682</v>
      </c>
      <c r="P2">
        <f>+H4/'19.4'!H4</f>
        <v>1.0585196664452807</v>
      </c>
      <c r="Q2" t="s">
        <v>68</v>
      </c>
      <c r="R2" s="64">
        <f>+G4</f>
        <v>732468</v>
      </c>
      <c r="S2" t="s">
        <v>217</v>
      </c>
    </row>
    <row r="3" spans="1:20" ht="16.5" thickTop="1" thickBot="1" x14ac:dyDescent="0.3">
      <c r="A3" s="7" t="s">
        <v>16</v>
      </c>
      <c r="B3" s="54">
        <v>2693742</v>
      </c>
      <c r="C3" s="54">
        <v>58026</v>
      </c>
      <c r="D3" s="54">
        <v>188148</v>
      </c>
      <c r="E3" s="54">
        <v>4082</v>
      </c>
      <c r="F3" s="54">
        <v>738440</v>
      </c>
      <c r="G3" s="54">
        <v>1767154</v>
      </c>
      <c r="H3" s="54">
        <v>58189</v>
      </c>
      <c r="I3" s="54">
        <v>346</v>
      </c>
      <c r="J3" s="54">
        <v>43854</v>
      </c>
      <c r="K3" s="54"/>
      <c r="L3" s="54"/>
      <c r="M3" s="24">
        <f t="shared" ref="M3:M34" si="0">F3/(F3+D3)</f>
        <v>0.79694535219536622</v>
      </c>
      <c r="N3" s="25">
        <f t="shared" ref="N3:N34" si="1">+D3/B3</f>
        <v>6.9846332722287435E-2</v>
      </c>
      <c r="Q3" t="s">
        <v>69</v>
      </c>
      <c r="R3" s="64">
        <f>+G6+G7+G8+G9+G14+G17+G18+G19+G21+G22+G24+G30+G31+G35+G34+G37+G42+G50+G51+G59+G60+G62+G63+G69+G79+G5</f>
        <v>630017</v>
      </c>
    </row>
    <row r="4" spans="1:20" ht="16.5" thickBot="1" x14ac:dyDescent="0.3">
      <c r="A4" s="8" t="s">
        <v>19</v>
      </c>
      <c r="B4" s="55">
        <v>866148</v>
      </c>
      <c r="C4" s="56">
        <v>17431</v>
      </c>
      <c r="D4" s="55">
        <v>48868</v>
      </c>
      <c r="E4" s="57">
        <v>1209</v>
      </c>
      <c r="F4" s="55">
        <v>84812</v>
      </c>
      <c r="G4" s="55">
        <v>732468</v>
      </c>
      <c r="H4" s="55">
        <v>14344</v>
      </c>
      <c r="I4" s="55">
        <v>2617</v>
      </c>
      <c r="J4" s="55">
        <v>148</v>
      </c>
      <c r="K4" s="55">
        <v>4419921</v>
      </c>
      <c r="L4" s="55">
        <v>13353</v>
      </c>
      <c r="M4" s="24">
        <f t="shared" si="0"/>
        <v>0.63444045481747458</v>
      </c>
      <c r="N4" s="25">
        <f t="shared" si="1"/>
        <v>5.6419918997677072E-2</v>
      </c>
      <c r="P4">
        <f t="shared" ref="P4:P35" si="2">+B4/K4</f>
        <v>0.19596458850735116</v>
      </c>
      <c r="Q4">
        <f t="shared" ref="Q4:Q19" si="3">+H4/G4*100</f>
        <v>1.9583108067519672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213024</v>
      </c>
      <c r="C5" s="56">
        <v>4635</v>
      </c>
      <c r="D5" s="55">
        <v>22157</v>
      </c>
      <c r="E5" s="57">
        <v>440</v>
      </c>
      <c r="F5" s="55">
        <v>89250</v>
      </c>
      <c r="G5" s="55">
        <v>101617</v>
      </c>
      <c r="H5" s="55">
        <v>7705</v>
      </c>
      <c r="I5" s="55">
        <v>4556</v>
      </c>
      <c r="J5" s="55">
        <v>474</v>
      </c>
      <c r="K5" s="55">
        <v>930230</v>
      </c>
      <c r="L5" s="55">
        <v>19896</v>
      </c>
      <c r="M5" s="24">
        <f t="shared" si="0"/>
        <v>0.8011166264238333</v>
      </c>
      <c r="N5" s="25">
        <f t="shared" si="1"/>
        <v>0.10401175454408892</v>
      </c>
      <c r="P5">
        <f t="shared" si="2"/>
        <v>0.22900142975393181</v>
      </c>
      <c r="Q5">
        <f t="shared" si="3"/>
        <v>7.5823927098812209</v>
      </c>
      <c r="R5" s="8" t="s">
        <v>0</v>
      </c>
    </row>
    <row r="6" spans="1:20" ht="16.5" thickBot="1" x14ac:dyDescent="0.3">
      <c r="A6" s="8" t="s">
        <v>21</v>
      </c>
      <c r="B6" s="55">
        <v>189973</v>
      </c>
      <c r="C6" s="56">
        <v>2646</v>
      </c>
      <c r="D6" s="55">
        <v>25549</v>
      </c>
      <c r="E6" s="57">
        <v>464</v>
      </c>
      <c r="F6" s="55">
        <v>57576</v>
      </c>
      <c r="G6" s="55">
        <v>106848</v>
      </c>
      <c r="H6" s="55">
        <v>2267</v>
      </c>
      <c r="I6" s="55">
        <v>3142</v>
      </c>
      <c r="J6" s="55">
        <v>423</v>
      </c>
      <c r="K6" s="55">
        <v>1579909</v>
      </c>
      <c r="L6" s="55">
        <v>26131</v>
      </c>
      <c r="M6" s="24">
        <f t="shared" si="0"/>
        <v>0.69264360902255639</v>
      </c>
      <c r="N6" s="25">
        <f t="shared" si="1"/>
        <v>0.13448753243882025</v>
      </c>
      <c r="P6">
        <f t="shared" si="2"/>
        <v>0.1202430013374188</v>
      </c>
      <c r="Q6">
        <f t="shared" si="3"/>
        <v>2.1217056004791854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159877</v>
      </c>
      <c r="C7" s="56"/>
      <c r="D7" s="55">
        <v>21340</v>
      </c>
      <c r="E7" s="57"/>
      <c r="F7" s="55">
        <v>40657</v>
      </c>
      <c r="G7" s="55">
        <v>97880</v>
      </c>
      <c r="H7" s="55">
        <v>5218</v>
      </c>
      <c r="I7" s="55">
        <v>2449</v>
      </c>
      <c r="J7" s="55">
        <v>327</v>
      </c>
      <c r="K7" s="55">
        <v>463662</v>
      </c>
      <c r="L7" s="55">
        <v>7103</v>
      </c>
      <c r="M7" s="24">
        <f t="shared" si="0"/>
        <v>0.65578979628046519</v>
      </c>
      <c r="N7" s="25">
        <f t="shared" si="1"/>
        <v>0.13347761091338967</v>
      </c>
      <c r="P7">
        <f t="shared" si="2"/>
        <v>0.34481367892991016</v>
      </c>
      <c r="Q7">
        <f t="shared" si="3"/>
        <v>5.3310175725378013</v>
      </c>
      <c r="R7" s="8" t="s">
        <v>22</v>
      </c>
    </row>
    <row r="8" spans="1:20" ht="16.5" thickBot="1" x14ac:dyDescent="0.3">
      <c r="A8" s="8" t="s">
        <v>23</v>
      </c>
      <c r="B8" s="55">
        <v>151285</v>
      </c>
      <c r="C8" s="56">
        <v>637</v>
      </c>
      <c r="D8" s="55">
        <v>5367</v>
      </c>
      <c r="E8" s="57">
        <v>52</v>
      </c>
      <c r="F8" s="55">
        <v>103300</v>
      </c>
      <c r="G8" s="55">
        <v>42618</v>
      </c>
      <c r="H8" s="55">
        <v>2908</v>
      </c>
      <c r="I8" s="55">
        <v>1806</v>
      </c>
      <c r="J8" s="55">
        <v>64</v>
      </c>
      <c r="K8" s="55">
        <v>2072669</v>
      </c>
      <c r="L8" s="55">
        <v>24738</v>
      </c>
      <c r="M8" s="24">
        <f t="shared" si="0"/>
        <v>0.9506105809491382</v>
      </c>
      <c r="N8" s="25">
        <f t="shared" si="1"/>
        <v>3.5476088177942296E-2</v>
      </c>
      <c r="P8">
        <f t="shared" si="2"/>
        <v>7.299042924847142E-2</v>
      </c>
      <c r="Q8">
        <f t="shared" si="3"/>
        <v>6.8234079496926183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138078</v>
      </c>
      <c r="C9" s="56">
        <v>4583</v>
      </c>
      <c r="D9" s="55">
        <v>18738</v>
      </c>
      <c r="E9" s="57">
        <v>638</v>
      </c>
      <c r="F9" s="55" t="s">
        <v>70</v>
      </c>
      <c r="G9" s="55">
        <v>118996</v>
      </c>
      <c r="H9" s="55">
        <v>1559</v>
      </c>
      <c r="I9" s="55">
        <v>2034</v>
      </c>
      <c r="J9" s="55">
        <v>276</v>
      </c>
      <c r="K9" s="55">
        <v>583496</v>
      </c>
      <c r="L9" s="55">
        <v>8595</v>
      </c>
      <c r="M9" s="24" t="e">
        <f t="shared" si="0"/>
        <v>#VALUE!</v>
      </c>
      <c r="N9" s="25">
        <f t="shared" si="1"/>
        <v>0.13570590535784122</v>
      </c>
      <c r="P9">
        <f t="shared" si="2"/>
        <v>0.23663915433867586</v>
      </c>
      <c r="Q9">
        <f t="shared" si="3"/>
        <v>1.3101280715318162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101790</v>
      </c>
      <c r="C10" s="67">
        <v>3116</v>
      </c>
      <c r="D10" s="66">
        <v>2491</v>
      </c>
      <c r="E10" s="66">
        <v>115</v>
      </c>
      <c r="F10" s="66">
        <v>18491</v>
      </c>
      <c r="G10" s="66">
        <v>80808</v>
      </c>
      <c r="H10" s="66">
        <v>1816</v>
      </c>
      <c r="I10" s="66">
        <v>1207</v>
      </c>
      <c r="J10" s="66">
        <v>30</v>
      </c>
      <c r="K10" s="66">
        <v>791906</v>
      </c>
      <c r="L10" s="66">
        <v>9390</v>
      </c>
      <c r="M10" s="68">
        <f t="shared" si="0"/>
        <v>0.88127919168811364</v>
      </c>
      <c r="N10" s="82">
        <f t="shared" si="1"/>
        <v>2.4471952058158955E-2</v>
      </c>
      <c r="P10" s="70">
        <f t="shared" si="2"/>
        <v>0.12853798304344202</v>
      </c>
      <c r="Q10">
        <f t="shared" si="3"/>
        <v>2.2473022473022475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87026</v>
      </c>
      <c r="C11" s="56">
        <v>1030</v>
      </c>
      <c r="D11" s="55">
        <v>5481</v>
      </c>
      <c r="E11" s="57">
        <v>90</v>
      </c>
      <c r="F11" s="55">
        <v>64843</v>
      </c>
      <c r="G11" s="55">
        <v>16702</v>
      </c>
      <c r="H11" s="55">
        <v>3105</v>
      </c>
      <c r="I11" s="55">
        <v>1036</v>
      </c>
      <c r="J11" s="55">
        <v>65</v>
      </c>
      <c r="K11" s="55">
        <v>389507</v>
      </c>
      <c r="L11" s="55">
        <v>4637</v>
      </c>
      <c r="M11" s="24">
        <f t="shared" si="0"/>
        <v>0.9220607473977589</v>
      </c>
      <c r="N11" s="25">
        <f t="shared" si="1"/>
        <v>6.2981178038747046E-2</v>
      </c>
      <c r="P11">
        <f t="shared" si="2"/>
        <v>0.22342602315234386</v>
      </c>
      <c r="Q11">
        <f t="shared" si="3"/>
        <v>18.590587953538499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82798</v>
      </c>
      <c r="C12" s="56">
        <v>10</v>
      </c>
      <c r="D12" s="55">
        <v>4632</v>
      </c>
      <c r="E12" s="57"/>
      <c r="F12" s="55">
        <v>77207</v>
      </c>
      <c r="G12" s="55">
        <v>959</v>
      </c>
      <c r="H12" s="55">
        <v>63</v>
      </c>
      <c r="I12" s="55">
        <v>58</v>
      </c>
      <c r="J12" s="55">
        <v>3</v>
      </c>
      <c r="K12" s="55"/>
      <c r="L12" s="55"/>
      <c r="M12" s="24">
        <f t="shared" si="0"/>
        <v>0.94340106795048817</v>
      </c>
      <c r="N12" s="25">
        <f t="shared" si="1"/>
        <v>5.5943380274885865E-2</v>
      </c>
      <c r="P12" t="e">
        <f t="shared" si="2"/>
        <v>#DIV/0!</v>
      </c>
      <c r="Q12">
        <f t="shared" si="3"/>
        <v>6.5693430656934311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62773</v>
      </c>
      <c r="C13" s="56">
        <v>4774</v>
      </c>
      <c r="D13" s="55">
        <v>555</v>
      </c>
      <c r="E13" s="57">
        <v>42</v>
      </c>
      <c r="F13" s="55">
        <v>4891</v>
      </c>
      <c r="G13" s="55">
        <v>57327</v>
      </c>
      <c r="H13" s="55">
        <v>2300</v>
      </c>
      <c r="I13" s="55">
        <v>430</v>
      </c>
      <c r="J13" s="55">
        <v>4</v>
      </c>
      <c r="K13" s="55">
        <v>2401616</v>
      </c>
      <c r="L13" s="55">
        <v>16457</v>
      </c>
      <c r="M13" s="24">
        <f t="shared" si="0"/>
        <v>0.89809034153507161</v>
      </c>
      <c r="N13" s="25">
        <f t="shared" si="1"/>
        <v>8.8413808484539523E-3</v>
      </c>
      <c r="P13">
        <f t="shared" si="2"/>
        <v>2.6137817203083256E-2</v>
      </c>
      <c r="Q13">
        <f t="shared" si="3"/>
        <v>4.0120711008774226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46701</v>
      </c>
      <c r="C14" s="55">
        <v>944</v>
      </c>
      <c r="D14" s="55">
        <v>2940</v>
      </c>
      <c r="E14" s="55">
        <v>34</v>
      </c>
      <c r="F14" s="55">
        <v>25318</v>
      </c>
      <c r="G14" s="55">
        <v>18443</v>
      </c>
      <c r="H14" s="55">
        <v>8318</v>
      </c>
      <c r="I14" s="55">
        <v>220</v>
      </c>
      <c r="J14" s="55">
        <v>14</v>
      </c>
      <c r="K14" s="55">
        <v>291922</v>
      </c>
      <c r="L14" s="55">
        <v>1373</v>
      </c>
      <c r="M14" s="24">
        <f t="shared" si="0"/>
        <v>0.89595866657229806</v>
      </c>
      <c r="N14" s="25">
        <f t="shared" si="1"/>
        <v>6.2953684075287467E-2</v>
      </c>
      <c r="P14">
        <f t="shared" si="2"/>
        <v>0.15997766526674934</v>
      </c>
      <c r="Q14">
        <f t="shared" si="3"/>
        <v>45.101122377053628</v>
      </c>
      <c r="R14" s="8" t="s">
        <v>31</v>
      </c>
    </row>
    <row r="15" spans="1:20" ht="16.5" thickBot="1" x14ac:dyDescent="0.3">
      <c r="A15" s="8" t="s">
        <v>29</v>
      </c>
      <c r="B15" s="55">
        <v>42797</v>
      </c>
      <c r="C15" s="56">
        <v>908</v>
      </c>
      <c r="D15" s="55">
        <v>6490</v>
      </c>
      <c r="E15" s="57">
        <v>228</v>
      </c>
      <c r="F15" s="55">
        <v>9800</v>
      </c>
      <c r="G15" s="55">
        <v>26507</v>
      </c>
      <c r="H15" s="55">
        <v>993</v>
      </c>
      <c r="I15" s="55">
        <v>3693</v>
      </c>
      <c r="J15" s="55">
        <v>560</v>
      </c>
      <c r="K15" s="55">
        <v>179666</v>
      </c>
      <c r="L15" s="55">
        <v>15502</v>
      </c>
      <c r="M15" s="24">
        <f t="shared" si="0"/>
        <v>0.6015960712093309</v>
      </c>
      <c r="N15" s="25">
        <f t="shared" si="1"/>
        <v>0.15164614342126784</v>
      </c>
      <c r="P15">
        <f t="shared" si="2"/>
        <v>0.23820311021562232</v>
      </c>
      <c r="Q15">
        <f t="shared" si="3"/>
        <v>3.7461802542724563</v>
      </c>
    </row>
    <row r="16" spans="1:20" ht="16.5" thickBot="1" x14ac:dyDescent="0.3">
      <c r="A16" s="8" t="s">
        <v>32</v>
      </c>
      <c r="B16" s="55">
        <v>41791</v>
      </c>
      <c r="C16" s="56">
        <v>1601</v>
      </c>
      <c r="D16" s="55">
        <v>2028</v>
      </c>
      <c r="E16" s="57">
        <v>54</v>
      </c>
      <c r="F16" s="55">
        <v>13986</v>
      </c>
      <c r="G16" s="55">
        <v>25777</v>
      </c>
      <c r="H16" s="55">
        <v>557</v>
      </c>
      <c r="I16" s="55">
        <v>1107</v>
      </c>
      <c r="J16" s="55">
        <v>54</v>
      </c>
      <c r="K16" s="55">
        <v>620101</v>
      </c>
      <c r="L16" s="55">
        <v>16430</v>
      </c>
      <c r="M16" s="24">
        <f t="shared" si="0"/>
        <v>0.87336080929186966</v>
      </c>
      <c r="N16" s="25">
        <f t="shared" si="1"/>
        <v>4.8527194850565912E-2</v>
      </c>
      <c r="P16">
        <f t="shared" si="2"/>
        <v>6.7393860032478575E-2</v>
      </c>
      <c r="Q16">
        <f t="shared" si="3"/>
        <v>2.1608410598595649</v>
      </c>
    </row>
    <row r="17" spans="1:26" ht="16.5" thickBot="1" x14ac:dyDescent="0.3">
      <c r="A17" s="8" t="s">
        <v>31</v>
      </c>
      <c r="B17" s="55">
        <v>35729</v>
      </c>
      <c r="C17" s="56">
        <v>887</v>
      </c>
      <c r="D17" s="55">
        <v>4177</v>
      </c>
      <c r="E17" s="57">
        <v>123</v>
      </c>
      <c r="F17" s="55" t="s">
        <v>70</v>
      </c>
      <c r="G17" s="55">
        <v>31302</v>
      </c>
      <c r="H17" s="55">
        <v>1008</v>
      </c>
      <c r="I17" s="55">
        <v>2085</v>
      </c>
      <c r="J17" s="71">
        <v>244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0.11690783397240337</v>
      </c>
      <c r="P17">
        <f t="shared" si="2"/>
        <v>0.19106417112299465</v>
      </c>
      <c r="Q17">
        <f t="shared" si="3"/>
        <v>3.2202415181138591</v>
      </c>
    </row>
    <row r="18" spans="1:26" ht="16.5" thickBot="1" x14ac:dyDescent="0.3">
      <c r="A18" s="8" t="s">
        <v>30</v>
      </c>
      <c r="B18" s="55">
        <v>28496</v>
      </c>
      <c r="C18" s="56">
        <v>228</v>
      </c>
      <c r="D18" s="55">
        <v>1549</v>
      </c>
      <c r="E18" s="57">
        <v>40</v>
      </c>
      <c r="F18" s="55">
        <v>19900</v>
      </c>
      <c r="G18" s="55">
        <v>7047</v>
      </c>
      <c r="H18" s="55">
        <v>386</v>
      </c>
      <c r="I18" s="55">
        <v>3293</v>
      </c>
      <c r="J18" s="55">
        <v>179</v>
      </c>
      <c r="K18" s="55">
        <v>227554</v>
      </c>
      <c r="L18" s="55">
        <v>26293</v>
      </c>
      <c r="M18" s="24">
        <f t="shared" si="0"/>
        <v>0.92778218098745857</v>
      </c>
      <c r="N18" s="25">
        <f t="shared" si="1"/>
        <v>5.4358506457046603E-2</v>
      </c>
      <c r="P18">
        <f t="shared" si="2"/>
        <v>0.12522741854680647</v>
      </c>
      <c r="Q18">
        <f t="shared" si="3"/>
        <v>5.4775081595004966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22353</v>
      </c>
      <c r="C19" s="56">
        <v>371</v>
      </c>
      <c r="D19" s="55">
        <v>820</v>
      </c>
      <c r="E19" s="57">
        <v>35</v>
      </c>
      <c r="F19" s="55">
        <v>1201</v>
      </c>
      <c r="G19" s="55">
        <v>20332</v>
      </c>
      <c r="H19" s="55">
        <v>204</v>
      </c>
      <c r="I19" s="55">
        <v>2192</v>
      </c>
      <c r="J19" s="55">
        <v>80</v>
      </c>
      <c r="K19" s="55">
        <v>300525</v>
      </c>
      <c r="L19" s="55">
        <v>29473</v>
      </c>
      <c r="M19" s="24">
        <f t="shared" si="0"/>
        <v>0.59426026719445824</v>
      </c>
      <c r="N19" s="25">
        <f t="shared" si="1"/>
        <v>3.6684113989173713E-2</v>
      </c>
      <c r="P19">
        <f t="shared" si="2"/>
        <v>7.4379835288245572E-2</v>
      </c>
      <c r="Q19">
        <f t="shared" si="3"/>
        <v>1.0033444816053512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21797</v>
      </c>
      <c r="C20" s="56">
        <v>427</v>
      </c>
      <c r="D20" s="55">
        <v>686</v>
      </c>
      <c r="E20" s="57">
        <v>5</v>
      </c>
      <c r="F20" s="55">
        <v>4376</v>
      </c>
      <c r="G20" s="55">
        <v>16735</v>
      </c>
      <c r="H20" s="55"/>
      <c r="I20" s="55">
        <v>16</v>
      </c>
      <c r="J20" s="55" t="s">
        <v>91</v>
      </c>
      <c r="K20" s="55">
        <v>500542</v>
      </c>
      <c r="L20" s="55">
        <v>363</v>
      </c>
      <c r="M20" s="24">
        <f t="shared" si="0"/>
        <v>0.86448044251284073</v>
      </c>
      <c r="N20" s="25">
        <f t="shared" si="1"/>
        <v>3.147222094783686E-2</v>
      </c>
      <c r="P20">
        <f t="shared" si="2"/>
        <v>4.3546795273923064E-2</v>
      </c>
    </row>
    <row r="21" spans="1:26" ht="16.5" thickBot="1" x14ac:dyDescent="0.3">
      <c r="A21" s="8" t="s">
        <v>52</v>
      </c>
      <c r="B21" s="55">
        <v>19250</v>
      </c>
      <c r="C21" s="56"/>
      <c r="D21" s="55">
        <v>530</v>
      </c>
      <c r="E21" s="57"/>
      <c r="F21" s="55">
        <v>7027</v>
      </c>
      <c r="G21" s="55">
        <v>11693</v>
      </c>
      <c r="H21" s="55">
        <v>396</v>
      </c>
      <c r="I21" s="55">
        <v>584</v>
      </c>
      <c r="J21" s="55">
        <v>16</v>
      </c>
      <c r="K21" s="55">
        <v>170400</v>
      </c>
      <c r="L21" s="55">
        <v>5168</v>
      </c>
      <c r="M21" s="24">
        <f t="shared" si="0"/>
        <v>0.92986634908032284</v>
      </c>
      <c r="N21" s="25">
        <f t="shared" si="1"/>
        <v>2.7532467532467533E-2</v>
      </c>
      <c r="P21">
        <f t="shared" si="2"/>
        <v>0.11296948356807512</v>
      </c>
      <c r="Q21">
        <f>13430-12000</f>
        <v>1430</v>
      </c>
    </row>
    <row r="22" spans="1:26" ht="16.5" thickBot="1" x14ac:dyDescent="0.3">
      <c r="A22" s="8" t="s">
        <v>46</v>
      </c>
      <c r="B22" s="55">
        <v>16755</v>
      </c>
      <c r="C22" s="56">
        <v>751</v>
      </c>
      <c r="D22" s="55">
        <v>2021</v>
      </c>
      <c r="E22" s="57">
        <v>84</v>
      </c>
      <c r="F22" s="55">
        <v>550</v>
      </c>
      <c r="G22" s="55">
        <v>14184</v>
      </c>
      <c r="H22" s="55">
        <v>533</v>
      </c>
      <c r="I22" s="55">
        <v>1659</v>
      </c>
      <c r="J22" s="55">
        <v>200</v>
      </c>
      <c r="K22" s="55">
        <v>94500</v>
      </c>
      <c r="L22" s="55">
        <v>9357</v>
      </c>
      <c r="M22" s="24">
        <f t="shared" si="0"/>
        <v>0.21392454297938546</v>
      </c>
      <c r="N22" s="25">
        <f t="shared" si="1"/>
        <v>0.12062071023575052</v>
      </c>
      <c r="P22">
        <f t="shared" si="2"/>
        <v>0.17730158730158729</v>
      </c>
      <c r="Q22">
        <f>+Q21+126</f>
        <v>1556</v>
      </c>
      <c r="R22" s="64">
        <f>SUM(G5:G50)</f>
        <v>970383</v>
      </c>
    </row>
    <row r="23" spans="1:26" ht="16.5" thickBot="1" x14ac:dyDescent="0.3">
      <c r="A23" s="8" t="s">
        <v>49</v>
      </c>
      <c r="B23" s="55">
        <v>16671</v>
      </c>
      <c r="C23" s="56"/>
      <c r="D23" s="55">
        <v>769</v>
      </c>
      <c r="E23" s="57"/>
      <c r="F23" s="55">
        <v>9233</v>
      </c>
      <c r="G23" s="55">
        <v>6669</v>
      </c>
      <c r="H23" s="55">
        <v>147</v>
      </c>
      <c r="I23" s="55">
        <v>3376</v>
      </c>
      <c r="J23" s="55">
        <v>156</v>
      </c>
      <c r="K23" s="55">
        <v>111584</v>
      </c>
      <c r="L23" s="55">
        <v>22598</v>
      </c>
      <c r="M23" s="24">
        <f t="shared" si="0"/>
        <v>0.92311537692461509</v>
      </c>
      <c r="N23" s="25">
        <f t="shared" si="1"/>
        <v>4.6128006718253255E-2</v>
      </c>
      <c r="P23">
        <f t="shared" si="2"/>
        <v>0.14940314023515916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15002</v>
      </c>
      <c r="C24" s="56">
        <v>77</v>
      </c>
      <c r="D24" s="55">
        <v>522</v>
      </c>
      <c r="E24" s="57">
        <v>12</v>
      </c>
      <c r="F24" s="55">
        <v>11694</v>
      </c>
      <c r="G24" s="55">
        <v>2786</v>
      </c>
      <c r="H24" s="55">
        <v>169</v>
      </c>
      <c r="I24" s="55">
        <v>1666</v>
      </c>
      <c r="J24" s="55">
        <v>58</v>
      </c>
      <c r="K24" s="55">
        <v>205835</v>
      </c>
      <c r="L24" s="55">
        <v>22854</v>
      </c>
      <c r="M24" s="24">
        <f t="shared" si="0"/>
        <v>0.95726915520628686</v>
      </c>
      <c r="N24" s="25">
        <f t="shared" si="1"/>
        <v>3.4795360618584188E-2</v>
      </c>
      <c r="P24">
        <f t="shared" si="2"/>
        <v>7.2883620375543523E-2</v>
      </c>
      <c r="V24">
        <v>1488</v>
      </c>
    </row>
    <row r="25" spans="1:26" ht="16.5" thickBot="1" x14ac:dyDescent="0.3">
      <c r="A25" s="8" t="s">
        <v>45</v>
      </c>
      <c r="B25" s="55">
        <v>14592</v>
      </c>
      <c r="C25" s="56">
        <v>94</v>
      </c>
      <c r="D25" s="55">
        <v>191</v>
      </c>
      <c r="E25" s="57">
        <v>2</v>
      </c>
      <c r="F25" s="55">
        <v>5334</v>
      </c>
      <c r="G25" s="55">
        <v>9067</v>
      </c>
      <c r="H25" s="55">
        <v>136</v>
      </c>
      <c r="I25" s="55">
        <v>1686</v>
      </c>
      <c r="J25" s="55">
        <v>22</v>
      </c>
      <c r="K25" s="55">
        <v>240303</v>
      </c>
      <c r="L25" s="55">
        <v>27763</v>
      </c>
      <c r="M25" s="24">
        <f t="shared" si="0"/>
        <v>0.96542986425339361</v>
      </c>
      <c r="N25" s="25">
        <f t="shared" si="1"/>
        <v>1.308936403508772E-2</v>
      </c>
      <c r="P25">
        <f t="shared" si="2"/>
        <v>6.0723336787306029E-2</v>
      </c>
      <c r="V25">
        <f>+V27-V29</f>
        <v>2014</v>
      </c>
    </row>
    <row r="26" spans="1:26" ht="16.5" thickBot="1" x14ac:dyDescent="0.3">
      <c r="A26" s="8" t="s">
        <v>73</v>
      </c>
      <c r="B26" s="55">
        <v>13930</v>
      </c>
      <c r="C26" s="55">
        <v>1158</v>
      </c>
      <c r="D26" s="55">
        <v>121</v>
      </c>
      <c r="E26" s="55">
        <v>7</v>
      </c>
      <c r="F26" s="55">
        <v>1925</v>
      </c>
      <c r="G26" s="55">
        <v>11884</v>
      </c>
      <c r="H26" s="55">
        <v>93</v>
      </c>
      <c r="I26" s="55">
        <v>400</v>
      </c>
      <c r="J26" s="55">
        <v>3</v>
      </c>
      <c r="K26" s="55">
        <v>200000</v>
      </c>
      <c r="L26" s="55">
        <v>5745</v>
      </c>
      <c r="M26" s="24">
        <f t="shared" si="0"/>
        <v>0.94086021505376349</v>
      </c>
      <c r="N26" s="25">
        <f t="shared" si="1"/>
        <v>8.6862885857860728E-3</v>
      </c>
      <c r="P26">
        <f t="shared" si="2"/>
        <v>6.9650000000000004E-2</v>
      </c>
      <c r="Y26" t="s">
        <v>297</v>
      </c>
    </row>
    <row r="27" spans="1:26" ht="16.5" thickBot="1" x14ac:dyDescent="0.3">
      <c r="A27" s="8" t="s">
        <v>56</v>
      </c>
      <c r="B27" s="55">
        <v>11950</v>
      </c>
      <c r="C27" s="56"/>
      <c r="D27" s="55">
        <v>299</v>
      </c>
      <c r="E27" s="57"/>
      <c r="F27" s="55">
        <v>1424</v>
      </c>
      <c r="G27" s="55">
        <v>10227</v>
      </c>
      <c r="H27" s="55">
        <v>241</v>
      </c>
      <c r="I27" s="55">
        <v>94</v>
      </c>
      <c r="J27" s="55">
        <v>2</v>
      </c>
      <c r="K27" s="55">
        <v>130587</v>
      </c>
      <c r="L27" s="55">
        <v>1033</v>
      </c>
      <c r="M27" s="24">
        <f t="shared" si="0"/>
        <v>0.82646546720835756</v>
      </c>
      <c r="N27" s="25">
        <f t="shared" si="1"/>
        <v>2.5020920502092051E-2</v>
      </c>
      <c r="P27">
        <f t="shared" si="2"/>
        <v>9.150987464295833E-2</v>
      </c>
      <c r="R27" s="81">
        <f>+B10</f>
        <v>101790</v>
      </c>
      <c r="S27" s="81">
        <f t="shared" ref="S27:X27" si="4">+C10</f>
        <v>3116</v>
      </c>
      <c r="T27" s="81">
        <f t="shared" si="4"/>
        <v>2491</v>
      </c>
      <c r="U27" s="81">
        <f t="shared" si="4"/>
        <v>115</v>
      </c>
      <c r="V27" s="81">
        <f t="shared" si="4"/>
        <v>18491</v>
      </c>
      <c r="W27" s="81">
        <f t="shared" si="4"/>
        <v>80808</v>
      </c>
      <c r="X27" s="81">
        <f t="shared" si="4"/>
        <v>1816</v>
      </c>
      <c r="Y27" s="81">
        <f>+V27-V29</f>
        <v>2014</v>
      </c>
      <c r="Z27" s="72"/>
    </row>
    <row r="28" spans="1:26" ht="16.5" thickBot="1" x14ac:dyDescent="0.3">
      <c r="A28" s="8" t="s">
        <v>51</v>
      </c>
      <c r="B28" s="55">
        <v>11812</v>
      </c>
      <c r="C28" s="56">
        <v>516</v>
      </c>
      <c r="D28" s="55">
        <v>168</v>
      </c>
      <c r="E28" s="55">
        <v>8</v>
      </c>
      <c r="F28" s="55">
        <v>5804</v>
      </c>
      <c r="G28" s="55">
        <v>5840</v>
      </c>
      <c r="H28" s="55">
        <v>411</v>
      </c>
      <c r="I28" s="55">
        <v>618</v>
      </c>
      <c r="J28" s="55">
        <v>9</v>
      </c>
      <c r="K28" s="55">
        <v>135147</v>
      </c>
      <c r="L28" s="55">
        <v>7070</v>
      </c>
      <c r="M28" s="24">
        <f t="shared" si="0"/>
        <v>0.97186872069658403</v>
      </c>
      <c r="N28" s="25">
        <f t="shared" si="1"/>
        <v>1.4222824246528954E-2</v>
      </c>
      <c r="P28">
        <f t="shared" si="2"/>
        <v>8.7401126181121294E-2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11183</v>
      </c>
      <c r="C29" s="56">
        <v>333</v>
      </c>
      <c r="D29" s="55">
        <v>560</v>
      </c>
      <c r="E29" s="55">
        <v>23</v>
      </c>
      <c r="F29" s="55">
        <v>1328</v>
      </c>
      <c r="G29" s="55">
        <v>9295</v>
      </c>
      <c r="H29" s="55">
        <v>141</v>
      </c>
      <c r="I29" s="55">
        <v>634</v>
      </c>
      <c r="J29" s="55">
        <v>32</v>
      </c>
      <c r="K29" s="55">
        <v>34840</v>
      </c>
      <c r="L29" s="55">
        <v>1975</v>
      </c>
      <c r="M29" s="24">
        <f t="shared" si="0"/>
        <v>0.70338983050847459</v>
      </c>
      <c r="N29" s="25">
        <f t="shared" si="1"/>
        <v>5.0076008226772779E-2</v>
      </c>
      <c r="P29">
        <f t="shared" si="2"/>
        <v>0.3209816303099885</v>
      </c>
      <c r="R29" s="72">
        <v>98674</v>
      </c>
      <c r="S29" s="72">
        <v>3083</v>
      </c>
      <c r="T29" s="72">
        <v>2376</v>
      </c>
      <c r="U29" s="72">
        <v>117</v>
      </c>
      <c r="V29" s="72">
        <v>16477</v>
      </c>
      <c r="W29" s="72">
        <v>79821</v>
      </c>
      <c r="X29" s="72">
        <v>1814</v>
      </c>
      <c r="Y29" s="81">
        <f>+V29-'21.4'!F10</f>
        <v>1559</v>
      </c>
      <c r="Z29" s="72"/>
    </row>
    <row r="30" spans="1:26" ht="16.5" thickBot="1" x14ac:dyDescent="0.3">
      <c r="A30" s="8" t="s">
        <v>86</v>
      </c>
      <c r="B30" s="55">
        <v>11178</v>
      </c>
      <c r="C30" s="56">
        <v>1037</v>
      </c>
      <c r="D30" s="55">
        <v>12</v>
      </c>
      <c r="E30" s="57"/>
      <c r="F30" s="55">
        <v>924</v>
      </c>
      <c r="G30" s="55">
        <v>10242</v>
      </c>
      <c r="H30" s="55">
        <v>26</v>
      </c>
      <c r="I30" s="55">
        <v>1911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1.0735373054213634E-3</v>
      </c>
      <c r="P30">
        <f t="shared" si="2"/>
        <v>0.11791636777923119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62</v>
      </c>
      <c r="B31" s="55">
        <v>10880</v>
      </c>
      <c r="C31" s="56">
        <v>804</v>
      </c>
      <c r="D31" s="55">
        <v>228</v>
      </c>
      <c r="E31" s="57">
        <v>16</v>
      </c>
      <c r="F31" s="55">
        <v>2337</v>
      </c>
      <c r="G31" s="55">
        <v>8315</v>
      </c>
      <c r="H31" s="55">
        <v>60</v>
      </c>
      <c r="I31" s="55">
        <v>49</v>
      </c>
      <c r="J31" s="55">
        <v>1</v>
      </c>
      <c r="K31" s="55">
        <v>124549</v>
      </c>
      <c r="L31" s="55">
        <v>564</v>
      </c>
      <c r="M31" s="24">
        <f t="shared" si="0"/>
        <v>0.91111111111111109</v>
      </c>
      <c r="N31" s="25">
        <f t="shared" si="1"/>
        <v>2.0955882352941175E-2</v>
      </c>
      <c r="P31">
        <f t="shared" si="2"/>
        <v>8.73551774803491E-2</v>
      </c>
      <c r="R31" s="72">
        <f>+R27-R29</f>
        <v>3116</v>
      </c>
      <c r="S31" s="72">
        <f t="shared" ref="S31:X31" si="5">+S27-S29</f>
        <v>33</v>
      </c>
      <c r="T31" s="72">
        <f t="shared" si="5"/>
        <v>115</v>
      </c>
      <c r="U31" s="72">
        <f t="shared" si="5"/>
        <v>-2</v>
      </c>
      <c r="V31" s="72">
        <f t="shared" si="5"/>
        <v>2014</v>
      </c>
      <c r="W31" s="72">
        <f t="shared" si="5"/>
        <v>987</v>
      </c>
      <c r="X31" s="72">
        <f t="shared" si="5"/>
        <v>2</v>
      </c>
      <c r="Y31" s="81">
        <f>+Y27-Y29</f>
        <v>455</v>
      </c>
      <c r="Z31" s="72"/>
    </row>
    <row r="32" spans="1:26" ht="16.5" thickBot="1" x14ac:dyDescent="0.3">
      <c r="A32" s="8" t="s">
        <v>39</v>
      </c>
      <c r="B32" s="55">
        <v>10702</v>
      </c>
      <c r="C32" s="56">
        <v>8</v>
      </c>
      <c r="D32" s="55">
        <v>240</v>
      </c>
      <c r="E32" s="57">
        <v>2</v>
      </c>
      <c r="F32" s="55">
        <v>8411</v>
      </c>
      <c r="G32" s="55">
        <v>2051</v>
      </c>
      <c r="H32" s="55">
        <v>55</v>
      </c>
      <c r="I32" s="55">
        <v>209</v>
      </c>
      <c r="J32" s="55">
        <v>5</v>
      </c>
      <c r="K32" s="55">
        <v>583971</v>
      </c>
      <c r="L32" s="55">
        <v>11390</v>
      </c>
      <c r="M32" s="24">
        <f t="shared" si="0"/>
        <v>0.97225754248063812</v>
      </c>
      <c r="N32" s="25">
        <f t="shared" si="1"/>
        <v>2.2425714819659878E-2</v>
      </c>
      <c r="P32">
        <f t="shared" si="2"/>
        <v>1.8326252502264669E-2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75</v>
      </c>
      <c r="B33" s="55">
        <v>10544</v>
      </c>
      <c r="C33" s="56">
        <v>1043</v>
      </c>
      <c r="D33" s="55">
        <v>970</v>
      </c>
      <c r="E33" s="57">
        <v>113</v>
      </c>
      <c r="F33" s="55">
        <v>2627</v>
      </c>
      <c r="G33" s="55">
        <v>6947</v>
      </c>
      <c r="H33" s="55">
        <v>378</v>
      </c>
      <c r="I33" s="55">
        <v>82</v>
      </c>
      <c r="J33" s="55">
        <v>8</v>
      </c>
      <c r="K33" s="55">
        <v>49570</v>
      </c>
      <c r="L33" s="55">
        <v>384</v>
      </c>
      <c r="M33" s="24">
        <f t="shared" si="0"/>
        <v>0.73033083124826248</v>
      </c>
      <c r="N33" s="25">
        <f t="shared" si="1"/>
        <v>9.1995447647951437E-2</v>
      </c>
      <c r="P33">
        <f t="shared" si="2"/>
        <v>0.21270929997982652</v>
      </c>
      <c r="R33" s="72">
        <f>+R27/R29</f>
        <v>1.0315787340130125</v>
      </c>
      <c r="S33" s="72">
        <f t="shared" ref="S33:X33" si="6">+S27/S29</f>
        <v>1.0107038598767435</v>
      </c>
      <c r="T33" s="72">
        <f t="shared" si="6"/>
        <v>1.0484006734006734</v>
      </c>
      <c r="U33" s="72">
        <f t="shared" si="6"/>
        <v>0.98290598290598286</v>
      </c>
      <c r="V33" s="72">
        <f>+V25/V24</f>
        <v>1.353494623655914</v>
      </c>
      <c r="W33" s="72">
        <f t="shared" si="6"/>
        <v>1.0123651670612996</v>
      </c>
      <c r="X33" s="72">
        <f t="shared" si="6"/>
        <v>1.0011025358324146</v>
      </c>
      <c r="Y33" s="72">
        <f>+Y27/Y29</f>
        <v>1.2918537524053881</v>
      </c>
      <c r="Z33" s="72"/>
    </row>
    <row r="34" spans="1:26" ht="16.5" thickBot="1" x14ac:dyDescent="0.3">
      <c r="A34" s="8" t="s">
        <v>54</v>
      </c>
      <c r="B34" s="55">
        <v>10511</v>
      </c>
      <c r="C34" s="56">
        <v>342</v>
      </c>
      <c r="D34" s="55">
        <v>454</v>
      </c>
      <c r="E34" s="55">
        <v>28</v>
      </c>
      <c r="F34" s="55">
        <v>1740</v>
      </c>
      <c r="G34" s="55">
        <v>8317</v>
      </c>
      <c r="H34" s="55">
        <v>160</v>
      </c>
      <c r="I34" s="55">
        <v>278</v>
      </c>
      <c r="J34" s="55">
        <v>12</v>
      </c>
      <c r="K34" s="55">
        <v>250719</v>
      </c>
      <c r="L34" s="55">
        <v>6625</v>
      </c>
      <c r="M34" s="24">
        <f t="shared" si="0"/>
        <v>0.79307201458523247</v>
      </c>
      <c r="N34" s="25">
        <f t="shared" si="1"/>
        <v>4.3192845590333935E-2</v>
      </c>
      <c r="P34">
        <f t="shared" si="2"/>
        <v>4.1923428220438021E-2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10096</v>
      </c>
      <c r="C35" s="56">
        <v>386</v>
      </c>
      <c r="D35" s="55">
        <v>545</v>
      </c>
      <c r="E35" s="57">
        <v>21</v>
      </c>
      <c r="F35" s="55">
        <v>2478</v>
      </c>
      <c r="G35" s="55">
        <v>7073</v>
      </c>
      <c r="H35" s="55">
        <v>236</v>
      </c>
      <c r="I35" s="55">
        <v>525</v>
      </c>
      <c r="J35" s="55">
        <v>28</v>
      </c>
      <c r="K35" s="55">
        <v>113336</v>
      </c>
      <c r="L35" s="55">
        <v>5891</v>
      </c>
      <c r="M35" s="24">
        <f t="shared" ref="M35:M66" si="7">F35/(F35+D35)</f>
        <v>0.81971551438967916</v>
      </c>
      <c r="N35" s="25">
        <f t="shared" ref="N35:N66" si="8">+D35/B35</f>
        <v>5.3981774960380348E-2</v>
      </c>
      <c r="P35">
        <f t="shared" si="2"/>
        <v>8.9080256935130941E-2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8756</v>
      </c>
      <c r="C36" s="56">
        <v>518</v>
      </c>
      <c r="D36" s="55">
        <v>56</v>
      </c>
      <c r="E36" s="57">
        <v>4</v>
      </c>
      <c r="F36" s="55">
        <v>1637</v>
      </c>
      <c r="G36" s="55">
        <v>7063</v>
      </c>
      <c r="H36" s="55">
        <v>1</v>
      </c>
      <c r="I36" s="55">
        <v>885</v>
      </c>
      <c r="J36" s="55">
        <v>6</v>
      </c>
      <c r="K36" s="55">
        <v>790000</v>
      </c>
      <c r="L36" s="55">
        <v>79875</v>
      </c>
      <c r="M36" s="24">
        <f t="shared" si="7"/>
        <v>0.9669226225634967</v>
      </c>
      <c r="N36" s="25">
        <f t="shared" si="8"/>
        <v>6.395614435815441E-3</v>
      </c>
      <c r="P36">
        <f t="shared" ref="P36:P67" si="9">+B36/K36</f>
        <v>1.1083544303797469E-2</v>
      </c>
    </row>
    <row r="37" spans="1:26" ht="16.5" thickBot="1" x14ac:dyDescent="0.3">
      <c r="A37" s="8" t="s">
        <v>58</v>
      </c>
      <c r="B37" s="55">
        <v>8073</v>
      </c>
      <c r="C37" s="56">
        <v>161</v>
      </c>
      <c r="D37" s="55">
        <v>394</v>
      </c>
      <c r="E37" s="57">
        <v>10</v>
      </c>
      <c r="F37" s="55">
        <v>5384</v>
      </c>
      <c r="G37" s="55">
        <v>2295</v>
      </c>
      <c r="H37" s="55">
        <v>74</v>
      </c>
      <c r="I37" s="55">
        <v>1394</v>
      </c>
      <c r="J37" s="55">
        <v>68</v>
      </c>
      <c r="K37" s="55">
        <v>116621</v>
      </c>
      <c r="L37" s="55">
        <v>20134</v>
      </c>
      <c r="M37" s="24">
        <f t="shared" si="7"/>
        <v>0.93181031498788514</v>
      </c>
      <c r="N37" s="25">
        <f t="shared" si="8"/>
        <v>4.8804657500309677E-2</v>
      </c>
      <c r="P37">
        <f t="shared" si="9"/>
        <v>6.9224239202201998E-2</v>
      </c>
    </row>
    <row r="38" spans="1:26" ht="16.5" thickBot="1" x14ac:dyDescent="0.3">
      <c r="A38" s="8" t="s">
        <v>85</v>
      </c>
      <c r="B38" s="55">
        <v>8022</v>
      </c>
      <c r="C38" s="56">
        <v>741</v>
      </c>
      <c r="D38" s="55">
        <v>60</v>
      </c>
      <c r="E38" s="57">
        <v>2</v>
      </c>
      <c r="F38" s="55">
        <v>938</v>
      </c>
      <c r="G38" s="55">
        <v>7024</v>
      </c>
      <c r="H38" s="55">
        <v>92</v>
      </c>
      <c r="I38" s="55">
        <v>849</v>
      </c>
      <c r="J38" s="55">
        <v>6</v>
      </c>
      <c r="K38" s="55">
        <v>122543</v>
      </c>
      <c r="L38" s="55">
        <v>12968</v>
      </c>
      <c r="M38" s="24">
        <f t="shared" si="7"/>
        <v>0.93987975951903813</v>
      </c>
      <c r="N38" s="25">
        <f t="shared" si="8"/>
        <v>7.4794315632011965E-3</v>
      </c>
      <c r="P38">
        <f t="shared" si="9"/>
        <v>6.5462735529569216E-2</v>
      </c>
    </row>
    <row r="39" spans="1:26" ht="16.5" thickBot="1" x14ac:dyDescent="0.3">
      <c r="A39" s="8" t="s">
        <v>76</v>
      </c>
      <c r="B39" s="55">
        <v>7775</v>
      </c>
      <c r="C39" s="56">
        <v>357</v>
      </c>
      <c r="D39" s="55">
        <v>647</v>
      </c>
      <c r="E39" s="57">
        <v>12</v>
      </c>
      <c r="F39" s="55">
        <v>960</v>
      </c>
      <c r="G39" s="55">
        <v>6168</v>
      </c>
      <c r="H39" s="55"/>
      <c r="I39" s="55">
        <v>28</v>
      </c>
      <c r="J39" s="55">
        <v>2</v>
      </c>
      <c r="K39" s="55">
        <v>59935</v>
      </c>
      <c r="L39" s="55">
        <v>219</v>
      </c>
      <c r="M39" s="24">
        <f t="shared" si="7"/>
        <v>0.59738643434971994</v>
      </c>
      <c r="N39" s="25">
        <f t="shared" si="8"/>
        <v>8.3215434083601283E-2</v>
      </c>
      <c r="P39">
        <f t="shared" si="9"/>
        <v>0.12972386752315007</v>
      </c>
    </row>
    <row r="40" spans="1:26" ht="16.5" thickBot="1" x14ac:dyDescent="0.3">
      <c r="A40" s="8" t="s">
        <v>81</v>
      </c>
      <c r="B40" s="55">
        <v>7764</v>
      </c>
      <c r="C40" s="56">
        <v>623</v>
      </c>
      <c r="D40" s="55">
        <v>10</v>
      </c>
      <c r="E40" s="57"/>
      <c r="F40" s="55">
        <v>750</v>
      </c>
      <c r="G40" s="55">
        <v>7004</v>
      </c>
      <c r="H40" s="55">
        <v>72</v>
      </c>
      <c r="I40" s="55">
        <v>2695</v>
      </c>
      <c r="J40" s="55">
        <v>3</v>
      </c>
      <c r="K40" s="55">
        <v>73457</v>
      </c>
      <c r="L40" s="55">
        <v>25497</v>
      </c>
      <c r="M40" s="24">
        <f t="shared" si="7"/>
        <v>0.98684210526315785</v>
      </c>
      <c r="N40" s="25">
        <f t="shared" si="8"/>
        <v>1.2879958784131891E-3</v>
      </c>
      <c r="P40">
        <f t="shared" si="9"/>
        <v>0.10569448793171515</v>
      </c>
    </row>
    <row r="41" spans="1:26" ht="16.5" thickBot="1" x14ac:dyDescent="0.3">
      <c r="A41" s="8" t="s">
        <v>53</v>
      </c>
      <c r="B41" s="55">
        <v>7361</v>
      </c>
      <c r="C41" s="56">
        <v>23</v>
      </c>
      <c r="D41" s="55">
        <v>191</v>
      </c>
      <c r="E41" s="57">
        <v>4</v>
      </c>
      <c r="F41" s="55">
        <v>32</v>
      </c>
      <c r="G41" s="55">
        <v>7138</v>
      </c>
      <c r="H41" s="55">
        <v>54</v>
      </c>
      <c r="I41" s="55">
        <v>1358</v>
      </c>
      <c r="J41" s="55">
        <v>35</v>
      </c>
      <c r="K41" s="55">
        <v>152095</v>
      </c>
      <c r="L41" s="55">
        <v>28055</v>
      </c>
      <c r="M41" s="24">
        <f t="shared" si="7"/>
        <v>0.14349775784753363</v>
      </c>
      <c r="N41" s="25">
        <f t="shared" si="8"/>
        <v>2.5947561472626002E-2</v>
      </c>
      <c r="P41">
        <f t="shared" si="9"/>
        <v>4.8397383214438344E-2</v>
      </c>
    </row>
    <row r="42" spans="1:26" ht="16.5" thickBot="1" x14ac:dyDescent="0.3">
      <c r="A42" s="8" t="s">
        <v>79</v>
      </c>
      <c r="B42" s="55">
        <v>7276</v>
      </c>
      <c r="C42" s="55">
        <v>162</v>
      </c>
      <c r="D42" s="55">
        <v>139</v>
      </c>
      <c r="E42" s="55">
        <v>5</v>
      </c>
      <c r="F42" s="55">
        <v>1063</v>
      </c>
      <c r="G42" s="55">
        <v>6074</v>
      </c>
      <c r="H42" s="55">
        <v>96</v>
      </c>
      <c r="I42" s="55">
        <v>833</v>
      </c>
      <c r="J42" s="55">
        <v>16</v>
      </c>
      <c r="K42" s="55">
        <v>51324</v>
      </c>
      <c r="L42" s="55">
        <v>5874</v>
      </c>
      <c r="M42" s="24">
        <f t="shared" si="7"/>
        <v>0.8843594009983361</v>
      </c>
      <c r="N42" s="25">
        <f t="shared" si="8"/>
        <v>1.9103903243540409E-2</v>
      </c>
      <c r="P42">
        <f t="shared" si="9"/>
        <v>0.14176603538305665</v>
      </c>
      <c r="R42">
        <v>107663</v>
      </c>
    </row>
    <row r="43" spans="1:26" ht="16.5" thickBot="1" x14ac:dyDescent="0.3">
      <c r="A43" s="8" t="s">
        <v>82</v>
      </c>
      <c r="B43" s="55">
        <v>7170</v>
      </c>
      <c r="C43" s="56">
        <v>578</v>
      </c>
      <c r="D43" s="55">
        <v>187</v>
      </c>
      <c r="E43" s="57">
        <v>13</v>
      </c>
      <c r="F43" s="55">
        <v>504</v>
      </c>
      <c r="G43" s="55">
        <v>6479</v>
      </c>
      <c r="H43" s="55">
        <v>45</v>
      </c>
      <c r="I43" s="55">
        <v>164</v>
      </c>
      <c r="J43" s="55">
        <v>4</v>
      </c>
      <c r="K43" s="55">
        <v>72296</v>
      </c>
      <c r="L43" s="55">
        <v>1653</v>
      </c>
      <c r="M43" s="24">
        <f t="shared" si="7"/>
        <v>0.72937771345875546</v>
      </c>
      <c r="N43" s="25">
        <f t="shared" si="8"/>
        <v>2.6080892608089261E-2</v>
      </c>
      <c r="P43">
        <f t="shared" si="9"/>
        <v>9.9175611375456454E-2</v>
      </c>
      <c r="R43">
        <v>2016</v>
      </c>
    </row>
    <row r="44" spans="1:26" ht="16.5" thickBot="1" x14ac:dyDescent="0.3">
      <c r="A44" s="8" t="s">
        <v>60</v>
      </c>
      <c r="B44" s="55">
        <v>7138</v>
      </c>
      <c r="C44" s="55">
        <v>6</v>
      </c>
      <c r="D44" s="55">
        <v>210</v>
      </c>
      <c r="E44" s="55">
        <v>2</v>
      </c>
      <c r="F44" s="55">
        <v>2152</v>
      </c>
      <c r="G44" s="55">
        <v>4776</v>
      </c>
      <c r="H44" s="55">
        <v>76</v>
      </c>
      <c r="I44" s="55">
        <v>667</v>
      </c>
      <c r="J44" s="55">
        <v>20</v>
      </c>
      <c r="K44" s="55">
        <v>195725</v>
      </c>
      <c r="L44" s="55">
        <v>18277</v>
      </c>
      <c r="M44" s="24">
        <f t="shared" si="7"/>
        <v>0.91109229466553765</v>
      </c>
      <c r="N44" s="25">
        <f t="shared" si="8"/>
        <v>2.9420005603810591E-2</v>
      </c>
      <c r="P44">
        <f t="shared" si="9"/>
        <v>3.6469536339251499E-2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6981</v>
      </c>
      <c r="C45" s="56">
        <v>271</v>
      </c>
      <c r="D45" s="55">
        <v>462</v>
      </c>
      <c r="E45" s="55">
        <v>16</v>
      </c>
      <c r="F45" s="55">
        <v>722</v>
      </c>
      <c r="G45" s="55">
        <v>5797</v>
      </c>
      <c r="H45" s="55">
        <v>1</v>
      </c>
      <c r="I45" s="55">
        <v>64</v>
      </c>
      <c r="J45" s="55">
        <v>4</v>
      </c>
      <c r="K45" s="55">
        <v>72346</v>
      </c>
      <c r="L45" s="55">
        <v>660</v>
      </c>
      <c r="M45" s="24">
        <f t="shared" si="7"/>
        <v>0.60979729729729726</v>
      </c>
      <c r="N45" s="25">
        <f t="shared" si="8"/>
        <v>6.6179630425440478E-2</v>
      </c>
      <c r="P45">
        <f t="shared" si="9"/>
        <v>9.6494623061399387E-2</v>
      </c>
    </row>
    <row r="46" spans="1:26" ht="16.5" thickBot="1" x14ac:dyDescent="0.3">
      <c r="A46" s="8" t="s">
        <v>55</v>
      </c>
      <c r="B46" s="55">
        <v>6661</v>
      </c>
      <c r="C46" s="56">
        <v>12</v>
      </c>
      <c r="D46" s="55">
        <v>75</v>
      </c>
      <c r="E46" s="57">
        <v>1</v>
      </c>
      <c r="F46" s="55">
        <v>5045</v>
      </c>
      <c r="G46" s="55">
        <v>1541</v>
      </c>
      <c r="H46" s="55">
        <v>45</v>
      </c>
      <c r="I46" s="55">
        <v>261</v>
      </c>
      <c r="J46" s="55">
        <v>3</v>
      </c>
      <c r="K46" s="55">
        <v>466659</v>
      </c>
      <c r="L46" s="55">
        <v>18300</v>
      </c>
      <c r="M46" s="24">
        <f t="shared" si="7"/>
        <v>0.9853515625</v>
      </c>
      <c r="N46" s="25">
        <f t="shared" si="8"/>
        <v>1.1259570635039785E-2</v>
      </c>
      <c r="P46">
        <f t="shared" si="9"/>
        <v>1.4273805926811654E-2</v>
      </c>
    </row>
    <row r="47" spans="1:26" ht="16.5" thickBot="1" x14ac:dyDescent="0.3">
      <c r="A47" s="8" t="s">
        <v>64</v>
      </c>
      <c r="B47" s="55">
        <v>5603</v>
      </c>
      <c r="C47" s="55">
        <v>71</v>
      </c>
      <c r="D47" s="55">
        <v>95</v>
      </c>
      <c r="E47" s="55">
        <v>2</v>
      </c>
      <c r="F47" s="55">
        <v>3542</v>
      </c>
      <c r="G47" s="55">
        <v>1966</v>
      </c>
      <c r="H47" s="55">
        <v>42</v>
      </c>
      <c r="I47" s="55">
        <v>173</v>
      </c>
      <c r="J47" s="55">
        <v>3</v>
      </c>
      <c r="K47" s="55">
        <v>117406</v>
      </c>
      <c r="L47" s="55">
        <v>3627</v>
      </c>
      <c r="M47" s="24">
        <f t="shared" si="7"/>
        <v>0.97387957107506185</v>
      </c>
      <c r="N47" s="25">
        <f t="shared" si="8"/>
        <v>1.6955202570051758E-2</v>
      </c>
      <c r="P47">
        <f t="shared" si="9"/>
        <v>4.7723285010987514E-2</v>
      </c>
    </row>
    <row r="48" spans="1:26" ht="16.5" thickBot="1" x14ac:dyDescent="0.3">
      <c r="A48" s="8" t="s">
        <v>84</v>
      </c>
      <c r="B48" s="55">
        <v>5543</v>
      </c>
      <c r="C48" s="56">
        <v>243</v>
      </c>
      <c r="D48" s="55">
        <v>265</v>
      </c>
      <c r="E48" s="57">
        <v>5</v>
      </c>
      <c r="F48" s="55">
        <v>581</v>
      </c>
      <c r="G48" s="55">
        <v>4697</v>
      </c>
      <c r="H48" s="55">
        <v>135</v>
      </c>
      <c r="I48" s="55">
        <v>511</v>
      </c>
      <c r="J48" s="55">
        <v>24</v>
      </c>
      <c r="K48" s="55">
        <v>18261</v>
      </c>
      <c r="L48" s="55">
        <v>1683</v>
      </c>
      <c r="M48" s="24">
        <f t="shared" si="7"/>
        <v>0.68676122931442085</v>
      </c>
      <c r="N48" s="25">
        <f t="shared" si="8"/>
        <v>4.7808046184376694E-2</v>
      </c>
      <c r="P48">
        <f t="shared" si="9"/>
        <v>0.30354306993045288</v>
      </c>
    </row>
    <row r="49" spans="1:16" ht="16.5" thickBot="1" x14ac:dyDescent="0.3">
      <c r="A49" s="8" t="s">
        <v>80</v>
      </c>
      <c r="B49" s="55">
        <v>4992</v>
      </c>
      <c r="C49" s="56">
        <v>171</v>
      </c>
      <c r="D49" s="55">
        <v>144</v>
      </c>
      <c r="E49" s="57">
        <v>3</v>
      </c>
      <c r="F49" s="55">
        <v>255</v>
      </c>
      <c r="G49" s="55">
        <v>4593</v>
      </c>
      <c r="H49" s="55">
        <v>97</v>
      </c>
      <c r="I49" s="55">
        <v>1157</v>
      </c>
      <c r="J49" s="55">
        <v>33</v>
      </c>
      <c r="K49" s="55">
        <v>22702</v>
      </c>
      <c r="L49" s="55">
        <v>5261</v>
      </c>
      <c r="M49" s="24">
        <f t="shared" si="7"/>
        <v>0.63909774436090228</v>
      </c>
      <c r="N49" s="25">
        <f t="shared" si="8"/>
        <v>2.8846153846153848E-2</v>
      </c>
      <c r="P49">
        <f t="shared" si="9"/>
        <v>0.21989252048277685</v>
      </c>
    </row>
    <row r="50" spans="1:16" ht="16.5" thickBot="1" x14ac:dyDescent="0.3">
      <c r="A50" s="8" t="s">
        <v>88</v>
      </c>
      <c r="B50" s="55">
        <v>4356</v>
      </c>
      <c r="C50" s="56"/>
      <c r="D50" s="55">
        <v>206</v>
      </c>
      <c r="E50" s="57"/>
      <c r="F50" s="55">
        <v>870</v>
      </c>
      <c r="G50" s="55">
        <v>3280</v>
      </c>
      <c r="H50" s="55">
        <v>98</v>
      </c>
      <c r="I50" s="55">
        <v>86</v>
      </c>
      <c r="J50" s="55">
        <v>4</v>
      </c>
      <c r="K50" s="55">
        <v>71500</v>
      </c>
      <c r="L50" s="55">
        <v>1405</v>
      </c>
      <c r="M50" s="24">
        <f t="shared" si="7"/>
        <v>0.80855018587360594</v>
      </c>
      <c r="N50" s="25">
        <f t="shared" si="8"/>
        <v>4.7291092745638197E-2</v>
      </c>
      <c r="P50">
        <f t="shared" si="9"/>
        <v>6.092307692307692E-2</v>
      </c>
    </row>
    <row r="51" spans="1:16" ht="16.5" thickBot="1" x14ac:dyDescent="0.3">
      <c r="A51" s="8" t="s">
        <v>87</v>
      </c>
      <c r="B51" s="55">
        <v>4284</v>
      </c>
      <c r="C51" s="56">
        <v>155</v>
      </c>
      <c r="D51" s="55">
        <v>172</v>
      </c>
      <c r="E51" s="57">
        <v>23</v>
      </c>
      <c r="F51" s="55">
        <v>2000</v>
      </c>
      <c r="G51" s="55">
        <v>2112</v>
      </c>
      <c r="H51" s="55">
        <v>60</v>
      </c>
      <c r="I51" s="55">
        <v>773</v>
      </c>
      <c r="J51" s="55">
        <v>31</v>
      </c>
      <c r="K51" s="55">
        <v>71000</v>
      </c>
      <c r="L51" s="55">
        <v>12814</v>
      </c>
      <c r="M51" s="24">
        <f t="shared" si="7"/>
        <v>0.92081031307550643</v>
      </c>
      <c r="N51" s="25">
        <f t="shared" si="8"/>
        <v>4.0149393090569564E-2</v>
      </c>
      <c r="P51">
        <f t="shared" si="9"/>
        <v>6.0338028169014082E-2</v>
      </c>
    </row>
    <row r="52" spans="1:16" ht="16.5" thickBot="1" x14ac:dyDescent="0.3">
      <c r="A52" s="8" t="s">
        <v>212</v>
      </c>
      <c r="B52" s="55">
        <v>4186</v>
      </c>
      <c r="C52" s="55">
        <v>414</v>
      </c>
      <c r="D52" s="55">
        <v>127</v>
      </c>
      <c r="E52" s="55">
        <v>7</v>
      </c>
      <c r="F52" s="55">
        <v>108</v>
      </c>
      <c r="G52" s="55">
        <v>3951</v>
      </c>
      <c r="H52" s="55">
        <v>1</v>
      </c>
      <c r="I52" s="55">
        <v>25</v>
      </c>
      <c r="J52" s="55" t="s">
        <v>57</v>
      </c>
      <c r="K52" s="55">
        <v>36090</v>
      </c>
      <c r="L52" s="55">
        <v>219</v>
      </c>
      <c r="M52" s="24">
        <f t="shared" si="7"/>
        <v>0.45957446808510638</v>
      </c>
      <c r="N52" s="25">
        <f t="shared" si="8"/>
        <v>3.0339225991399904E-2</v>
      </c>
      <c r="P52">
        <f t="shared" si="9"/>
        <v>0.11598780825713494</v>
      </c>
    </row>
    <row r="53" spans="1:16" ht="16.5" thickBot="1" x14ac:dyDescent="0.3">
      <c r="A53" s="8" t="s">
        <v>90</v>
      </c>
      <c r="B53" s="55">
        <v>3953</v>
      </c>
      <c r="C53" s="56">
        <v>318</v>
      </c>
      <c r="D53" s="55">
        <v>75</v>
      </c>
      <c r="E53" s="57">
        <v>10</v>
      </c>
      <c r="F53" s="55">
        <v>1473</v>
      </c>
      <c r="G53" s="55">
        <v>2405</v>
      </c>
      <c r="H53" s="55">
        <v>36</v>
      </c>
      <c r="I53" s="55">
        <v>67</v>
      </c>
      <c r="J53" s="55">
        <v>1</v>
      </c>
      <c r="K53" s="55">
        <v>143570</v>
      </c>
      <c r="L53" s="55">
        <v>2421</v>
      </c>
      <c r="M53" s="24">
        <f t="shared" si="7"/>
        <v>0.95155038759689925</v>
      </c>
      <c r="N53" s="25">
        <f t="shared" si="8"/>
        <v>1.8972931950417403E-2</v>
      </c>
      <c r="P53">
        <f t="shared" si="9"/>
        <v>2.753360729957512E-2</v>
      </c>
    </row>
    <row r="54" spans="1:16" ht="16.5" thickBot="1" x14ac:dyDescent="0.3">
      <c r="A54" s="8" t="s">
        <v>83</v>
      </c>
      <c r="B54" s="55">
        <v>3665</v>
      </c>
      <c r="C54" s="56">
        <v>11</v>
      </c>
      <c r="D54" s="55">
        <v>83</v>
      </c>
      <c r="E54" s="55">
        <v>3</v>
      </c>
      <c r="F54" s="55">
        <v>728</v>
      </c>
      <c r="G54" s="55">
        <v>2854</v>
      </c>
      <c r="H54" s="55">
        <v>27</v>
      </c>
      <c r="I54" s="55">
        <v>5855</v>
      </c>
      <c r="J54" s="55">
        <v>133</v>
      </c>
      <c r="K54" s="55">
        <v>36891</v>
      </c>
      <c r="L54" s="55">
        <v>58933</v>
      </c>
      <c r="M54" s="24">
        <f t="shared" si="7"/>
        <v>0.89765721331689274</v>
      </c>
      <c r="N54" s="25">
        <f t="shared" si="8"/>
        <v>2.2646657571623464E-2</v>
      </c>
      <c r="P54">
        <f t="shared" si="9"/>
        <v>9.934672413325743E-2</v>
      </c>
    </row>
    <row r="55" spans="1:16" ht="16.5" thickBot="1" x14ac:dyDescent="0.3">
      <c r="A55" s="8" t="s">
        <v>92</v>
      </c>
      <c r="B55" s="55">
        <v>3659</v>
      </c>
      <c r="C55" s="56"/>
      <c r="D55" s="55">
        <v>276</v>
      </c>
      <c r="E55" s="57"/>
      <c r="F55" s="55">
        <v>935</v>
      </c>
      <c r="G55" s="55">
        <v>2448</v>
      </c>
      <c r="H55" s="55"/>
      <c r="I55" s="55">
        <v>36</v>
      </c>
      <c r="J55" s="55">
        <v>3</v>
      </c>
      <c r="K55" s="55">
        <v>55000</v>
      </c>
      <c r="L55" s="55">
        <v>537</v>
      </c>
      <c r="M55" s="24">
        <f t="shared" si="7"/>
        <v>0.77208918249380676</v>
      </c>
      <c r="N55" s="25">
        <f t="shared" si="8"/>
        <v>7.5430445476906263E-2</v>
      </c>
      <c r="P55">
        <f t="shared" si="9"/>
        <v>6.6527272727272727E-2</v>
      </c>
    </row>
    <row r="56" spans="1:16" ht="16.5" thickBot="1" x14ac:dyDescent="0.3">
      <c r="A56" s="8" t="s">
        <v>97</v>
      </c>
      <c r="B56" s="55">
        <v>3537</v>
      </c>
      <c r="C56" s="55">
        <v>91</v>
      </c>
      <c r="D56" s="55">
        <v>151</v>
      </c>
      <c r="E56" s="57">
        <v>2</v>
      </c>
      <c r="F56" s="55">
        <v>430</v>
      </c>
      <c r="G56" s="55">
        <v>2956</v>
      </c>
      <c r="H56" s="55">
        <v>1</v>
      </c>
      <c r="I56" s="55">
        <v>96</v>
      </c>
      <c r="J56" s="55">
        <v>4</v>
      </c>
      <c r="K56" s="55">
        <v>20832</v>
      </c>
      <c r="L56" s="55">
        <v>564</v>
      </c>
      <c r="M56" s="24">
        <f t="shared" si="7"/>
        <v>0.74010327022375211</v>
      </c>
      <c r="N56" s="25">
        <f t="shared" si="8"/>
        <v>4.2691546508340401E-2</v>
      </c>
      <c r="P56">
        <f t="shared" si="9"/>
        <v>0.16978686635944701</v>
      </c>
    </row>
    <row r="57" spans="1:16" ht="16.5" thickBot="1" x14ac:dyDescent="0.3">
      <c r="A57" s="8" t="s">
        <v>93</v>
      </c>
      <c r="B57" s="55">
        <v>3288</v>
      </c>
      <c r="C57" s="56"/>
      <c r="D57" s="55">
        <v>159</v>
      </c>
      <c r="E57" s="57"/>
      <c r="F57" s="55">
        <v>919</v>
      </c>
      <c r="G57" s="55">
        <v>2210</v>
      </c>
      <c r="H57" s="55">
        <v>123</v>
      </c>
      <c r="I57" s="55">
        <v>73</v>
      </c>
      <c r="J57" s="55">
        <v>4</v>
      </c>
      <c r="K57" s="55">
        <v>41786</v>
      </c>
      <c r="L57" s="55">
        <v>925</v>
      </c>
      <c r="M57" s="24">
        <f t="shared" si="7"/>
        <v>0.85250463821892397</v>
      </c>
      <c r="N57" s="25">
        <f t="shared" si="8"/>
        <v>4.8357664233576646E-2</v>
      </c>
      <c r="P57">
        <f t="shared" si="9"/>
        <v>7.8686641458861825E-2</v>
      </c>
    </row>
    <row r="58" spans="1:16" ht="16.5" thickBot="1" x14ac:dyDescent="0.3">
      <c r="A58" s="8" t="s">
        <v>95</v>
      </c>
      <c r="B58" s="55">
        <v>3007</v>
      </c>
      <c r="C58" s="56">
        <v>97</v>
      </c>
      <c r="D58" s="55">
        <v>407</v>
      </c>
      <c r="E58" s="57">
        <v>5</v>
      </c>
      <c r="F58" s="55">
        <v>1355</v>
      </c>
      <c r="G58" s="55">
        <v>1245</v>
      </c>
      <c r="H58" s="55">
        <v>40</v>
      </c>
      <c r="I58" s="55">
        <v>69</v>
      </c>
      <c r="J58" s="55">
        <v>9</v>
      </c>
      <c r="K58" s="55">
        <v>6500</v>
      </c>
      <c r="L58" s="55">
        <v>148</v>
      </c>
      <c r="M58" s="24">
        <f t="shared" si="7"/>
        <v>0.76901248581157777</v>
      </c>
      <c r="N58" s="25">
        <f t="shared" si="8"/>
        <v>0.13535084802128367</v>
      </c>
      <c r="P58">
        <f t="shared" si="9"/>
        <v>0.46261538461538459</v>
      </c>
    </row>
    <row r="59" spans="1:16" ht="16.5" thickBot="1" x14ac:dyDescent="0.3">
      <c r="A59" s="8" t="s">
        <v>96</v>
      </c>
      <c r="B59" s="55">
        <v>2926</v>
      </c>
      <c r="C59" s="56">
        <v>148</v>
      </c>
      <c r="D59" s="55">
        <v>80</v>
      </c>
      <c r="E59" s="57">
        <v>5</v>
      </c>
      <c r="F59" s="55">
        <v>661</v>
      </c>
      <c r="G59" s="55">
        <v>2185</v>
      </c>
      <c r="H59" s="55">
        <v>212</v>
      </c>
      <c r="I59" s="55">
        <v>725</v>
      </c>
      <c r="J59" s="55">
        <v>20</v>
      </c>
      <c r="K59" s="55">
        <v>11763</v>
      </c>
      <c r="L59" s="55">
        <v>2916</v>
      </c>
      <c r="M59" s="24">
        <f t="shared" si="7"/>
        <v>0.89203778677462886</v>
      </c>
      <c r="N59" s="25">
        <f t="shared" si="8"/>
        <v>2.7341079972658919E-2</v>
      </c>
      <c r="P59">
        <f t="shared" si="9"/>
        <v>0.24874606817988609</v>
      </c>
    </row>
    <row r="60" spans="1:16" ht="16.5" thickBot="1" x14ac:dyDescent="0.3">
      <c r="A60" s="8" t="s">
        <v>89</v>
      </c>
      <c r="B60" s="55">
        <v>2839</v>
      </c>
      <c r="C60" s="56">
        <v>13</v>
      </c>
      <c r="D60" s="55">
        <v>50</v>
      </c>
      <c r="E60" s="55">
        <v>1</v>
      </c>
      <c r="F60" s="55">
        <v>2430</v>
      </c>
      <c r="G60" s="55">
        <v>359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7"/>
        <v>0.97983870967741937</v>
      </c>
      <c r="N60" s="25">
        <f t="shared" si="8"/>
        <v>1.7611835153222965E-2</v>
      </c>
      <c r="P60">
        <f t="shared" si="9"/>
        <v>1.9910371767808174E-2</v>
      </c>
    </row>
    <row r="61" spans="1:16" ht="16.5" thickBot="1" x14ac:dyDescent="0.3">
      <c r="A61" s="8" t="s">
        <v>94</v>
      </c>
      <c r="B61" s="55">
        <v>2463</v>
      </c>
      <c r="C61" s="56">
        <v>55</v>
      </c>
      <c r="D61" s="55">
        <v>125</v>
      </c>
      <c r="E61" s="55">
        <v>4</v>
      </c>
      <c r="F61" s="55">
        <v>577</v>
      </c>
      <c r="G61" s="55">
        <v>1761</v>
      </c>
      <c r="H61" s="55">
        <v>52</v>
      </c>
      <c r="I61" s="55">
        <v>236</v>
      </c>
      <c r="J61" s="55">
        <v>12</v>
      </c>
      <c r="K61" s="55">
        <v>59241</v>
      </c>
      <c r="L61" s="55">
        <v>5684</v>
      </c>
      <c r="M61" s="24">
        <f t="shared" si="7"/>
        <v>0.82193732193732194</v>
      </c>
      <c r="N61" s="25">
        <f t="shared" si="8"/>
        <v>5.0751116524563537E-2</v>
      </c>
      <c r="P61">
        <f t="shared" si="9"/>
        <v>4.1575935585152178E-2</v>
      </c>
    </row>
    <row r="62" spans="1:16" ht="16.5" thickBot="1" x14ac:dyDescent="0.3">
      <c r="A62" s="8" t="s">
        <v>201</v>
      </c>
      <c r="B62" s="55">
        <v>2399</v>
      </c>
      <c r="C62" s="56">
        <v>151</v>
      </c>
      <c r="D62" s="55">
        <v>14</v>
      </c>
      <c r="E62" s="57">
        <v>1</v>
      </c>
      <c r="F62" s="55">
        <v>498</v>
      </c>
      <c r="G62" s="55">
        <v>1887</v>
      </c>
      <c r="H62" s="55">
        <v>55</v>
      </c>
      <c r="I62" s="55">
        <v>562</v>
      </c>
      <c r="J62" s="55">
        <v>3</v>
      </c>
      <c r="K62" s="55"/>
      <c r="L62" s="55"/>
      <c r="M62" s="24">
        <f t="shared" si="7"/>
        <v>0.97265625</v>
      </c>
      <c r="N62" s="25">
        <f t="shared" si="8"/>
        <v>5.8357649020425173E-3</v>
      </c>
      <c r="P62" t="e">
        <f t="shared" si="9"/>
        <v>#DIV/0!</v>
      </c>
    </row>
    <row r="63" spans="1:16" ht="16.5" thickBot="1" x14ac:dyDescent="0.3">
      <c r="A63" s="8" t="s">
        <v>202</v>
      </c>
      <c r="B63" s="55">
        <v>2289</v>
      </c>
      <c r="C63" s="56">
        <v>154</v>
      </c>
      <c r="D63" s="55">
        <v>20</v>
      </c>
      <c r="E63" s="57">
        <v>1</v>
      </c>
      <c r="F63" s="55">
        <v>560</v>
      </c>
      <c r="G63" s="55">
        <v>1709</v>
      </c>
      <c r="H63" s="55">
        <v>29</v>
      </c>
      <c r="I63" s="55">
        <v>122</v>
      </c>
      <c r="J63" s="55">
        <v>1</v>
      </c>
      <c r="K63" s="55">
        <v>153492</v>
      </c>
      <c r="L63" s="55">
        <v>8175</v>
      </c>
      <c r="M63" s="24">
        <f t="shared" si="7"/>
        <v>0.96551724137931039</v>
      </c>
      <c r="N63" s="25">
        <f t="shared" si="8"/>
        <v>8.7374399301004806E-3</v>
      </c>
      <c r="P63">
        <f t="shared" si="9"/>
        <v>1.4912829333124853E-2</v>
      </c>
    </row>
    <row r="64" spans="1:16" ht="16.5" thickBot="1" x14ac:dyDescent="0.3">
      <c r="A64" s="8" t="s">
        <v>101</v>
      </c>
      <c r="B64" s="55">
        <v>2284</v>
      </c>
      <c r="C64" s="56">
        <v>116</v>
      </c>
      <c r="D64" s="55">
        <v>239</v>
      </c>
      <c r="E64" s="57">
        <v>14</v>
      </c>
      <c r="F64" s="55">
        <v>390</v>
      </c>
      <c r="G64" s="55">
        <v>1655</v>
      </c>
      <c r="H64" s="55">
        <v>61</v>
      </c>
      <c r="I64" s="55">
        <v>236</v>
      </c>
      <c r="J64" s="55">
        <v>25</v>
      </c>
      <c r="K64" s="55">
        <v>55390</v>
      </c>
      <c r="L64" s="55">
        <v>5734</v>
      </c>
      <c r="M64" s="24">
        <f t="shared" si="7"/>
        <v>0.62003179650238471</v>
      </c>
      <c r="N64" s="25">
        <f t="shared" si="8"/>
        <v>0.10464098073555167</v>
      </c>
      <c r="P64">
        <f t="shared" si="9"/>
        <v>4.1234879942227839E-2</v>
      </c>
    </row>
    <row r="65" spans="1:16" ht="16.5" thickBot="1" x14ac:dyDescent="0.3">
      <c r="A65" s="8" t="s">
        <v>100</v>
      </c>
      <c r="B65" s="55">
        <v>2098</v>
      </c>
      <c r="C65" s="56">
        <v>71</v>
      </c>
      <c r="D65" s="55">
        <v>8</v>
      </c>
      <c r="E65" s="55">
        <v>1</v>
      </c>
      <c r="F65" s="55">
        <v>1082</v>
      </c>
      <c r="G65" s="55">
        <v>1008</v>
      </c>
      <c r="H65" s="55">
        <v>2</v>
      </c>
      <c r="I65" s="55">
        <v>1233</v>
      </c>
      <c r="J65" s="55">
        <v>5</v>
      </c>
      <c r="K65" s="55">
        <v>100031</v>
      </c>
      <c r="L65" s="55">
        <v>58787</v>
      </c>
      <c r="M65" s="24">
        <f t="shared" si="7"/>
        <v>0.9926605504587156</v>
      </c>
      <c r="N65" s="25">
        <f t="shared" si="8"/>
        <v>3.8131553860819827E-3</v>
      </c>
      <c r="P65">
        <f t="shared" si="9"/>
        <v>2.097349821555318E-2</v>
      </c>
    </row>
    <row r="66" spans="1:16" ht="16.5" thickBot="1" x14ac:dyDescent="0.3">
      <c r="A66" s="8" t="s">
        <v>99</v>
      </c>
      <c r="B66" s="55">
        <v>1981</v>
      </c>
      <c r="C66" s="56">
        <v>31</v>
      </c>
      <c r="D66" s="55">
        <v>50</v>
      </c>
      <c r="E66" s="57">
        <v>2</v>
      </c>
      <c r="F66" s="55">
        <v>883</v>
      </c>
      <c r="G66" s="55">
        <v>1048</v>
      </c>
      <c r="H66" s="55">
        <v>19</v>
      </c>
      <c r="I66" s="55">
        <v>483</v>
      </c>
      <c r="J66" s="55">
        <v>12</v>
      </c>
      <c r="K66" s="55">
        <v>28853</v>
      </c>
      <c r="L66" s="55">
        <v>7028</v>
      </c>
      <c r="M66" s="24">
        <f t="shared" si="7"/>
        <v>0.94640943193997862</v>
      </c>
      <c r="N66" s="25">
        <f t="shared" si="8"/>
        <v>2.523977788995457E-2</v>
      </c>
      <c r="P66">
        <f t="shared" si="9"/>
        <v>6.8658371746438851E-2</v>
      </c>
    </row>
    <row r="67" spans="1:16" ht="16.5" thickBot="1" x14ac:dyDescent="0.3">
      <c r="A67" s="9" t="s">
        <v>98</v>
      </c>
      <c r="B67" s="58">
        <v>1789</v>
      </c>
      <c r="C67" s="59">
        <v>4</v>
      </c>
      <c r="D67" s="58">
        <v>10</v>
      </c>
      <c r="E67" s="60"/>
      <c r="F67" s="58">
        <v>1509</v>
      </c>
      <c r="G67" s="58">
        <v>270</v>
      </c>
      <c r="H67" s="58">
        <v>5</v>
      </c>
      <c r="I67" s="58">
        <v>5243</v>
      </c>
      <c r="J67" s="58">
        <v>29</v>
      </c>
      <c r="K67" s="58">
        <v>45093</v>
      </c>
      <c r="L67" s="58">
        <v>132143</v>
      </c>
      <c r="M67" s="24">
        <f t="shared" ref="M67:M98" si="10">F67/(F67+D67)</f>
        <v>0.99341672152732063</v>
      </c>
      <c r="N67" s="25">
        <f t="shared" ref="N67:N98" si="11">+D67/B67</f>
        <v>5.5897149245388482E-3</v>
      </c>
      <c r="P67">
        <f t="shared" si="9"/>
        <v>3.9673563524272058E-2</v>
      </c>
    </row>
    <row r="68" spans="1:16" ht="16.5" thickBot="1" x14ac:dyDescent="0.3">
      <c r="A68" s="8" t="s">
        <v>204</v>
      </c>
      <c r="B68" s="55">
        <v>1735</v>
      </c>
      <c r="C68" s="56">
        <v>19</v>
      </c>
      <c r="D68" s="55">
        <v>7</v>
      </c>
      <c r="E68" s="57"/>
      <c r="F68" s="55">
        <v>561</v>
      </c>
      <c r="G68" s="55">
        <v>1167</v>
      </c>
      <c r="H68" s="55">
        <v>8</v>
      </c>
      <c r="I68" s="55">
        <v>52</v>
      </c>
      <c r="J68" s="55" t="s">
        <v>48</v>
      </c>
      <c r="K68" s="55">
        <v>210000</v>
      </c>
      <c r="L68" s="55">
        <v>6274</v>
      </c>
      <c r="M68" s="24">
        <f t="shared" si="10"/>
        <v>0.98767605633802813</v>
      </c>
      <c r="N68" s="25">
        <f t="shared" si="11"/>
        <v>4.0345821325648411E-3</v>
      </c>
      <c r="P68">
        <f t="shared" ref="P68:P99" si="12">+B68/K68</f>
        <v>8.261904761904762E-3</v>
      </c>
    </row>
    <row r="69" spans="1:16" ht="16.5" thickBot="1" x14ac:dyDescent="0.3">
      <c r="A69" s="8" t="s">
        <v>214</v>
      </c>
      <c r="B69" s="55">
        <v>1716</v>
      </c>
      <c r="C69" s="56">
        <v>102</v>
      </c>
      <c r="D69" s="55">
        <v>8</v>
      </c>
      <c r="E69" s="55"/>
      <c r="F69" s="55">
        <v>307</v>
      </c>
      <c r="G69" s="55">
        <v>1401</v>
      </c>
      <c r="H69" s="55">
        <v>3</v>
      </c>
      <c r="I69" s="55">
        <v>336</v>
      </c>
      <c r="J69" s="55">
        <v>2</v>
      </c>
      <c r="K69" s="55"/>
      <c r="L69" s="55"/>
      <c r="M69" s="24">
        <f t="shared" si="10"/>
        <v>0.97460317460317458</v>
      </c>
      <c r="N69" s="25">
        <f t="shared" si="11"/>
        <v>4.662004662004662E-3</v>
      </c>
      <c r="P69" t="e">
        <f t="shared" si="12"/>
        <v>#DIV/0!</v>
      </c>
    </row>
    <row r="70" spans="1:16" ht="16.5" thickBot="1" x14ac:dyDescent="0.3">
      <c r="A70" s="8" t="s">
        <v>102</v>
      </c>
      <c r="B70" s="55">
        <v>1677</v>
      </c>
      <c r="C70" s="56">
        <v>46</v>
      </c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10"/>
        <v>0.93381180223285487</v>
      </c>
      <c r="N70" s="25">
        <f t="shared" si="11"/>
        <v>4.9493142516398331E-2</v>
      </c>
      <c r="P70">
        <f t="shared" si="12"/>
        <v>2.5846922104743996E-2</v>
      </c>
    </row>
    <row r="71" spans="1:16" ht="16.5" thickBot="1" x14ac:dyDescent="0.3">
      <c r="A71" s="8" t="s">
        <v>103</v>
      </c>
      <c r="B71" s="55">
        <v>1592</v>
      </c>
      <c r="C71" s="56">
        <v>33</v>
      </c>
      <c r="D71" s="55">
        <v>45</v>
      </c>
      <c r="E71" s="55">
        <v>1</v>
      </c>
      <c r="F71" s="55">
        <v>192</v>
      </c>
      <c r="G71" s="55">
        <v>1355</v>
      </c>
      <c r="H71" s="55">
        <v>7</v>
      </c>
      <c r="I71" s="55">
        <v>1200</v>
      </c>
      <c r="J71" s="55">
        <v>34</v>
      </c>
      <c r="K71" s="55">
        <v>45181</v>
      </c>
      <c r="L71" s="55">
        <v>34059</v>
      </c>
      <c r="M71" s="24">
        <f t="shared" si="10"/>
        <v>0.810126582278481</v>
      </c>
      <c r="N71" s="25">
        <f t="shared" si="11"/>
        <v>2.8266331658291458E-2</v>
      </c>
      <c r="P71">
        <f t="shared" si="12"/>
        <v>3.5236050552223279E-2</v>
      </c>
    </row>
    <row r="72" spans="1:16" ht="16.5" thickBot="1" x14ac:dyDescent="0.3">
      <c r="A72" s="8" t="s">
        <v>206</v>
      </c>
      <c r="B72" s="55">
        <v>1548</v>
      </c>
      <c r="C72" s="56">
        <v>30</v>
      </c>
      <c r="D72" s="55">
        <v>20</v>
      </c>
      <c r="E72" s="55"/>
      <c r="F72" s="55">
        <v>948</v>
      </c>
      <c r="G72" s="55">
        <v>580</v>
      </c>
      <c r="H72" s="55">
        <v>14</v>
      </c>
      <c r="I72" s="55">
        <v>153</v>
      </c>
      <c r="J72" s="55">
        <v>2</v>
      </c>
      <c r="K72" s="55">
        <v>108221</v>
      </c>
      <c r="L72" s="55">
        <v>10674</v>
      </c>
      <c r="M72" s="24">
        <f t="shared" si="10"/>
        <v>0.97933884297520657</v>
      </c>
      <c r="N72" s="25">
        <f t="shared" si="11"/>
        <v>1.2919896640826873E-2</v>
      </c>
      <c r="P72">
        <f t="shared" si="12"/>
        <v>1.4304062982230805E-2</v>
      </c>
    </row>
    <row r="73" spans="1:16" ht="16.5" thickBot="1" x14ac:dyDescent="0.3">
      <c r="A73" s="8" t="s">
        <v>209</v>
      </c>
      <c r="B73" s="55">
        <v>1523</v>
      </c>
      <c r="C73" s="56">
        <v>50</v>
      </c>
      <c r="D73" s="55">
        <v>24</v>
      </c>
      <c r="E73" s="55"/>
      <c r="F73" s="55">
        <v>659</v>
      </c>
      <c r="G73" s="55">
        <v>840</v>
      </c>
      <c r="H73" s="55">
        <v>10</v>
      </c>
      <c r="I73" s="55">
        <v>514</v>
      </c>
      <c r="J73" s="55">
        <v>8</v>
      </c>
      <c r="K73" s="55">
        <v>15960</v>
      </c>
      <c r="L73" s="55">
        <v>5386</v>
      </c>
      <c r="M73" s="24">
        <f t="shared" si="10"/>
        <v>0.96486090775988287</v>
      </c>
      <c r="N73" s="25">
        <f t="shared" si="11"/>
        <v>1.5758371634931056E-2</v>
      </c>
      <c r="P73">
        <f t="shared" si="12"/>
        <v>9.5426065162907261E-2</v>
      </c>
    </row>
    <row r="74" spans="1:16" ht="16.5" thickBot="1" x14ac:dyDescent="0.3">
      <c r="A74" s="8" t="s">
        <v>104</v>
      </c>
      <c r="B74" s="55">
        <v>1451</v>
      </c>
      <c r="C74" s="56">
        <v>3</v>
      </c>
      <c r="D74" s="55">
        <v>16</v>
      </c>
      <c r="E74" s="57">
        <v>2</v>
      </c>
      <c r="F74" s="55">
        <v>1065</v>
      </c>
      <c r="G74" s="55">
        <v>370</v>
      </c>
      <c r="H74" s="55">
        <v>2</v>
      </c>
      <c r="I74" s="55">
        <v>301</v>
      </c>
      <c r="J74" s="55">
        <v>3</v>
      </c>
      <c r="K74" s="55">
        <v>101277</v>
      </c>
      <c r="L74" s="55">
        <v>21002</v>
      </c>
      <c r="M74" s="24">
        <f t="shared" si="10"/>
        <v>0.98519888991674376</v>
      </c>
      <c r="N74" s="25">
        <f t="shared" si="11"/>
        <v>1.1026878015161957E-2</v>
      </c>
      <c r="P74">
        <f t="shared" si="12"/>
        <v>1.4327043652556848E-2</v>
      </c>
    </row>
    <row r="75" spans="1:16" ht="30.75" thickBot="1" x14ac:dyDescent="0.3">
      <c r="A75" s="8" t="s">
        <v>208</v>
      </c>
      <c r="B75" s="55">
        <v>1413</v>
      </c>
      <c r="C75" s="56">
        <v>45</v>
      </c>
      <c r="D75" s="55">
        <v>54</v>
      </c>
      <c r="E75" s="55">
        <v>1</v>
      </c>
      <c r="F75" s="55">
        <v>485</v>
      </c>
      <c r="G75" s="55">
        <v>874</v>
      </c>
      <c r="H75" s="55">
        <v>4</v>
      </c>
      <c r="I75" s="55">
        <v>431</v>
      </c>
      <c r="J75" s="55">
        <v>16</v>
      </c>
      <c r="K75" s="55">
        <v>21432</v>
      </c>
      <c r="L75" s="55">
        <v>6533</v>
      </c>
      <c r="M75" s="24">
        <f t="shared" si="10"/>
        <v>0.8998144712430427</v>
      </c>
      <c r="N75" s="25">
        <f t="shared" si="11"/>
        <v>3.8216560509554139E-2</v>
      </c>
      <c r="P75">
        <f t="shared" si="12"/>
        <v>6.5929451287793955E-2</v>
      </c>
    </row>
    <row r="76" spans="1:16" ht="16.5" thickBot="1" x14ac:dyDescent="0.3">
      <c r="A76" s="8" t="s">
        <v>207</v>
      </c>
      <c r="B76" s="55">
        <v>1398</v>
      </c>
      <c r="C76" s="56">
        <v>28</v>
      </c>
      <c r="D76" s="55">
        <v>38</v>
      </c>
      <c r="E76" s="55"/>
      <c r="F76" s="55">
        <v>399</v>
      </c>
      <c r="G76" s="55">
        <v>961</v>
      </c>
      <c r="H76" s="55">
        <v>17</v>
      </c>
      <c r="I76" s="55">
        <v>514</v>
      </c>
      <c r="J76" s="55">
        <v>14</v>
      </c>
      <c r="K76" s="55">
        <v>83591</v>
      </c>
      <c r="L76" s="55">
        <v>30706</v>
      </c>
      <c r="M76" s="24">
        <f t="shared" si="10"/>
        <v>0.91304347826086951</v>
      </c>
      <c r="N76" s="25">
        <f t="shared" si="11"/>
        <v>2.7181688125894134E-2</v>
      </c>
      <c r="P76">
        <f t="shared" si="12"/>
        <v>1.6724288499958131E-2</v>
      </c>
    </row>
    <row r="77" spans="1:16" ht="16.5" thickBot="1" x14ac:dyDescent="0.3">
      <c r="A77" s="8" t="s">
        <v>203</v>
      </c>
      <c r="B77" s="55">
        <v>1366</v>
      </c>
      <c r="C77" s="56">
        <v>13</v>
      </c>
      <c r="D77" s="55">
        <v>79</v>
      </c>
      <c r="E77" s="55"/>
      <c r="F77" s="55">
        <v>211</v>
      </c>
      <c r="G77" s="55">
        <v>1076</v>
      </c>
      <c r="H77" s="55">
        <v>23</v>
      </c>
      <c r="I77" s="55">
        <v>657</v>
      </c>
      <c r="J77" s="55">
        <v>38</v>
      </c>
      <c r="K77" s="55">
        <v>45703</v>
      </c>
      <c r="L77" s="55">
        <v>21984</v>
      </c>
      <c r="M77" s="24">
        <f t="shared" si="10"/>
        <v>0.72758620689655173</v>
      </c>
      <c r="N77" s="25">
        <f t="shared" si="11"/>
        <v>5.7833089311859445E-2</v>
      </c>
      <c r="P77">
        <f t="shared" si="12"/>
        <v>2.9888628755223946E-2</v>
      </c>
    </row>
    <row r="78" spans="1:16" ht="16.5" thickBot="1" x14ac:dyDescent="0.3">
      <c r="A78" s="8" t="s">
        <v>218</v>
      </c>
      <c r="B78" s="55">
        <v>1334</v>
      </c>
      <c r="C78" s="55">
        <v>171</v>
      </c>
      <c r="D78" s="55">
        <v>43</v>
      </c>
      <c r="E78" s="55"/>
      <c r="F78" s="55">
        <v>668</v>
      </c>
      <c r="G78" s="55">
        <v>623</v>
      </c>
      <c r="H78" s="55">
        <v>33</v>
      </c>
      <c r="I78" s="55">
        <v>50</v>
      </c>
      <c r="J78" s="55">
        <v>2</v>
      </c>
      <c r="K78" s="55"/>
      <c r="L78" s="55"/>
      <c r="M78" s="24">
        <f t="shared" si="10"/>
        <v>0.93952180028129395</v>
      </c>
      <c r="N78" s="25">
        <f t="shared" si="11"/>
        <v>3.2233883058470768E-2</v>
      </c>
      <c r="P78" t="e">
        <f t="shared" si="12"/>
        <v>#DIV/0!</v>
      </c>
    </row>
    <row r="79" spans="1:16" ht="16.5" thickBot="1" x14ac:dyDescent="0.3">
      <c r="A79" s="8" t="s">
        <v>215</v>
      </c>
      <c r="B79" s="55">
        <v>1325</v>
      </c>
      <c r="C79" s="56">
        <v>81</v>
      </c>
      <c r="D79" s="55">
        <v>15</v>
      </c>
      <c r="E79" s="55">
        <v>1</v>
      </c>
      <c r="F79" s="55">
        <v>288</v>
      </c>
      <c r="G79" s="55">
        <v>1022</v>
      </c>
      <c r="H79" s="55">
        <v>9</v>
      </c>
      <c r="I79" s="55">
        <v>243</v>
      </c>
      <c r="J79" s="55">
        <v>3</v>
      </c>
      <c r="K79" s="55">
        <v>57421</v>
      </c>
      <c r="L79" s="55">
        <v>10517</v>
      </c>
      <c r="M79" s="24">
        <f t="shared" si="10"/>
        <v>0.95049504950495045</v>
      </c>
      <c r="N79" s="25">
        <f t="shared" si="11"/>
        <v>1.1320754716981131E-2</v>
      </c>
      <c r="P79">
        <f t="shared" si="12"/>
        <v>2.3075181553786944E-2</v>
      </c>
    </row>
    <row r="80" spans="1:16" ht="16.5" thickBot="1" x14ac:dyDescent="0.3">
      <c r="A80" s="18" t="s">
        <v>213</v>
      </c>
      <c r="B80" s="55">
        <v>1300</v>
      </c>
      <c r="C80" s="55">
        <v>41</v>
      </c>
      <c r="D80" s="55">
        <v>56</v>
      </c>
      <c r="E80" s="55"/>
      <c r="F80" s="55">
        <v>301</v>
      </c>
      <c r="G80" s="55">
        <v>943</v>
      </c>
      <c r="H80" s="55">
        <v>14</v>
      </c>
      <c r="I80" s="55">
        <v>624</v>
      </c>
      <c r="J80" s="55">
        <v>27</v>
      </c>
      <c r="K80" s="55">
        <v>13649</v>
      </c>
      <c r="L80" s="55">
        <v>6551</v>
      </c>
      <c r="M80" s="24">
        <f t="shared" si="10"/>
        <v>0.84313725490196079</v>
      </c>
      <c r="N80" s="25">
        <f t="shared" si="11"/>
        <v>4.3076923076923075E-2</v>
      </c>
      <c r="P80">
        <f t="shared" si="12"/>
        <v>9.5245072899113492E-2</v>
      </c>
    </row>
    <row r="81" spans="1:16" ht="16.5" thickBot="1" x14ac:dyDescent="0.3">
      <c r="A81" s="8" t="s">
        <v>219</v>
      </c>
      <c r="B81" s="55">
        <v>1279</v>
      </c>
      <c r="C81" s="55">
        <v>103</v>
      </c>
      <c r="D81" s="55">
        <v>42</v>
      </c>
      <c r="E81" s="55">
        <v>2</v>
      </c>
      <c r="F81" s="55">
        <v>179</v>
      </c>
      <c r="G81" s="55">
        <v>1058</v>
      </c>
      <c r="H81" s="55">
        <v>7</v>
      </c>
      <c r="I81" s="55">
        <v>33</v>
      </c>
      <c r="J81" s="55">
        <v>1</v>
      </c>
      <c r="K81" s="55">
        <v>6422</v>
      </c>
      <c r="L81" s="55">
        <v>165</v>
      </c>
      <c r="M81" s="24">
        <f t="shared" si="10"/>
        <v>0.80995475113122173</v>
      </c>
      <c r="N81" s="25">
        <f t="shared" si="11"/>
        <v>3.2838154808444098E-2</v>
      </c>
      <c r="P81">
        <f t="shared" si="12"/>
        <v>0.19915914045468702</v>
      </c>
    </row>
    <row r="82" spans="1:16" ht="16.5" thickBot="1" x14ac:dyDescent="0.3">
      <c r="A82" s="8" t="s">
        <v>216</v>
      </c>
      <c r="B82" s="55">
        <v>1235</v>
      </c>
      <c r="C82" s="56">
        <v>46</v>
      </c>
      <c r="D82" s="55">
        <v>43</v>
      </c>
      <c r="E82" s="57">
        <v>3</v>
      </c>
      <c r="F82" s="55">
        <v>365</v>
      </c>
      <c r="G82" s="55">
        <v>827</v>
      </c>
      <c r="H82" s="55">
        <v>14</v>
      </c>
      <c r="I82" s="55">
        <v>109</v>
      </c>
      <c r="J82" s="55">
        <v>4</v>
      </c>
      <c r="K82" s="55">
        <v>34243</v>
      </c>
      <c r="L82" s="55">
        <v>3023</v>
      </c>
      <c r="M82" s="24">
        <f t="shared" si="10"/>
        <v>0.89460784313725494</v>
      </c>
      <c r="N82" s="25">
        <f t="shared" si="11"/>
        <v>3.4817813765182185E-2</v>
      </c>
      <c r="P82">
        <f t="shared" si="12"/>
        <v>3.6065765265893758E-2</v>
      </c>
    </row>
    <row r="83" spans="1:16" ht="16.5" thickBot="1" x14ac:dyDescent="0.3">
      <c r="A83" s="8" t="s">
        <v>223</v>
      </c>
      <c r="B83" s="55">
        <v>1154</v>
      </c>
      <c r="C83" s="56"/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10"/>
        <v>0.91666666666666663</v>
      </c>
      <c r="N83" s="25">
        <f t="shared" si="11"/>
        <v>7.7989601386481804E-3</v>
      </c>
      <c r="P83">
        <f t="shared" si="12"/>
        <v>1.6824364712571621E-2</v>
      </c>
    </row>
    <row r="84" spans="1:16" ht="16.5" thickBot="1" x14ac:dyDescent="0.3">
      <c r="A84" s="8" t="s">
        <v>220</v>
      </c>
      <c r="B84" s="55">
        <v>1097</v>
      </c>
      <c r="C84" s="56">
        <v>73</v>
      </c>
      <c r="D84" s="55">
        <v>52</v>
      </c>
      <c r="E84" s="57">
        <v>3</v>
      </c>
      <c r="F84" s="55">
        <v>190</v>
      </c>
      <c r="G84" s="55">
        <v>855</v>
      </c>
      <c r="H84" s="55">
        <v>37</v>
      </c>
      <c r="I84" s="55">
        <v>158</v>
      </c>
      <c r="J84" s="55">
        <v>7</v>
      </c>
      <c r="K84" s="55">
        <v>27000</v>
      </c>
      <c r="L84" s="55">
        <v>3886</v>
      </c>
      <c r="M84" s="24">
        <f t="shared" si="10"/>
        <v>0.78512396694214881</v>
      </c>
      <c r="N84" s="25">
        <f t="shared" si="11"/>
        <v>4.7402005469462168E-2</v>
      </c>
      <c r="P84">
        <f t="shared" si="12"/>
        <v>4.0629629629629627E-2</v>
      </c>
    </row>
    <row r="85" spans="1:16" ht="16.5" thickBot="1" x14ac:dyDescent="0.3">
      <c r="A85" s="8" t="s">
        <v>210</v>
      </c>
      <c r="B85" s="55">
        <v>1036</v>
      </c>
      <c r="C85" s="56">
        <v>2</v>
      </c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10"/>
        <v>0.99431009957325744</v>
      </c>
      <c r="N85" s="25">
        <f t="shared" si="11"/>
        <v>3.8610038610038611E-3</v>
      </c>
      <c r="P85">
        <f t="shared" si="12"/>
        <v>7.8612295691499849E-3</v>
      </c>
    </row>
    <row r="86" spans="1:16" ht="16.5" thickBot="1" x14ac:dyDescent="0.3">
      <c r="A86" s="8" t="s">
        <v>225</v>
      </c>
      <c r="B86" s="55">
        <v>986</v>
      </c>
      <c r="C86" s="56">
        <v>12</v>
      </c>
      <c r="D86" s="55">
        <v>2</v>
      </c>
      <c r="E86" s="57"/>
      <c r="F86" s="55">
        <v>252</v>
      </c>
      <c r="G86" s="55">
        <v>732</v>
      </c>
      <c r="H86" s="55"/>
      <c r="I86" s="55">
        <v>998</v>
      </c>
      <c r="J86" s="55">
        <v>2</v>
      </c>
      <c r="K86" s="55">
        <v>10619</v>
      </c>
      <c r="L86" s="55">
        <v>10748</v>
      </c>
      <c r="M86" s="24">
        <f t="shared" si="10"/>
        <v>0.99212598425196852</v>
      </c>
      <c r="N86" s="25">
        <f t="shared" si="11"/>
        <v>2.0283975659229209E-3</v>
      </c>
      <c r="P86">
        <f t="shared" si="12"/>
        <v>9.2852434315848956E-2</v>
      </c>
    </row>
    <row r="87" spans="1:16" ht="16.5" thickBot="1" x14ac:dyDescent="0.3">
      <c r="A87" s="8" t="s">
        <v>224</v>
      </c>
      <c r="B87" s="55">
        <v>952</v>
      </c>
      <c r="C87" s="56"/>
      <c r="D87" s="55">
        <v>14</v>
      </c>
      <c r="E87" s="55"/>
      <c r="F87" s="55">
        <v>310</v>
      </c>
      <c r="G87" s="55">
        <v>628</v>
      </c>
      <c r="H87" s="55"/>
      <c r="I87" s="55">
        <v>36</v>
      </c>
      <c r="J87" s="55" t="s">
        <v>91</v>
      </c>
      <c r="K87" s="55"/>
      <c r="L87" s="55"/>
      <c r="M87" s="24">
        <f t="shared" si="10"/>
        <v>0.95679012345679015</v>
      </c>
      <c r="N87" s="25">
        <f t="shared" si="11"/>
        <v>1.4705882352941176E-2</v>
      </c>
      <c r="P87" t="e">
        <f t="shared" si="12"/>
        <v>#DIV/0!</v>
      </c>
    </row>
    <row r="88" spans="1:16" ht="16.5" thickBot="1" x14ac:dyDescent="0.3">
      <c r="A88" s="8" t="s">
        <v>221</v>
      </c>
      <c r="B88" s="55">
        <v>909</v>
      </c>
      <c r="C88" s="56"/>
      <c r="D88" s="55">
        <v>38</v>
      </c>
      <c r="E88" s="57"/>
      <c r="F88" s="55">
        <v>190</v>
      </c>
      <c r="G88" s="55">
        <v>681</v>
      </c>
      <c r="H88" s="55">
        <v>32</v>
      </c>
      <c r="I88" s="55">
        <v>77</v>
      </c>
      <c r="J88" s="55">
        <v>3</v>
      </c>
      <c r="K88" s="55">
        <v>18861</v>
      </c>
      <c r="L88" s="55">
        <v>1596</v>
      </c>
      <c r="M88" s="24">
        <f t="shared" si="10"/>
        <v>0.83333333333333337</v>
      </c>
      <c r="N88" s="25">
        <f t="shared" si="11"/>
        <v>4.1804180418041806E-2</v>
      </c>
      <c r="P88">
        <f t="shared" si="12"/>
        <v>4.819468745029426E-2</v>
      </c>
    </row>
    <row r="89" spans="1:16" ht="16.5" thickBot="1" x14ac:dyDescent="0.3">
      <c r="A89" s="8" t="s">
        <v>235</v>
      </c>
      <c r="B89" s="55">
        <v>873</v>
      </c>
      <c r="C89" s="56"/>
      <c r="D89" s="55">
        <v>28</v>
      </c>
      <c r="E89" s="55"/>
      <c r="F89" s="55">
        <v>197</v>
      </c>
      <c r="G89" s="55">
        <v>648</v>
      </c>
      <c r="H89" s="55">
        <v>2</v>
      </c>
      <c r="I89" s="55">
        <v>4</v>
      </c>
      <c r="J89" s="55" t="s">
        <v>205</v>
      </c>
      <c r="K89" s="55">
        <v>8003</v>
      </c>
      <c r="L89" s="55">
        <v>39</v>
      </c>
      <c r="M89" s="24">
        <f t="shared" si="10"/>
        <v>0.87555555555555553</v>
      </c>
      <c r="N89" s="25">
        <f t="shared" si="11"/>
        <v>3.2073310423825885E-2</v>
      </c>
      <c r="P89">
        <f t="shared" si="12"/>
        <v>0.10908409346495064</v>
      </c>
    </row>
    <row r="90" spans="1:16" ht="16.5" thickBot="1" x14ac:dyDescent="0.3">
      <c r="A90" s="8" t="s">
        <v>238</v>
      </c>
      <c r="B90" s="55">
        <v>862</v>
      </c>
      <c r="C90" s="56">
        <v>101</v>
      </c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10"/>
        <v>0.96590909090909094</v>
      </c>
      <c r="N90" s="25">
        <f t="shared" si="11"/>
        <v>6.9605568445475635E-3</v>
      </c>
      <c r="P90" t="e">
        <f t="shared" si="12"/>
        <v>#DIV/0!</v>
      </c>
    </row>
    <row r="91" spans="1:16" ht="16.5" thickBot="1" x14ac:dyDescent="0.3">
      <c r="A91" s="8" t="s">
        <v>222</v>
      </c>
      <c r="B91" s="55">
        <v>795</v>
      </c>
      <c r="C91" s="55">
        <v>5</v>
      </c>
      <c r="D91" s="55">
        <v>13</v>
      </c>
      <c r="E91" s="55"/>
      <c r="F91" s="55">
        <v>98</v>
      </c>
      <c r="G91" s="55">
        <v>684</v>
      </c>
      <c r="H91" s="55">
        <v>15</v>
      </c>
      <c r="I91" s="55">
        <v>658</v>
      </c>
      <c r="J91" s="55">
        <v>11</v>
      </c>
      <c r="K91" s="55">
        <v>40745</v>
      </c>
      <c r="L91" s="55">
        <v>33747</v>
      </c>
      <c r="M91" s="24">
        <f t="shared" si="10"/>
        <v>0.88288288288288286</v>
      </c>
      <c r="N91" s="25">
        <f t="shared" si="11"/>
        <v>1.6352201257861635E-2</v>
      </c>
      <c r="P91">
        <f t="shared" si="12"/>
        <v>1.9511596514909805E-2</v>
      </c>
    </row>
    <row r="92" spans="1:16" ht="16.5" thickBot="1" x14ac:dyDescent="0.3">
      <c r="A92" s="8" t="s">
        <v>226</v>
      </c>
      <c r="B92" s="55">
        <v>778</v>
      </c>
      <c r="C92" s="55">
        <v>17</v>
      </c>
      <c r="D92" s="55">
        <v>11</v>
      </c>
      <c r="E92" s="55"/>
      <c r="F92" s="55">
        <v>133</v>
      </c>
      <c r="G92" s="55">
        <v>634</v>
      </c>
      <c r="H92" s="55">
        <v>6</v>
      </c>
      <c r="I92" s="55">
        <v>412</v>
      </c>
      <c r="J92" s="55">
        <v>6</v>
      </c>
      <c r="K92" s="55">
        <v>41041</v>
      </c>
      <c r="L92" s="55">
        <v>21759</v>
      </c>
      <c r="M92" s="24">
        <f t="shared" si="10"/>
        <v>0.92361111111111116</v>
      </c>
      <c r="N92" s="25">
        <f t="shared" si="11"/>
        <v>1.4138817480719794E-2</v>
      </c>
      <c r="P92">
        <f t="shared" si="12"/>
        <v>1.8956653102994568E-2</v>
      </c>
    </row>
    <row r="93" spans="1:16" ht="16.5" thickBot="1" x14ac:dyDescent="0.3">
      <c r="A93" s="8" t="s">
        <v>227</v>
      </c>
      <c r="B93" s="55">
        <v>723</v>
      </c>
      <c r="C93" s="56"/>
      <c r="D93" s="55">
        <v>37</v>
      </c>
      <c r="E93" s="55"/>
      <c r="F93" s="55">
        <v>333</v>
      </c>
      <c r="G93" s="55">
        <v>353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10"/>
        <v>0.9</v>
      </c>
      <c r="N93" s="25">
        <f t="shared" si="11"/>
        <v>5.1175656984785614E-2</v>
      </c>
      <c r="P93">
        <f t="shared" si="12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10"/>
        <v>0.98024316109422494</v>
      </c>
      <c r="N94" s="25">
        <f t="shared" si="11"/>
        <v>1.8258426966292134E-2</v>
      </c>
      <c r="P94" t="e">
        <f t="shared" si="12"/>
        <v>#DIV/0!</v>
      </c>
    </row>
    <row r="95" spans="1:16" ht="16.5" thickBot="1" x14ac:dyDescent="0.3">
      <c r="A95" s="8" t="s">
        <v>229</v>
      </c>
      <c r="B95" s="55">
        <v>688</v>
      </c>
      <c r="C95" s="55">
        <v>6</v>
      </c>
      <c r="D95" s="55">
        <v>22</v>
      </c>
      <c r="E95" s="55"/>
      <c r="F95" s="55">
        <v>140</v>
      </c>
      <c r="G95" s="55">
        <v>526</v>
      </c>
      <c r="H95" s="55">
        <v>46</v>
      </c>
      <c r="I95" s="55">
        <v>101</v>
      </c>
      <c r="J95" s="55">
        <v>3</v>
      </c>
      <c r="K95" s="55">
        <v>24210</v>
      </c>
      <c r="L95" s="55">
        <v>3547</v>
      </c>
      <c r="M95" s="24">
        <f t="shared" si="10"/>
        <v>0.86419753086419748</v>
      </c>
      <c r="N95" s="25">
        <f t="shared" si="11"/>
        <v>3.1976744186046513E-2</v>
      </c>
      <c r="P95">
        <f t="shared" si="12"/>
        <v>2.841800908715407E-2</v>
      </c>
    </row>
    <row r="96" spans="1:16" ht="16.5" thickBot="1" x14ac:dyDescent="0.3">
      <c r="A96" s="8" t="s">
        <v>230</v>
      </c>
      <c r="B96" s="55">
        <v>681</v>
      </c>
      <c r="C96" s="56"/>
      <c r="D96" s="55">
        <v>6</v>
      </c>
      <c r="E96" s="55"/>
      <c r="F96" s="55">
        <v>180</v>
      </c>
      <c r="G96" s="55">
        <v>495</v>
      </c>
      <c r="H96" s="55">
        <v>6</v>
      </c>
      <c r="I96" s="55">
        <v>134</v>
      </c>
      <c r="J96" s="55">
        <v>1</v>
      </c>
      <c r="K96" s="55">
        <v>11766</v>
      </c>
      <c r="L96" s="55">
        <v>2310</v>
      </c>
      <c r="M96" s="24">
        <f t="shared" si="10"/>
        <v>0.967741935483871</v>
      </c>
      <c r="N96" s="25">
        <f t="shared" si="11"/>
        <v>8.8105726872246704E-3</v>
      </c>
      <c r="P96">
        <f t="shared" si="12"/>
        <v>5.7878633350331464E-2</v>
      </c>
    </row>
    <row r="97" spans="1:16" ht="16.5" thickBot="1" x14ac:dyDescent="0.3">
      <c r="A97" s="8" t="s">
        <v>237</v>
      </c>
      <c r="B97" s="55">
        <v>672</v>
      </c>
      <c r="C97" s="55">
        <v>63</v>
      </c>
      <c r="D97" s="55">
        <v>40</v>
      </c>
      <c r="E97" s="55">
        <v>3</v>
      </c>
      <c r="F97" s="55">
        <v>44</v>
      </c>
      <c r="G97" s="55">
        <v>588</v>
      </c>
      <c r="H97" s="55">
        <v>3</v>
      </c>
      <c r="I97" s="55">
        <v>58</v>
      </c>
      <c r="J97" s="55">
        <v>3</v>
      </c>
      <c r="K97" s="55">
        <v>4420</v>
      </c>
      <c r="L97" s="55">
        <v>379</v>
      </c>
      <c r="M97" s="24">
        <f t="shared" si="10"/>
        <v>0.52380952380952384</v>
      </c>
      <c r="N97" s="25">
        <f t="shared" si="11"/>
        <v>5.9523809523809521E-2</v>
      </c>
      <c r="P97">
        <f t="shared" si="12"/>
        <v>0.15203619909502261</v>
      </c>
    </row>
    <row r="98" spans="1:16" ht="16.5" thickBot="1" x14ac:dyDescent="0.3">
      <c r="A98" s="8" t="s">
        <v>233</v>
      </c>
      <c r="B98" s="55">
        <v>663</v>
      </c>
      <c r="C98" s="55">
        <v>29</v>
      </c>
      <c r="D98" s="55">
        <v>27</v>
      </c>
      <c r="E98" s="55"/>
      <c r="F98" s="55">
        <v>385</v>
      </c>
      <c r="G98" s="55">
        <v>251</v>
      </c>
      <c r="H98" s="55">
        <v>4</v>
      </c>
      <c r="I98" s="55">
        <v>230</v>
      </c>
      <c r="J98" s="55">
        <v>9</v>
      </c>
      <c r="K98" s="55">
        <v>6509</v>
      </c>
      <c r="L98" s="55">
        <v>2262</v>
      </c>
      <c r="M98" s="24">
        <f t="shared" si="10"/>
        <v>0.93446601941747576</v>
      </c>
      <c r="N98" s="25">
        <f t="shared" si="11"/>
        <v>4.072398190045249E-2</v>
      </c>
      <c r="P98">
        <f t="shared" si="12"/>
        <v>0.10185896451067752</v>
      </c>
    </row>
    <row r="99" spans="1:16" ht="16.5" thickBot="1" x14ac:dyDescent="0.3">
      <c r="A99" s="8" t="s">
        <v>231</v>
      </c>
      <c r="B99" s="55">
        <v>662</v>
      </c>
      <c r="C99" s="56"/>
      <c r="D99" s="55">
        <v>22</v>
      </c>
      <c r="E99" s="57"/>
      <c r="F99" s="55">
        <v>193</v>
      </c>
      <c r="G99" s="55">
        <v>447</v>
      </c>
      <c r="H99" s="55"/>
      <c r="I99" s="55">
        <v>27</v>
      </c>
      <c r="J99" s="55" t="s">
        <v>65</v>
      </c>
      <c r="K99" s="55">
        <v>4832</v>
      </c>
      <c r="L99" s="55">
        <v>200</v>
      </c>
      <c r="M99" s="24">
        <f t="shared" ref="M99:M105" si="13">F99/(F99+D99)</f>
        <v>0.89767441860465114</v>
      </c>
      <c r="N99" s="25">
        <f t="shared" ref="N99:N105" si="14">+D99/B99</f>
        <v>3.3232628398791542E-2</v>
      </c>
      <c r="P99">
        <f t="shared" si="12"/>
        <v>0.13700331125827814</v>
      </c>
    </row>
    <row r="100" spans="1:16" ht="16.5" thickBot="1" x14ac:dyDescent="0.3">
      <c r="A100" s="8" t="s">
        <v>234</v>
      </c>
      <c r="B100" s="55">
        <v>631</v>
      </c>
      <c r="C100" s="56">
        <v>19</v>
      </c>
      <c r="D100" s="55">
        <v>8</v>
      </c>
      <c r="E100" s="55">
        <v>1</v>
      </c>
      <c r="F100" s="55">
        <v>302</v>
      </c>
      <c r="G100" s="55">
        <v>321</v>
      </c>
      <c r="H100" s="55">
        <v>11</v>
      </c>
      <c r="I100" s="55">
        <v>97</v>
      </c>
      <c r="J100" s="55">
        <v>1</v>
      </c>
      <c r="K100" s="55">
        <v>39615</v>
      </c>
      <c r="L100" s="55">
        <v>6072</v>
      </c>
      <c r="M100" s="24">
        <f t="shared" si="13"/>
        <v>0.97419354838709682</v>
      </c>
      <c r="N100" s="25">
        <f t="shared" si="14"/>
        <v>1.2678288431061807E-2</v>
      </c>
      <c r="P100">
        <f t="shared" ref="P100:P105" si="15">+B100/K100</f>
        <v>1.5928309983592074E-2</v>
      </c>
    </row>
    <row r="101" spans="1:16" ht="16.5" thickBot="1" x14ac:dyDescent="0.3">
      <c r="A101" s="8" t="s">
        <v>232</v>
      </c>
      <c r="B101" s="55">
        <v>609</v>
      </c>
      <c r="C101" s="55"/>
      <c r="D101" s="55">
        <v>39</v>
      </c>
      <c r="E101" s="55"/>
      <c r="F101" s="55">
        <v>389</v>
      </c>
      <c r="G101" s="55">
        <v>181</v>
      </c>
      <c r="H101" s="55"/>
      <c r="I101" s="55">
        <v>29</v>
      </c>
      <c r="J101" s="55">
        <v>2</v>
      </c>
      <c r="K101" s="55"/>
      <c r="L101" s="55"/>
      <c r="M101" s="24">
        <f t="shared" si="13"/>
        <v>0.90887850467289721</v>
      </c>
      <c r="N101" s="25">
        <f t="shared" si="14"/>
        <v>6.4039408866995079E-2</v>
      </c>
      <c r="P101" t="e">
        <f t="shared" si="15"/>
        <v>#DIV/0!</v>
      </c>
    </row>
    <row r="102" spans="1:16" ht="16.5" thickBot="1" x14ac:dyDescent="0.3">
      <c r="A102" s="8" t="s">
        <v>239</v>
      </c>
      <c r="B102" s="55">
        <v>549</v>
      </c>
      <c r="C102" s="55"/>
      <c r="D102" s="55">
        <v>12</v>
      </c>
      <c r="E102" s="55"/>
      <c r="F102" s="55">
        <v>337</v>
      </c>
      <c r="G102" s="55">
        <v>200</v>
      </c>
      <c r="H102" s="55">
        <v>10</v>
      </c>
      <c r="I102" s="55">
        <v>158</v>
      </c>
      <c r="J102" s="55">
        <v>3</v>
      </c>
      <c r="K102" s="55">
        <v>14532</v>
      </c>
      <c r="L102" s="55">
        <v>4183</v>
      </c>
      <c r="M102" s="24">
        <f t="shared" si="13"/>
        <v>0.96561604584527216</v>
      </c>
      <c r="N102" s="25">
        <f t="shared" si="14"/>
        <v>2.185792349726776E-2</v>
      </c>
      <c r="P102">
        <f t="shared" si="15"/>
        <v>3.7778695293146161E-2</v>
      </c>
    </row>
    <row r="103" spans="1:16" ht="16.5" thickBot="1" x14ac:dyDescent="0.3">
      <c r="A103" s="8" t="s">
        <v>240</v>
      </c>
      <c r="B103" s="55">
        <v>521</v>
      </c>
      <c r="C103" s="56">
        <v>23</v>
      </c>
      <c r="D103" s="55">
        <v>29</v>
      </c>
      <c r="E103" s="55">
        <v>1</v>
      </c>
      <c r="F103" s="55">
        <v>295</v>
      </c>
      <c r="G103" s="55">
        <v>197</v>
      </c>
      <c r="H103" s="55"/>
      <c r="I103" s="55">
        <v>2997</v>
      </c>
      <c r="J103" s="55">
        <v>167</v>
      </c>
      <c r="K103" s="55">
        <v>3320</v>
      </c>
      <c r="L103" s="55">
        <v>19095</v>
      </c>
      <c r="M103" s="24">
        <f t="shared" si="13"/>
        <v>0.91049382716049387</v>
      </c>
      <c r="N103" s="25">
        <f t="shared" si="14"/>
        <v>5.5662188099808059E-2</v>
      </c>
      <c r="P103">
        <f t="shared" si="15"/>
        <v>0.15692771084337348</v>
      </c>
    </row>
    <row r="104" spans="1:16" ht="16.5" thickBot="1" x14ac:dyDescent="0.3">
      <c r="A104" s="8" t="s">
        <v>241</v>
      </c>
      <c r="B104" s="55">
        <v>519</v>
      </c>
      <c r="C104" s="56">
        <v>9</v>
      </c>
      <c r="D104" s="55">
        <v>47</v>
      </c>
      <c r="E104" s="55">
        <v>1</v>
      </c>
      <c r="F104" s="55">
        <v>31</v>
      </c>
      <c r="G104" s="55">
        <v>441</v>
      </c>
      <c r="H104" s="55">
        <v>10</v>
      </c>
      <c r="I104" s="55">
        <v>52</v>
      </c>
      <c r="J104" s="55">
        <v>5</v>
      </c>
      <c r="K104" s="55">
        <v>2535</v>
      </c>
      <c r="L104" s="55">
        <v>256</v>
      </c>
      <c r="M104" s="24">
        <f t="shared" si="13"/>
        <v>0.39743589743589741</v>
      </c>
      <c r="N104" s="25">
        <f t="shared" si="14"/>
        <v>9.05587668593449E-2</v>
      </c>
      <c r="P104">
        <f t="shared" si="15"/>
        <v>0.20473372781065088</v>
      </c>
    </row>
    <row r="105" spans="1:16" ht="16.5" thickBot="1" x14ac:dyDescent="0.3">
      <c r="A105" s="8" t="s">
        <v>242</v>
      </c>
      <c r="B105" s="55">
        <v>501</v>
      </c>
      <c r="C105" s="55">
        <v>13</v>
      </c>
      <c r="D105" s="55">
        <v>40</v>
      </c>
      <c r="E105" s="55"/>
      <c r="F105" s="55">
        <v>63</v>
      </c>
      <c r="G105" s="55">
        <v>398</v>
      </c>
      <c r="H105" s="55">
        <v>3</v>
      </c>
      <c r="I105" s="55">
        <v>14765</v>
      </c>
      <c r="J105" s="55">
        <v>1179</v>
      </c>
      <c r="K105" s="55">
        <v>1929</v>
      </c>
      <c r="L105" s="55">
        <v>56851</v>
      </c>
      <c r="M105" s="24">
        <f t="shared" si="13"/>
        <v>0.61165048543689315</v>
      </c>
      <c r="N105" s="25">
        <f t="shared" si="14"/>
        <v>7.9840319361277445E-2</v>
      </c>
      <c r="P105">
        <f t="shared" si="15"/>
        <v>0.25972006220839816</v>
      </c>
    </row>
    <row r="106" spans="1:16" ht="16.5" thickBot="1" x14ac:dyDescent="0.3">
      <c r="A106" s="8" t="s">
        <v>243</v>
      </c>
      <c r="B106" s="55">
        <v>480</v>
      </c>
      <c r="C106" s="56">
        <v>6</v>
      </c>
      <c r="D106" s="55">
        <v>4</v>
      </c>
      <c r="E106" s="55"/>
      <c r="F106" s="55">
        <v>92</v>
      </c>
      <c r="G106" s="55">
        <v>384</v>
      </c>
      <c r="H106" s="55"/>
      <c r="I106" s="55">
        <v>94</v>
      </c>
      <c r="J106" s="55" t="s">
        <v>57</v>
      </c>
      <c r="K106" s="55">
        <v>27000</v>
      </c>
      <c r="L106" s="55">
        <v>5293</v>
      </c>
    </row>
    <row r="107" spans="1:16" ht="16.5" thickBot="1" x14ac:dyDescent="0.3">
      <c r="A107" s="8" t="s">
        <v>249</v>
      </c>
      <c r="B107" s="55">
        <v>479</v>
      </c>
      <c r="C107" s="55">
        <v>37</v>
      </c>
      <c r="D107" s="55">
        <v>6</v>
      </c>
      <c r="E107" s="55"/>
      <c r="F107" s="55">
        <v>257</v>
      </c>
      <c r="G107" s="55">
        <v>216</v>
      </c>
      <c r="H107" s="55">
        <v>1</v>
      </c>
      <c r="I107" s="55">
        <v>29</v>
      </c>
      <c r="J107" s="55" t="s">
        <v>72</v>
      </c>
      <c r="K107" s="55">
        <v>466</v>
      </c>
      <c r="L107" s="55">
        <v>28</v>
      </c>
    </row>
    <row r="108" spans="1:16" ht="16.5" thickBot="1" x14ac:dyDescent="0.3">
      <c r="A108" s="8" t="s">
        <v>244</v>
      </c>
      <c r="B108" s="55">
        <v>445</v>
      </c>
      <c r="C108" s="56">
        <v>1</v>
      </c>
      <c r="D108" s="55">
        <v>3</v>
      </c>
      <c r="E108" s="57"/>
      <c r="F108" s="55">
        <v>204</v>
      </c>
      <c r="G108" s="55">
        <v>238</v>
      </c>
      <c r="H108" s="55">
        <v>2</v>
      </c>
      <c r="I108" s="55">
        <v>1008</v>
      </c>
      <c r="J108" s="55">
        <v>7</v>
      </c>
      <c r="K108" s="55">
        <v>26811</v>
      </c>
      <c r="L108" s="55">
        <v>60721</v>
      </c>
    </row>
    <row r="109" spans="1:16" ht="16.5" thickBot="1" x14ac:dyDescent="0.3">
      <c r="A109" s="8" t="s">
        <v>245</v>
      </c>
      <c r="B109" s="55">
        <v>437</v>
      </c>
      <c r="C109" s="56">
        <v>2</v>
      </c>
      <c r="D109" s="55">
        <v>7</v>
      </c>
      <c r="E109" s="55"/>
      <c r="F109" s="55">
        <v>318</v>
      </c>
      <c r="G109" s="55">
        <v>112</v>
      </c>
      <c r="H109" s="55">
        <v>5</v>
      </c>
      <c r="I109" s="55">
        <v>43</v>
      </c>
      <c r="J109" s="55" t="s">
        <v>43</v>
      </c>
      <c r="K109" s="55">
        <v>36000</v>
      </c>
      <c r="L109" s="55">
        <v>3528</v>
      </c>
    </row>
    <row r="110" spans="1:16" ht="16.5" thickBot="1" x14ac:dyDescent="0.3">
      <c r="A110" s="8" t="s">
        <v>246</v>
      </c>
      <c r="B110" s="55">
        <v>427</v>
      </c>
      <c r="C110" s="56">
        <v>1</v>
      </c>
      <c r="D110" s="55">
        <v>6</v>
      </c>
      <c r="E110" s="55"/>
      <c r="F110" s="55">
        <v>253</v>
      </c>
      <c r="G110" s="55">
        <v>168</v>
      </c>
      <c r="H110" s="55"/>
      <c r="I110" s="55">
        <v>18</v>
      </c>
      <c r="J110" s="55" t="s">
        <v>63</v>
      </c>
      <c r="K110" s="55">
        <v>58003</v>
      </c>
      <c r="L110" s="55">
        <v>2435</v>
      </c>
    </row>
    <row r="111" spans="1:16" ht="16.5" thickBot="1" x14ac:dyDescent="0.3">
      <c r="A111" s="8" t="s">
        <v>248</v>
      </c>
      <c r="B111" s="55">
        <v>420</v>
      </c>
      <c r="C111" s="56">
        <v>4</v>
      </c>
      <c r="D111" s="55">
        <v>5</v>
      </c>
      <c r="E111" s="57"/>
      <c r="F111" s="55">
        <v>111</v>
      </c>
      <c r="G111" s="55">
        <v>304</v>
      </c>
      <c r="H111" s="55">
        <v>6</v>
      </c>
      <c r="I111" s="55">
        <v>105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377</v>
      </c>
      <c r="C113" s="56">
        <v>18</v>
      </c>
      <c r="D113" s="55">
        <v>25</v>
      </c>
      <c r="E113" s="55"/>
      <c r="F113" s="55">
        <v>47</v>
      </c>
      <c r="G113" s="55">
        <v>305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253</v>
      </c>
      <c r="B114" s="55">
        <v>368</v>
      </c>
      <c r="C114" s="55">
        <v>38</v>
      </c>
      <c r="D114" s="55">
        <v>7</v>
      </c>
      <c r="E114" s="55"/>
      <c r="F114" s="55">
        <v>107</v>
      </c>
      <c r="G114" s="55">
        <v>254</v>
      </c>
      <c r="H114" s="55">
        <v>2</v>
      </c>
      <c r="I114" s="55">
        <v>17</v>
      </c>
      <c r="J114" s="55" t="s">
        <v>63</v>
      </c>
      <c r="K114" s="55">
        <v>7393</v>
      </c>
      <c r="L114" s="55">
        <v>345</v>
      </c>
    </row>
    <row r="115" spans="1:12" ht="16.5" thickBot="1" x14ac:dyDescent="0.3">
      <c r="A115" s="8" t="s">
        <v>254</v>
      </c>
      <c r="B115" s="55">
        <v>342</v>
      </c>
      <c r="C115" s="56">
        <v>26</v>
      </c>
      <c r="D115" s="55">
        <v>10</v>
      </c>
      <c r="E115" s="55">
        <v>2</v>
      </c>
      <c r="F115" s="55">
        <v>25</v>
      </c>
      <c r="G115" s="55">
        <v>307</v>
      </c>
      <c r="H115" s="55">
        <v>3</v>
      </c>
      <c r="I115" s="55">
        <v>19</v>
      </c>
      <c r="J115" s="55" t="s">
        <v>37</v>
      </c>
      <c r="K115" s="55">
        <v>7200</v>
      </c>
      <c r="L115" s="55">
        <v>402</v>
      </c>
    </row>
    <row r="116" spans="1:12" ht="16.5" thickBot="1" x14ac:dyDescent="0.3">
      <c r="A116" s="8" t="s">
        <v>251</v>
      </c>
      <c r="B116" s="55">
        <v>331</v>
      </c>
      <c r="C116" s="56">
        <v>2</v>
      </c>
      <c r="D116" s="55">
        <v>9</v>
      </c>
      <c r="E116" s="55"/>
      <c r="F116" s="55">
        <v>266</v>
      </c>
      <c r="G116" s="55">
        <v>56</v>
      </c>
      <c r="H116" s="55">
        <v>3</v>
      </c>
      <c r="I116" s="55">
        <v>260</v>
      </c>
      <c r="J116" s="55">
        <v>7</v>
      </c>
      <c r="K116" s="55">
        <v>12835</v>
      </c>
      <c r="L116" s="55">
        <v>10092</v>
      </c>
    </row>
    <row r="117" spans="1:12" ht="16.5" thickBot="1" x14ac:dyDescent="0.3">
      <c r="A117" s="8" t="s">
        <v>260</v>
      </c>
      <c r="B117" s="55">
        <v>328</v>
      </c>
      <c r="C117" s="56">
        <v>42</v>
      </c>
      <c r="D117" s="55">
        <v>16</v>
      </c>
      <c r="E117" s="55">
        <v>8</v>
      </c>
      <c r="F117" s="55">
        <v>8</v>
      </c>
      <c r="G117" s="55">
        <v>304</v>
      </c>
      <c r="H117" s="55">
        <v>2</v>
      </c>
      <c r="I117" s="55">
        <v>21</v>
      </c>
      <c r="J117" s="55">
        <v>1</v>
      </c>
      <c r="K117" s="55"/>
      <c r="L117" s="55"/>
    </row>
    <row r="118" spans="1:12" ht="16.5" thickBot="1" x14ac:dyDescent="0.3">
      <c r="A118" s="8" t="s">
        <v>252</v>
      </c>
      <c r="B118" s="55">
        <v>326</v>
      </c>
      <c r="C118" s="56"/>
      <c r="D118" s="55">
        <v>4</v>
      </c>
      <c r="E118" s="55"/>
      <c r="F118" s="55">
        <v>125</v>
      </c>
      <c r="G118" s="55">
        <v>197</v>
      </c>
      <c r="H118" s="55">
        <v>4</v>
      </c>
      <c r="I118" s="55">
        <v>1195</v>
      </c>
      <c r="J118" s="55">
        <v>15</v>
      </c>
      <c r="K118" s="55">
        <v>2100</v>
      </c>
      <c r="L118" s="55">
        <v>7698</v>
      </c>
    </row>
    <row r="119" spans="1:12" ht="16.5" thickBot="1" x14ac:dyDescent="0.3">
      <c r="A119" s="8" t="s">
        <v>257</v>
      </c>
      <c r="B119" s="55">
        <v>320</v>
      </c>
      <c r="C119" s="56">
        <v>17</v>
      </c>
      <c r="D119" s="55">
        <v>14</v>
      </c>
      <c r="E119" s="57"/>
      <c r="F119" s="55">
        <v>89</v>
      </c>
      <c r="G119" s="55">
        <v>217</v>
      </c>
      <c r="H119" s="55">
        <v>2</v>
      </c>
      <c r="I119" s="55">
        <v>6</v>
      </c>
      <c r="J119" s="55" t="s">
        <v>63</v>
      </c>
      <c r="K119" s="55">
        <v>14704</v>
      </c>
      <c r="L119" s="55">
        <v>273</v>
      </c>
    </row>
    <row r="120" spans="1:12" ht="16.5" thickBot="1" x14ac:dyDescent="0.3">
      <c r="A120" s="8" t="s">
        <v>255</v>
      </c>
      <c r="B120" s="55">
        <v>316</v>
      </c>
      <c r="C120" s="55">
        <v>1</v>
      </c>
      <c r="D120" s="55">
        <v>5</v>
      </c>
      <c r="E120" s="55"/>
      <c r="F120" s="55">
        <v>123</v>
      </c>
      <c r="G120" s="55">
        <v>188</v>
      </c>
      <c r="H120" s="55">
        <v>7</v>
      </c>
      <c r="I120" s="55">
        <v>503</v>
      </c>
      <c r="J120" s="55">
        <v>8</v>
      </c>
      <c r="K120" s="55">
        <v>5085</v>
      </c>
      <c r="L120" s="55">
        <v>8096</v>
      </c>
    </row>
    <row r="121" spans="1:12" ht="16.5" thickBot="1" x14ac:dyDescent="0.3">
      <c r="A121" s="8" t="s">
        <v>258</v>
      </c>
      <c r="B121" s="55">
        <v>309</v>
      </c>
      <c r="C121" s="55">
        <v>16</v>
      </c>
      <c r="D121" s="55">
        <v>21</v>
      </c>
      <c r="E121" s="55">
        <v>4</v>
      </c>
      <c r="F121" s="55">
        <v>77</v>
      </c>
      <c r="G121" s="55">
        <v>211</v>
      </c>
      <c r="H121" s="55"/>
      <c r="I121" s="55">
        <v>15</v>
      </c>
      <c r="J121" s="55">
        <v>1</v>
      </c>
      <c r="K121" s="55">
        <v>2023</v>
      </c>
      <c r="L121" s="55">
        <v>100</v>
      </c>
    </row>
    <row r="122" spans="1:12" ht="16.5" thickBot="1" x14ac:dyDescent="0.3">
      <c r="A122" s="8" t="s">
        <v>256</v>
      </c>
      <c r="B122" s="55">
        <v>307</v>
      </c>
      <c r="C122" s="55"/>
      <c r="D122" s="55">
        <v>16</v>
      </c>
      <c r="E122" s="55">
        <v>1</v>
      </c>
      <c r="F122" s="55">
        <v>221</v>
      </c>
      <c r="G122" s="55">
        <v>70</v>
      </c>
      <c r="H122" s="55">
        <v>20</v>
      </c>
      <c r="I122" s="55">
        <v>3610</v>
      </c>
      <c r="J122" s="55">
        <v>188</v>
      </c>
      <c r="K122" s="55">
        <v>2674</v>
      </c>
      <c r="L122" s="55">
        <v>31447</v>
      </c>
    </row>
    <row r="123" spans="1:12" ht="16.5" thickBot="1" x14ac:dyDescent="0.3">
      <c r="A123" s="8" t="s">
        <v>259</v>
      </c>
      <c r="B123" s="55">
        <v>298</v>
      </c>
      <c r="C123" s="55"/>
      <c r="D123" s="55">
        <v>10</v>
      </c>
      <c r="E123" s="55"/>
      <c r="F123" s="55">
        <v>122</v>
      </c>
      <c r="G123" s="55">
        <v>166</v>
      </c>
      <c r="H123" s="55">
        <v>4</v>
      </c>
      <c r="I123" s="55">
        <v>10</v>
      </c>
      <c r="J123" s="55" t="s">
        <v>72</v>
      </c>
      <c r="K123" s="55">
        <v>347236</v>
      </c>
      <c r="L123" s="55">
        <v>12211</v>
      </c>
    </row>
    <row r="124" spans="1:12" ht="16.5" thickBot="1" x14ac:dyDescent="0.3">
      <c r="A124" s="8" t="s">
        <v>261</v>
      </c>
      <c r="B124" s="55">
        <v>284</v>
      </c>
      <c r="C124" s="56"/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224</v>
      </c>
      <c r="G125" s="55">
        <v>44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264</v>
      </c>
      <c r="B126" s="55">
        <v>252</v>
      </c>
      <c r="C126" s="55"/>
      <c r="D126" s="55">
        <v>6</v>
      </c>
      <c r="E126" s="55"/>
      <c r="F126" s="55">
        <v>28</v>
      </c>
      <c r="G126" s="55">
        <v>218</v>
      </c>
      <c r="H126" s="55"/>
      <c r="I126" s="55">
        <v>85</v>
      </c>
      <c r="J126" s="55">
        <v>2</v>
      </c>
      <c r="K126" s="55">
        <v>2125</v>
      </c>
      <c r="L126" s="55">
        <v>718</v>
      </c>
    </row>
    <row r="127" spans="1:12" ht="16.5" thickBot="1" x14ac:dyDescent="0.3">
      <c r="A127" s="8" t="s">
        <v>263</v>
      </c>
      <c r="B127" s="55">
        <v>250</v>
      </c>
      <c r="C127" s="56">
        <v>13</v>
      </c>
      <c r="D127" s="55">
        <v>8</v>
      </c>
      <c r="E127" s="55">
        <v>1</v>
      </c>
      <c r="F127" s="55">
        <v>67</v>
      </c>
      <c r="G127" s="55">
        <v>175</v>
      </c>
      <c r="H127" s="55">
        <v>2</v>
      </c>
      <c r="I127" s="55">
        <v>39</v>
      </c>
      <c r="J127" s="55">
        <v>1</v>
      </c>
      <c r="K127" s="55">
        <v>15385</v>
      </c>
      <c r="L127" s="55">
        <v>2372</v>
      </c>
    </row>
    <row r="128" spans="1:12" ht="16.5" thickBot="1" x14ac:dyDescent="0.3">
      <c r="A128" s="8" t="s">
        <v>265</v>
      </c>
      <c r="B128" s="55">
        <v>213</v>
      </c>
      <c r="C128" s="55"/>
      <c r="D128" s="55">
        <v>9</v>
      </c>
      <c r="E128" s="55"/>
      <c r="F128" s="55">
        <v>67</v>
      </c>
      <c r="G128" s="55">
        <v>137</v>
      </c>
      <c r="H128" s="55">
        <v>1</v>
      </c>
      <c r="I128" s="55">
        <v>30</v>
      </c>
      <c r="J128" s="55">
        <v>1</v>
      </c>
      <c r="K128" s="55">
        <v>6292</v>
      </c>
      <c r="L128" s="55">
        <v>882</v>
      </c>
    </row>
    <row r="129" spans="1:12" ht="16.5" thickBot="1" x14ac:dyDescent="0.3">
      <c r="A129" s="8" t="s">
        <v>266</v>
      </c>
      <c r="B129" s="55">
        <v>187</v>
      </c>
      <c r="C129" s="56">
        <v>2</v>
      </c>
      <c r="D129" s="55"/>
      <c r="E129" s="55"/>
      <c r="F129" s="55">
        <v>178</v>
      </c>
      <c r="G129" s="55">
        <v>9</v>
      </c>
      <c r="H129" s="55"/>
      <c r="I129" s="55">
        <v>3827</v>
      </c>
      <c r="J129" s="55"/>
      <c r="K129" s="55">
        <v>6375</v>
      </c>
      <c r="L129" s="55">
        <v>130467</v>
      </c>
    </row>
    <row r="130" spans="1:12" ht="16.5" thickBot="1" x14ac:dyDescent="0.3">
      <c r="A130" s="8" t="s">
        <v>267</v>
      </c>
      <c r="B130" s="55">
        <v>186</v>
      </c>
      <c r="C130" s="56"/>
      <c r="D130" s="55">
        <v>6</v>
      </c>
      <c r="E130" s="55"/>
      <c r="F130" s="55">
        <v>16</v>
      </c>
      <c r="G130" s="55">
        <v>164</v>
      </c>
      <c r="H130" s="55"/>
      <c r="I130" s="55">
        <v>34</v>
      </c>
      <c r="J130" s="55">
        <v>1</v>
      </c>
      <c r="K130" s="55"/>
      <c r="L130" s="55"/>
    </row>
    <row r="131" spans="1:12" ht="16.5" thickBot="1" x14ac:dyDescent="0.3">
      <c r="A131" s="8" t="s">
        <v>269</v>
      </c>
      <c r="B131" s="55">
        <v>166</v>
      </c>
      <c r="C131" s="55"/>
      <c r="D131" s="55">
        <v>2</v>
      </c>
      <c r="E131" s="55">
        <v>1</v>
      </c>
      <c r="F131" s="55">
        <v>24</v>
      </c>
      <c r="G131" s="55">
        <v>140</v>
      </c>
      <c r="H131" s="55">
        <v>1</v>
      </c>
      <c r="I131" s="55">
        <v>75</v>
      </c>
      <c r="J131" s="55" t="s">
        <v>65</v>
      </c>
      <c r="K131" s="55">
        <v>572</v>
      </c>
      <c r="L131" s="55">
        <v>257</v>
      </c>
    </row>
    <row r="132" spans="1:12" ht="16.5" thickBot="1" x14ac:dyDescent="0.3">
      <c r="A132" s="8" t="s">
        <v>268</v>
      </c>
      <c r="B132" s="55">
        <v>164</v>
      </c>
      <c r="C132" s="56"/>
      <c r="D132" s="55">
        <v>14</v>
      </c>
      <c r="E132" s="55"/>
      <c r="F132" s="55">
        <v>73</v>
      </c>
      <c r="G132" s="55">
        <v>77</v>
      </c>
      <c r="H132" s="55">
        <v>6</v>
      </c>
      <c r="I132" s="55">
        <v>437</v>
      </c>
      <c r="J132" s="55">
        <v>37</v>
      </c>
      <c r="K132" s="55"/>
      <c r="L132" s="55"/>
    </row>
    <row r="133" spans="1:12" ht="16.5" thickBot="1" x14ac:dyDescent="0.3">
      <c r="A133" s="8" t="s">
        <v>272</v>
      </c>
      <c r="B133" s="55">
        <v>162</v>
      </c>
      <c r="C133" s="56">
        <v>22</v>
      </c>
      <c r="D133" s="55">
        <v>13</v>
      </c>
      <c r="E133" s="55"/>
      <c r="F133" s="55">
        <v>14</v>
      </c>
      <c r="G133" s="55">
        <v>135</v>
      </c>
      <c r="H133" s="55"/>
      <c r="I133" s="55">
        <v>4</v>
      </c>
      <c r="J133" s="55" t="s">
        <v>63</v>
      </c>
      <c r="K133" s="55"/>
      <c r="L133" s="55"/>
    </row>
    <row r="134" spans="1:12" ht="16.5" thickBot="1" x14ac:dyDescent="0.3">
      <c r="A134" s="8" t="s">
        <v>270</v>
      </c>
      <c r="B134" s="55">
        <v>153</v>
      </c>
      <c r="C134" s="56"/>
      <c r="D134" s="55"/>
      <c r="E134" s="57"/>
      <c r="F134" s="55">
        <v>84</v>
      </c>
      <c r="G134" s="55">
        <v>69</v>
      </c>
      <c r="H134" s="55"/>
      <c r="I134" s="55">
        <v>12</v>
      </c>
      <c r="J134" s="55"/>
      <c r="K134" s="55">
        <v>6959</v>
      </c>
      <c r="L134" s="55">
        <v>537</v>
      </c>
    </row>
    <row r="135" spans="1:12" ht="16.5" thickBot="1" x14ac:dyDescent="0.3">
      <c r="A135" s="8" t="s">
        <v>271</v>
      </c>
      <c r="B135" s="55">
        <v>148</v>
      </c>
      <c r="C135" s="55"/>
      <c r="D135" s="55">
        <v>12</v>
      </c>
      <c r="E135" s="55"/>
      <c r="F135" s="55">
        <v>76</v>
      </c>
      <c r="G135" s="55">
        <v>60</v>
      </c>
      <c r="H135" s="55">
        <v>13</v>
      </c>
      <c r="I135" s="55">
        <v>370</v>
      </c>
      <c r="J135" s="55">
        <v>30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119</v>
      </c>
      <c r="G136" s="55">
        <v>18</v>
      </c>
      <c r="H136" s="55">
        <v>2</v>
      </c>
      <c r="I136" s="55">
        <v>315</v>
      </c>
      <c r="J136" s="55">
        <v>2</v>
      </c>
      <c r="K136" s="55">
        <v>12430</v>
      </c>
      <c r="L136" s="55">
        <v>28413</v>
      </c>
    </row>
    <row r="137" spans="1:12" ht="16.5" thickBot="1" x14ac:dyDescent="0.3">
      <c r="A137" s="8" t="s">
        <v>276</v>
      </c>
      <c r="B137" s="55">
        <v>132</v>
      </c>
      <c r="C137" s="55">
        <v>9</v>
      </c>
      <c r="D137" s="55">
        <v>5</v>
      </c>
      <c r="E137" s="55"/>
      <c r="F137" s="55">
        <v>9</v>
      </c>
      <c r="G137" s="55">
        <v>118</v>
      </c>
      <c r="H137" s="55"/>
      <c r="I137" s="55">
        <v>2</v>
      </c>
      <c r="J137" s="55" t="s">
        <v>236</v>
      </c>
      <c r="K137" s="55">
        <v>5270</v>
      </c>
      <c r="L137" s="55">
        <v>97</v>
      </c>
    </row>
    <row r="138" spans="1:12" ht="16.5" thickBot="1" x14ac:dyDescent="0.3">
      <c r="A138" s="8" t="s">
        <v>274</v>
      </c>
      <c r="B138" s="55">
        <v>132</v>
      </c>
      <c r="C138" s="55"/>
      <c r="D138" s="55"/>
      <c r="E138" s="55"/>
      <c r="F138" s="55">
        <v>127</v>
      </c>
      <c r="G138" s="55">
        <v>5</v>
      </c>
      <c r="H138" s="55"/>
      <c r="I138" s="55">
        <v>3918</v>
      </c>
      <c r="J138" s="55"/>
      <c r="K138" s="55">
        <v>2020</v>
      </c>
      <c r="L138" s="55">
        <v>59957</v>
      </c>
    </row>
    <row r="139" spans="1:12" ht="16.5" thickBot="1" x14ac:dyDescent="0.3">
      <c r="A139" s="8" t="s">
        <v>275</v>
      </c>
      <c r="B139" s="55">
        <v>122</v>
      </c>
      <c r="C139" s="55"/>
      <c r="D139" s="55"/>
      <c r="E139" s="55"/>
      <c r="F139" s="55">
        <v>110</v>
      </c>
      <c r="G139" s="55">
        <v>12</v>
      </c>
      <c r="H139" s="55">
        <v>1</v>
      </c>
      <c r="I139" s="55">
        <v>7</v>
      </c>
      <c r="J139" s="55"/>
      <c r="K139" s="55">
        <v>5768</v>
      </c>
      <c r="L139" s="55">
        <v>345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58</v>
      </c>
      <c r="G140" s="55">
        <v>63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/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10736</v>
      </c>
      <c r="L141" s="55">
        <v>93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41</v>
      </c>
      <c r="G142" s="55">
        <v>66</v>
      </c>
      <c r="H142" s="55"/>
      <c r="I142" s="55">
        <v>82</v>
      </c>
      <c r="J142" s="55">
        <v>6</v>
      </c>
      <c r="K142" s="55">
        <v>1454</v>
      </c>
      <c r="L142" s="55">
        <v>1039</v>
      </c>
    </row>
    <row r="143" spans="1:12" ht="16.5" thickBot="1" x14ac:dyDescent="0.3">
      <c r="A143" s="8" t="s">
        <v>283</v>
      </c>
      <c r="B143" s="55">
        <v>107</v>
      </c>
      <c r="C143" s="55"/>
      <c r="D143" s="55">
        <v>1</v>
      </c>
      <c r="E143" s="55"/>
      <c r="F143" s="55">
        <v>84</v>
      </c>
      <c r="G143" s="55">
        <v>22</v>
      </c>
      <c r="H143" s="55">
        <v>1</v>
      </c>
      <c r="I143" s="55">
        <v>358</v>
      </c>
      <c r="J143" s="55">
        <v>3</v>
      </c>
      <c r="K143" s="55"/>
      <c r="L143" s="55"/>
    </row>
    <row r="144" spans="1:12" ht="16.5" thickBot="1" x14ac:dyDescent="0.3">
      <c r="A144" s="8" t="s">
        <v>281</v>
      </c>
      <c r="B144" s="55">
        <v>101</v>
      </c>
      <c r="C144" s="55"/>
      <c r="D144" s="55">
        <v>8</v>
      </c>
      <c r="E144" s="55"/>
      <c r="F144" s="55">
        <v>20</v>
      </c>
      <c r="G144" s="55">
        <v>73</v>
      </c>
      <c r="H144" s="55"/>
      <c r="I144" s="55">
        <v>20</v>
      </c>
      <c r="J144" s="55">
        <v>2</v>
      </c>
      <c r="K144" s="55"/>
      <c r="L144" s="55"/>
    </row>
    <row r="145" spans="1:12" ht="16.5" thickBot="1" x14ac:dyDescent="0.3">
      <c r="A145" s="8" t="s">
        <v>282</v>
      </c>
      <c r="B145" s="55">
        <v>100</v>
      </c>
      <c r="C145" s="55"/>
      <c r="D145" s="55">
        <v>2</v>
      </c>
      <c r="E145" s="55"/>
      <c r="F145" s="55">
        <v>68</v>
      </c>
      <c r="G145" s="55">
        <v>30</v>
      </c>
      <c r="H145" s="55">
        <v>4</v>
      </c>
      <c r="I145" s="55">
        <v>937</v>
      </c>
      <c r="J145" s="55">
        <v>19</v>
      </c>
      <c r="K145" s="55">
        <v>1535</v>
      </c>
      <c r="L145" s="55">
        <v>14377</v>
      </c>
    </row>
    <row r="146" spans="1:12" ht="16.5" thickBot="1" x14ac:dyDescent="0.3">
      <c r="A146" s="8" t="s">
        <v>284</v>
      </c>
      <c r="B146" s="55">
        <v>99</v>
      </c>
      <c r="C146" s="55"/>
      <c r="D146" s="55">
        <v>5</v>
      </c>
      <c r="E146" s="55"/>
      <c r="F146" s="55">
        <v>39</v>
      </c>
      <c r="G146" s="55">
        <v>55</v>
      </c>
      <c r="H146" s="55">
        <v>10</v>
      </c>
      <c r="I146" s="55">
        <v>1590</v>
      </c>
      <c r="J146" s="55">
        <v>80</v>
      </c>
      <c r="K146" s="55">
        <v>949</v>
      </c>
      <c r="L146" s="55">
        <v>15238</v>
      </c>
    </row>
    <row r="147" spans="1:12" ht="16.5" thickBot="1" x14ac:dyDescent="0.3">
      <c r="A147" s="8" t="s">
        <v>285</v>
      </c>
      <c r="B147" s="55">
        <v>94</v>
      </c>
      <c r="C147" s="55"/>
      <c r="D147" s="55">
        <v>3</v>
      </c>
      <c r="E147" s="55"/>
      <c r="F147" s="55">
        <v>27</v>
      </c>
      <c r="G147" s="55">
        <v>64</v>
      </c>
      <c r="H147" s="55">
        <v>2</v>
      </c>
      <c r="I147" s="55">
        <v>2395</v>
      </c>
      <c r="J147" s="55">
        <v>76</v>
      </c>
      <c r="K147" s="55"/>
      <c r="L147" s="55"/>
    </row>
    <row r="148" spans="1:12" ht="16.5" thickBot="1" x14ac:dyDescent="0.3">
      <c r="A148" s="8" t="s">
        <v>286</v>
      </c>
      <c r="B148" s="55">
        <v>94</v>
      </c>
      <c r="C148" s="56">
        <v>8</v>
      </c>
      <c r="D148" s="55"/>
      <c r="E148" s="55"/>
      <c r="F148" s="55">
        <v>16</v>
      </c>
      <c r="G148" s="55">
        <v>78</v>
      </c>
      <c r="H148" s="55">
        <v>2</v>
      </c>
      <c r="I148" s="55">
        <v>174</v>
      </c>
      <c r="J148" s="55"/>
      <c r="K148" s="55">
        <v>4696</v>
      </c>
      <c r="L148" s="55">
        <v>8688</v>
      </c>
    </row>
    <row r="149" spans="1:12" ht="16.5" thickBot="1" x14ac:dyDescent="0.3">
      <c r="A149" s="8" t="s">
        <v>287</v>
      </c>
      <c r="B149" s="55">
        <v>88</v>
      </c>
      <c r="C149" s="56"/>
      <c r="D149" s="55">
        <v>6</v>
      </c>
      <c r="E149" s="55"/>
      <c r="F149" s="55">
        <v>59</v>
      </c>
      <c r="G149" s="55">
        <v>23</v>
      </c>
      <c r="H149" s="55"/>
      <c r="I149" s="55">
        <v>11</v>
      </c>
      <c r="J149" s="55" t="s">
        <v>43</v>
      </c>
      <c r="K149" s="55">
        <v>4733</v>
      </c>
      <c r="L149" s="55">
        <v>572</v>
      </c>
    </row>
    <row r="150" spans="1:12" ht="16.5" thickBot="1" x14ac:dyDescent="0.3">
      <c r="A150" s="8" t="s">
        <v>288</v>
      </c>
      <c r="B150" s="55">
        <v>84</v>
      </c>
      <c r="C150" s="56"/>
      <c r="D150" s="55">
        <v>1</v>
      </c>
      <c r="E150" s="55"/>
      <c r="F150" s="55">
        <v>7</v>
      </c>
      <c r="G150" s="55">
        <v>76</v>
      </c>
      <c r="H150" s="55"/>
      <c r="I150" s="55">
        <v>60</v>
      </c>
      <c r="J150" s="55" t="s">
        <v>43</v>
      </c>
      <c r="K150" s="55">
        <v>854</v>
      </c>
      <c r="L150" s="55">
        <v>609</v>
      </c>
    </row>
    <row r="151" spans="1:12" ht="16.5" thickBot="1" x14ac:dyDescent="0.3">
      <c r="A151" s="8" t="s">
        <v>289</v>
      </c>
      <c r="B151" s="55">
        <v>82</v>
      </c>
      <c r="C151" s="55">
        <v>9</v>
      </c>
      <c r="D151" s="55">
        <v>1</v>
      </c>
      <c r="E151" s="55"/>
      <c r="F151" s="55">
        <v>1</v>
      </c>
      <c r="G151" s="55">
        <v>80</v>
      </c>
      <c r="H151" s="55"/>
      <c r="I151" s="55">
        <v>147</v>
      </c>
      <c r="J151" s="55">
        <v>2</v>
      </c>
      <c r="K151" s="55"/>
      <c r="L151" s="55"/>
    </row>
    <row r="152" spans="1:12" ht="16.5" thickBot="1" x14ac:dyDescent="0.3">
      <c r="A152" s="8" t="s">
        <v>290</v>
      </c>
      <c r="B152" s="55">
        <v>81</v>
      </c>
      <c r="C152" s="55"/>
      <c r="D152" s="55">
        <v>1</v>
      </c>
      <c r="E152" s="55"/>
      <c r="F152" s="55">
        <v>55</v>
      </c>
      <c r="G152" s="55">
        <v>25</v>
      </c>
      <c r="H152" s="55"/>
      <c r="I152" s="55">
        <v>2124</v>
      </c>
      <c r="J152" s="55">
        <v>26</v>
      </c>
      <c r="K152" s="55">
        <v>900</v>
      </c>
      <c r="L152" s="55">
        <v>23605</v>
      </c>
    </row>
    <row r="153" spans="1:12" ht="16.5" thickBot="1" x14ac:dyDescent="0.3">
      <c r="A153" s="8" t="s">
        <v>291</v>
      </c>
      <c r="B153" s="55">
        <v>76</v>
      </c>
      <c r="C153" s="55"/>
      <c r="D153" s="55">
        <v>6</v>
      </c>
      <c r="E153" s="55"/>
      <c r="F153" s="55">
        <v>27</v>
      </c>
      <c r="G153" s="55">
        <v>43</v>
      </c>
      <c r="H153" s="55">
        <v>4</v>
      </c>
      <c r="I153" s="55">
        <v>264</v>
      </c>
      <c r="J153" s="55">
        <v>21</v>
      </c>
      <c r="K153" s="55">
        <v>1162</v>
      </c>
      <c r="L153" s="55">
        <v>4043</v>
      </c>
    </row>
    <row r="154" spans="1:12" ht="16.5" thickBot="1" x14ac:dyDescent="0.3">
      <c r="A154" s="8" t="s">
        <v>292</v>
      </c>
      <c r="B154" s="55">
        <v>76</v>
      </c>
      <c r="C154" s="56">
        <v>2</v>
      </c>
      <c r="D154" s="55">
        <v>3</v>
      </c>
      <c r="E154" s="55"/>
      <c r="F154" s="55">
        <v>37</v>
      </c>
      <c r="G154" s="55">
        <v>36</v>
      </c>
      <c r="H154" s="55">
        <v>1</v>
      </c>
      <c r="I154" s="55">
        <v>4</v>
      </c>
      <c r="J154" s="55" t="s">
        <v>48</v>
      </c>
      <c r="K154" s="55">
        <v>2586</v>
      </c>
      <c r="L154" s="55">
        <v>141</v>
      </c>
    </row>
    <row r="155" spans="1:12" ht="16.5" thickBot="1" x14ac:dyDescent="0.3">
      <c r="A155" s="8" t="s">
        <v>293</v>
      </c>
      <c r="B155" s="55">
        <v>73</v>
      </c>
      <c r="C155" s="56">
        <v>2</v>
      </c>
      <c r="D155" s="55">
        <v>12</v>
      </c>
      <c r="E155" s="57">
        <v>1</v>
      </c>
      <c r="F155" s="55">
        <v>22</v>
      </c>
      <c r="G155" s="55">
        <v>39</v>
      </c>
      <c r="H155" s="55">
        <v>8</v>
      </c>
      <c r="I155" s="55">
        <v>1703</v>
      </c>
      <c r="J155" s="55">
        <v>280</v>
      </c>
      <c r="K155" s="55">
        <v>266</v>
      </c>
      <c r="L155" s="55">
        <v>6204</v>
      </c>
    </row>
    <row r="156" spans="1:12" ht="16.5" thickBot="1" x14ac:dyDescent="0.3">
      <c r="A156" s="8" t="s">
        <v>294</v>
      </c>
      <c r="B156" s="55">
        <v>70</v>
      </c>
      <c r="C156" s="55">
        <v>5</v>
      </c>
      <c r="D156" s="55">
        <v>9</v>
      </c>
      <c r="E156" s="55"/>
      <c r="F156" s="55">
        <v>12</v>
      </c>
      <c r="G156" s="55">
        <v>49</v>
      </c>
      <c r="H156" s="55">
        <v>1</v>
      </c>
      <c r="I156" s="55">
        <v>178</v>
      </c>
      <c r="J156" s="55">
        <v>23</v>
      </c>
      <c r="K156" s="55"/>
      <c r="L156" s="55"/>
    </row>
    <row r="157" spans="1:12" ht="16.5" thickBot="1" x14ac:dyDescent="0.3">
      <c r="A157" s="8" t="s">
        <v>295</v>
      </c>
      <c r="B157" s="55">
        <v>67</v>
      </c>
      <c r="C157" s="55"/>
      <c r="D157" s="55">
        <v>7</v>
      </c>
      <c r="E157" s="55"/>
      <c r="F157" s="55">
        <v>9</v>
      </c>
      <c r="G157" s="55">
        <v>51</v>
      </c>
      <c r="H157" s="55">
        <v>5</v>
      </c>
      <c r="I157" s="55">
        <v>85</v>
      </c>
      <c r="J157" s="55">
        <v>9</v>
      </c>
      <c r="K157" s="55">
        <v>348</v>
      </c>
      <c r="L157" s="55">
        <v>442</v>
      </c>
    </row>
    <row r="158" spans="1:12" ht="16.5" thickBot="1" x14ac:dyDescent="0.3">
      <c r="A158" s="8" t="s">
        <v>296</v>
      </c>
      <c r="B158" s="55">
        <v>66</v>
      </c>
      <c r="C158" s="55"/>
      <c r="D158" s="55">
        <v>1</v>
      </c>
      <c r="E158" s="55"/>
      <c r="F158" s="55">
        <v>7</v>
      </c>
      <c r="G158" s="55">
        <v>58</v>
      </c>
      <c r="H158" s="55">
        <v>3</v>
      </c>
      <c r="I158" s="55">
        <v>1004</v>
      </c>
      <c r="J158" s="55">
        <v>15</v>
      </c>
      <c r="K158" s="55">
        <v>778</v>
      </c>
      <c r="L158" s="55">
        <v>11838</v>
      </c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H24" sqref="H24"/>
    </sheetView>
  </sheetViews>
  <sheetFormatPr defaultRowHeight="15" x14ac:dyDescent="0.25"/>
  <sheetData>
    <row r="2" spans="1:12" x14ac:dyDescent="0.25">
      <c r="A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4</v>
      </c>
      <c r="B5" t="s">
        <v>3</v>
      </c>
    </row>
    <row r="6" spans="1:12" x14ac:dyDescent="0.25">
      <c r="A6" t="s">
        <v>6</v>
      </c>
      <c r="B6" t="s">
        <v>5</v>
      </c>
    </row>
    <row r="7" spans="1:12" x14ac:dyDescent="0.25">
      <c r="A7" t="s">
        <v>6</v>
      </c>
      <c r="B7" t="s">
        <v>3</v>
      </c>
    </row>
    <row r="8" spans="1:12" x14ac:dyDescent="0.25">
      <c r="A8" t="s">
        <v>7</v>
      </c>
      <c r="B8" t="s">
        <v>8</v>
      </c>
    </row>
    <row r="9" spans="1:12" x14ac:dyDescent="0.25">
      <c r="A9" t="s">
        <v>4</v>
      </c>
      <c r="B9" t="s">
        <v>9</v>
      </c>
    </row>
    <row r="10" spans="1:12" x14ac:dyDescent="0.25">
      <c r="A10" t="s">
        <v>10</v>
      </c>
      <c r="B10" t="s">
        <v>11</v>
      </c>
    </row>
    <row r="11" spans="1:12" x14ac:dyDescent="0.25">
      <c r="A11" t="s">
        <v>12</v>
      </c>
      <c r="B11" t="s">
        <v>13</v>
      </c>
    </row>
    <row r="12" spans="1:12" x14ac:dyDescent="0.25">
      <c r="A12" t="s">
        <v>12</v>
      </c>
      <c r="B12" t="s">
        <v>3</v>
      </c>
    </row>
    <row r="13" spans="1:12" x14ac:dyDescent="0.25">
      <c r="A13" t="s">
        <v>14</v>
      </c>
      <c r="B13" t="s">
        <v>15</v>
      </c>
    </row>
    <row r="14" spans="1:12" x14ac:dyDescent="0.25">
      <c r="A14" t="s">
        <v>12</v>
      </c>
    </row>
    <row r="15" spans="1:12" x14ac:dyDescent="0.25">
      <c r="A15" t="s">
        <v>16</v>
      </c>
      <c r="B15" t="s">
        <v>17</v>
      </c>
      <c r="C15">
        <v>1.5529999999999999</v>
      </c>
      <c r="D15">
        <v>102.756</v>
      </c>
      <c r="E15">
        <v>72</v>
      </c>
      <c r="F15">
        <v>376.548</v>
      </c>
      <c r="G15" t="s">
        <v>18</v>
      </c>
      <c r="H15">
        <v>49.832999999999998</v>
      </c>
      <c r="I15">
        <v>218</v>
      </c>
      <c r="J15" s="1">
        <v>43874</v>
      </c>
    </row>
    <row r="16" spans="1:12" x14ac:dyDescent="0.25">
      <c r="A16" t="s">
        <v>19</v>
      </c>
      <c r="B16">
        <v>502.87599999999998</v>
      </c>
      <c r="D16">
        <v>18.747</v>
      </c>
      <c r="F16">
        <v>27.314</v>
      </c>
      <c r="G16">
        <v>456.815</v>
      </c>
      <c r="H16">
        <v>10.917</v>
      </c>
      <c r="I16">
        <v>1.5189999999999999</v>
      </c>
      <c r="J16">
        <v>57</v>
      </c>
      <c r="K16" t="s">
        <v>20</v>
      </c>
      <c r="L16">
        <v>7.67</v>
      </c>
    </row>
    <row r="17" spans="1:12" x14ac:dyDescent="0.25">
      <c r="A17" t="s">
        <v>0</v>
      </c>
      <c r="B17">
        <v>158.273</v>
      </c>
      <c r="D17">
        <v>16.081</v>
      </c>
      <c r="F17">
        <v>55.667999999999999</v>
      </c>
      <c r="G17">
        <v>86.524000000000001</v>
      </c>
      <c r="H17">
        <v>7.3710000000000004</v>
      </c>
      <c r="I17">
        <v>3.3849999999999998</v>
      </c>
      <c r="J17">
        <v>344</v>
      </c>
      <c r="K17">
        <v>355</v>
      </c>
      <c r="L17">
        <v>7.593</v>
      </c>
    </row>
    <row r="18" spans="1:12" x14ac:dyDescent="0.25">
      <c r="A18" t="s">
        <v>21</v>
      </c>
      <c r="B18">
        <v>147.577</v>
      </c>
      <c r="D18">
        <v>18.849</v>
      </c>
      <c r="F18">
        <v>30.454999999999998</v>
      </c>
      <c r="G18">
        <v>98.272999999999996</v>
      </c>
      <c r="H18">
        <v>3.4969999999999999</v>
      </c>
      <c r="I18">
        <v>2.4409999999999998</v>
      </c>
      <c r="J18">
        <v>312</v>
      </c>
      <c r="K18">
        <v>906.86400000000003</v>
      </c>
      <c r="L18">
        <v>14.999000000000001</v>
      </c>
    </row>
    <row r="19" spans="1:12" x14ac:dyDescent="0.25">
      <c r="A19" t="s">
        <v>22</v>
      </c>
      <c r="B19">
        <v>124.869</v>
      </c>
      <c r="D19">
        <v>13.196999999999999</v>
      </c>
      <c r="F19">
        <v>24.931999999999999</v>
      </c>
      <c r="G19">
        <v>86.74</v>
      </c>
      <c r="H19">
        <v>7.0039999999999996</v>
      </c>
      <c r="I19">
        <v>1.913</v>
      </c>
      <c r="J19">
        <v>202</v>
      </c>
      <c r="K19">
        <v>333.80700000000002</v>
      </c>
      <c r="L19">
        <v>5.1139999999999999</v>
      </c>
    </row>
    <row r="20" spans="1:12" x14ac:dyDescent="0.25">
      <c r="A20" t="s">
        <v>23</v>
      </c>
      <c r="B20">
        <v>122.17100000000001</v>
      </c>
      <c r="D20">
        <v>2.7360000000000002</v>
      </c>
      <c r="F20">
        <v>53.912999999999997</v>
      </c>
      <c r="G20">
        <v>65.522000000000006</v>
      </c>
      <c r="H20">
        <v>4.8949999999999996</v>
      </c>
      <c r="I20">
        <v>1.458</v>
      </c>
      <c r="J20">
        <v>33</v>
      </c>
      <c r="K20" t="s">
        <v>24</v>
      </c>
      <c r="L20">
        <v>15.73</v>
      </c>
    </row>
    <row r="21" spans="1:12" x14ac:dyDescent="0.25">
      <c r="A21" t="s">
        <v>25</v>
      </c>
      <c r="B21">
        <v>81.953000000000003</v>
      </c>
      <c r="C21">
        <v>46</v>
      </c>
      <c r="D21">
        <v>3.339</v>
      </c>
      <c r="E21">
        <v>3</v>
      </c>
      <c r="F21">
        <v>77.525000000000006</v>
      </c>
      <c r="G21">
        <v>1.089</v>
      </c>
      <c r="H21">
        <v>141</v>
      </c>
      <c r="I21">
        <v>57</v>
      </c>
      <c r="J21">
        <v>2</v>
      </c>
    </row>
    <row r="22" spans="1:12" x14ac:dyDescent="0.25">
      <c r="A22" t="s">
        <v>26</v>
      </c>
      <c r="B22">
        <v>73.757999999999996</v>
      </c>
      <c r="D22">
        <v>8.9580000000000002</v>
      </c>
      <c r="F22">
        <v>344</v>
      </c>
      <c r="G22">
        <v>64.456000000000003</v>
      </c>
      <c r="H22">
        <v>1.5589999999999999</v>
      </c>
      <c r="I22">
        <v>1.0860000000000001</v>
      </c>
      <c r="J22">
        <v>132</v>
      </c>
      <c r="K22">
        <v>316.83600000000001</v>
      </c>
      <c r="L22">
        <v>4.6669999999999998</v>
      </c>
    </row>
    <row r="23" spans="1:12" x14ac:dyDescent="0.25">
      <c r="A23" t="s">
        <v>27</v>
      </c>
      <c r="B23">
        <v>68.191999999999993</v>
      </c>
      <c r="D23">
        <v>4.2320000000000002</v>
      </c>
      <c r="F23">
        <v>35.465000000000003</v>
      </c>
      <c r="G23">
        <v>28.495000000000001</v>
      </c>
      <c r="H23">
        <v>3.9689999999999999</v>
      </c>
      <c r="I23">
        <v>812</v>
      </c>
      <c r="J23">
        <v>50</v>
      </c>
      <c r="K23">
        <v>242.56800000000001</v>
      </c>
      <c r="L23">
        <v>2.8879999999999999</v>
      </c>
    </row>
    <row r="24" spans="1:12" x14ac:dyDescent="0.25">
      <c r="A24" t="s">
        <v>28</v>
      </c>
      <c r="B24">
        <v>47.029000000000003</v>
      </c>
      <c r="D24">
        <v>1.006</v>
      </c>
      <c r="F24">
        <v>2.423</v>
      </c>
      <c r="G24">
        <v>43.6</v>
      </c>
      <c r="H24">
        <v>1.667</v>
      </c>
      <c r="I24">
        <v>558</v>
      </c>
      <c r="J24">
        <v>12</v>
      </c>
      <c r="K24">
        <v>307.20999999999998</v>
      </c>
      <c r="L24">
        <v>3.6429999999999998</v>
      </c>
    </row>
    <row r="25" spans="1:12" x14ac:dyDescent="0.25">
      <c r="A25" t="s">
        <v>29</v>
      </c>
      <c r="B25">
        <v>26.667000000000002</v>
      </c>
      <c r="D25">
        <v>3.0190000000000001</v>
      </c>
      <c r="F25">
        <v>5.5679999999999996</v>
      </c>
      <c r="G25">
        <v>18.079999999999998</v>
      </c>
      <c r="H25">
        <v>1.278</v>
      </c>
      <c r="I25">
        <v>2.3010000000000002</v>
      </c>
      <c r="J25">
        <v>260</v>
      </c>
      <c r="K25">
        <v>84.248000000000005</v>
      </c>
      <c r="L25">
        <v>7.2690000000000001</v>
      </c>
    </row>
    <row r="26" spans="1:12" x14ac:dyDescent="0.25">
      <c r="A26" t="s">
        <v>30</v>
      </c>
      <c r="B26">
        <v>24.550999999999998</v>
      </c>
      <c r="D26">
        <v>1.002</v>
      </c>
      <c r="F26">
        <v>11.1</v>
      </c>
      <c r="G26">
        <v>12.449</v>
      </c>
      <c r="H26">
        <v>386</v>
      </c>
      <c r="I26">
        <v>2.8370000000000002</v>
      </c>
      <c r="J26">
        <v>116</v>
      </c>
      <c r="K26">
        <v>178.5</v>
      </c>
      <c r="L26">
        <v>20.625</v>
      </c>
    </row>
    <row r="27" spans="1:12" x14ac:dyDescent="0.25">
      <c r="A27" t="s">
        <v>31</v>
      </c>
      <c r="B27">
        <v>23.097000000000001</v>
      </c>
      <c r="D27">
        <v>2.5110000000000001</v>
      </c>
      <c r="F27">
        <v>250</v>
      </c>
      <c r="G27">
        <v>20.335999999999999</v>
      </c>
      <c r="H27">
        <v>1.4239999999999999</v>
      </c>
      <c r="I27">
        <v>1.3480000000000001</v>
      </c>
      <c r="J27">
        <v>147</v>
      </c>
      <c r="K27">
        <v>101.53400000000001</v>
      </c>
      <c r="L27">
        <v>5.9260000000000002</v>
      </c>
    </row>
    <row r="28" spans="1:12" x14ac:dyDescent="0.25">
      <c r="A28" t="s">
        <v>32</v>
      </c>
      <c r="B28">
        <v>22.148</v>
      </c>
      <c r="D28">
        <v>569</v>
      </c>
      <c r="F28">
        <v>6.0129999999999999</v>
      </c>
      <c r="G28">
        <v>15.566000000000001</v>
      </c>
      <c r="H28">
        <v>557</v>
      </c>
      <c r="I28">
        <v>587</v>
      </c>
      <c r="J28">
        <v>15</v>
      </c>
      <c r="K28">
        <v>383.322</v>
      </c>
      <c r="L28">
        <v>10.156000000000001</v>
      </c>
    </row>
    <row r="29" spans="1:12" x14ac:dyDescent="0.25">
      <c r="A29" t="s">
        <v>33</v>
      </c>
      <c r="B29">
        <v>19.943000000000001</v>
      </c>
      <c r="C29">
        <v>154</v>
      </c>
      <c r="D29">
        <v>1.0740000000000001</v>
      </c>
      <c r="E29">
        <v>6</v>
      </c>
      <c r="F29">
        <v>173</v>
      </c>
      <c r="G29">
        <v>18.696000000000002</v>
      </c>
      <c r="H29">
        <v>296</v>
      </c>
      <c r="I29">
        <v>94</v>
      </c>
      <c r="J29">
        <v>5</v>
      </c>
      <c r="K29">
        <v>62.984999999999999</v>
      </c>
      <c r="L29">
        <v>296</v>
      </c>
    </row>
    <row r="30" spans="1:12" x14ac:dyDescent="0.25">
      <c r="A30" t="s">
        <v>34</v>
      </c>
      <c r="B30">
        <v>15.472</v>
      </c>
      <c r="D30">
        <v>435</v>
      </c>
      <c r="F30">
        <v>233</v>
      </c>
      <c r="G30">
        <v>14.804</v>
      </c>
      <c r="H30">
        <v>226</v>
      </c>
      <c r="I30">
        <v>1.5169999999999999</v>
      </c>
      <c r="J30">
        <v>43</v>
      </c>
      <c r="K30">
        <v>140.863</v>
      </c>
      <c r="L30">
        <v>13.815</v>
      </c>
    </row>
    <row r="31" spans="1:12" x14ac:dyDescent="0.25">
      <c r="A31" t="s">
        <v>35</v>
      </c>
      <c r="B31">
        <v>13.561</v>
      </c>
      <c r="C31">
        <v>1</v>
      </c>
      <c r="D31">
        <v>319</v>
      </c>
      <c r="F31">
        <v>6.0640000000000001</v>
      </c>
      <c r="G31">
        <v>7.1779999999999999</v>
      </c>
      <c r="H31">
        <v>261</v>
      </c>
      <c r="I31">
        <v>1.506</v>
      </c>
      <c r="J31">
        <v>35</v>
      </c>
      <c r="K31">
        <v>134.74299999999999</v>
      </c>
      <c r="L31">
        <v>14.961</v>
      </c>
    </row>
    <row r="32" spans="1:12" x14ac:dyDescent="0.25">
      <c r="A32" t="s">
        <v>36</v>
      </c>
      <c r="B32">
        <v>11.917</v>
      </c>
      <c r="D32">
        <v>94</v>
      </c>
      <c r="F32">
        <v>795</v>
      </c>
      <c r="G32">
        <v>11.028</v>
      </c>
      <c r="H32">
        <v>8</v>
      </c>
      <c r="I32">
        <v>82</v>
      </c>
      <c r="J32" t="s">
        <v>37</v>
      </c>
      <c r="K32" t="s">
        <v>38</v>
      </c>
      <c r="L32">
        <v>7.4690000000000003</v>
      </c>
    </row>
    <row r="33" spans="1:12" x14ac:dyDescent="0.25">
      <c r="A33" t="s">
        <v>39</v>
      </c>
      <c r="B33">
        <v>10.45</v>
      </c>
      <c r="D33">
        <v>208</v>
      </c>
      <c r="F33">
        <v>7.117</v>
      </c>
      <c r="G33">
        <v>3.125</v>
      </c>
      <c r="H33">
        <v>55</v>
      </c>
      <c r="I33">
        <v>204</v>
      </c>
      <c r="J33">
        <v>4</v>
      </c>
      <c r="K33">
        <v>503.05099999999999</v>
      </c>
      <c r="L33">
        <v>9.8119999999999994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1.14044730987264</v>
      </c>
      <c r="P1">
        <f>+H3/'19.4'!H3</f>
        <v>1.0752336706024936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1.1891314676638511</v>
      </c>
      <c r="P2">
        <f>+H4/'19.4'!H4</f>
        <v>1.1100287801638256</v>
      </c>
      <c r="Q2" t="s">
        <v>68</v>
      </c>
      <c r="R2" s="64">
        <f>+G4</f>
        <v>753335</v>
      </c>
      <c r="S2" t="s">
        <v>217</v>
      </c>
    </row>
    <row r="3" spans="1:20" ht="16.5" thickTop="1" thickBot="1" x14ac:dyDescent="0.3">
      <c r="A3" s="7" t="s">
        <v>16</v>
      </c>
      <c r="B3" s="54">
        <v>2786743</v>
      </c>
      <c r="C3" s="54">
        <v>63699</v>
      </c>
      <c r="D3" s="54">
        <v>194470</v>
      </c>
      <c r="E3" s="54">
        <v>3551</v>
      </c>
      <c r="F3" s="54">
        <v>771014</v>
      </c>
      <c r="G3" s="54">
        <v>1821259</v>
      </c>
      <c r="H3" s="54">
        <v>58554</v>
      </c>
      <c r="I3" s="54">
        <v>358</v>
      </c>
      <c r="J3" s="54">
        <v>44098</v>
      </c>
      <c r="K3" s="54"/>
      <c r="L3" s="54"/>
      <c r="M3" s="24">
        <f t="shared" ref="M3:M66" si="0">F3/(F3+D3)</f>
        <v>0.79857770817538143</v>
      </c>
      <c r="N3" s="25">
        <f t="shared" ref="N3:N66" si="1">+D3/B3</f>
        <v>6.9783973620818285E-2</v>
      </c>
      <c r="Q3" t="s">
        <v>69</v>
      </c>
      <c r="R3" s="64">
        <f>+G6+G7+G8+G9+G14+G17+G18+G19+G21+G22+G24+G30+G31+G35+G34+G37+G42+G50+G51+G59+G60+G62+G63+G69+G79+G5</f>
        <v>653034</v>
      </c>
    </row>
    <row r="4" spans="1:20" ht="16.5" thickBot="1" x14ac:dyDescent="0.3">
      <c r="A4" s="8" t="s">
        <v>19</v>
      </c>
      <c r="B4" s="55">
        <v>894475</v>
      </c>
      <c r="C4" s="56">
        <v>8033</v>
      </c>
      <c r="D4" s="55">
        <v>50939</v>
      </c>
      <c r="E4" s="57">
        <v>703</v>
      </c>
      <c r="F4" s="55">
        <v>90201</v>
      </c>
      <c r="G4" s="55">
        <v>753335</v>
      </c>
      <c r="H4" s="55">
        <v>15042</v>
      </c>
      <c r="I4" s="55">
        <v>2702</v>
      </c>
      <c r="J4" s="55">
        <v>154</v>
      </c>
      <c r="K4" s="55">
        <v>4845520</v>
      </c>
      <c r="L4" s="55">
        <v>14639</v>
      </c>
      <c r="M4" s="24">
        <f t="shared" si="0"/>
        <v>0.63908884795238774</v>
      </c>
      <c r="N4" s="25">
        <f t="shared" si="1"/>
        <v>5.6948489337320773E-2</v>
      </c>
      <c r="P4">
        <f t="shared" ref="P4:P67" si="2">+B4/K4</f>
        <v>0.18459835064141722</v>
      </c>
      <c r="Q4">
        <f t="shared" ref="Q4:Q19" si="3">+H4/G4*100</f>
        <v>1.996721246191933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219764</v>
      </c>
      <c r="C5" s="56">
        <v>6740</v>
      </c>
      <c r="D5" s="55">
        <v>22524</v>
      </c>
      <c r="E5" s="57">
        <v>367</v>
      </c>
      <c r="F5" s="55">
        <v>92355</v>
      </c>
      <c r="G5" s="55">
        <v>104885</v>
      </c>
      <c r="H5" s="55">
        <v>7705</v>
      </c>
      <c r="I5" s="55">
        <v>4700</v>
      </c>
      <c r="J5" s="55">
        <v>482</v>
      </c>
      <c r="K5" s="55">
        <v>930230</v>
      </c>
      <c r="L5" s="55">
        <v>19896</v>
      </c>
      <c r="M5" s="24">
        <f t="shared" si="0"/>
        <v>0.80393283367717339</v>
      </c>
      <c r="N5" s="25">
        <f t="shared" si="1"/>
        <v>0.10249176389217524</v>
      </c>
      <c r="P5">
        <f t="shared" si="2"/>
        <v>0.23624694967911161</v>
      </c>
      <c r="Q5">
        <f t="shared" si="3"/>
        <v>7.3461410115841161</v>
      </c>
      <c r="R5" s="8" t="s">
        <v>0</v>
      </c>
    </row>
    <row r="6" spans="1:20" ht="16.5" thickBot="1" x14ac:dyDescent="0.3">
      <c r="A6" s="8" t="s">
        <v>21</v>
      </c>
      <c r="B6" s="55">
        <v>192994</v>
      </c>
      <c r="C6" s="56">
        <v>3021</v>
      </c>
      <c r="D6" s="55">
        <v>25969</v>
      </c>
      <c r="E6" s="57">
        <v>420</v>
      </c>
      <c r="F6" s="55">
        <v>60498</v>
      </c>
      <c r="G6" s="55">
        <v>106527</v>
      </c>
      <c r="H6" s="55">
        <v>2173</v>
      </c>
      <c r="I6" s="55">
        <v>3192</v>
      </c>
      <c r="J6" s="55">
        <v>430</v>
      </c>
      <c r="K6" s="55">
        <v>1642356</v>
      </c>
      <c r="L6" s="55">
        <v>27164</v>
      </c>
      <c r="M6" s="24">
        <f t="shared" si="0"/>
        <v>0.69966576844345241</v>
      </c>
      <c r="N6" s="25">
        <f t="shared" si="1"/>
        <v>0.13455858731359524</v>
      </c>
      <c r="P6">
        <f t="shared" si="2"/>
        <v>0.11751045449342286</v>
      </c>
      <c r="Q6">
        <f t="shared" si="3"/>
        <v>2.0398584396444095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158183</v>
      </c>
      <c r="C7" s="56"/>
      <c r="D7" s="55">
        <v>21856</v>
      </c>
      <c r="E7" s="57"/>
      <c r="F7" s="55">
        <v>42088</v>
      </c>
      <c r="G7" s="55">
        <v>94239</v>
      </c>
      <c r="H7" s="55">
        <v>5053</v>
      </c>
      <c r="I7" s="55">
        <v>2423</v>
      </c>
      <c r="J7" s="55">
        <v>335</v>
      </c>
      <c r="K7" s="55">
        <v>463662</v>
      </c>
      <c r="L7" s="55">
        <v>7103</v>
      </c>
      <c r="M7" s="24">
        <f t="shared" si="0"/>
        <v>0.65820092581008383</v>
      </c>
      <c r="N7" s="25">
        <f t="shared" si="1"/>
        <v>0.13816908264478484</v>
      </c>
      <c r="P7">
        <f t="shared" si="2"/>
        <v>0.34116015545807077</v>
      </c>
      <c r="Q7">
        <f t="shared" si="3"/>
        <v>5.3618990014749732</v>
      </c>
      <c r="R7" s="8" t="s">
        <v>22</v>
      </c>
    </row>
    <row r="8" spans="1:20" ht="16.5" thickBot="1" x14ac:dyDescent="0.3">
      <c r="A8" s="8" t="s">
        <v>23</v>
      </c>
      <c r="B8" s="55">
        <v>153584</v>
      </c>
      <c r="C8" s="56">
        <v>455</v>
      </c>
      <c r="D8" s="55">
        <v>5577</v>
      </c>
      <c r="E8" s="57">
        <v>2</v>
      </c>
      <c r="F8" s="55">
        <v>106800</v>
      </c>
      <c r="G8" s="55">
        <v>41207</v>
      </c>
      <c r="H8" s="55">
        <v>2908</v>
      </c>
      <c r="I8" s="55">
        <v>1833</v>
      </c>
      <c r="J8" s="55">
        <v>67</v>
      </c>
      <c r="K8" s="55">
        <v>2072669</v>
      </c>
      <c r="L8" s="55">
        <v>24738</v>
      </c>
      <c r="M8" s="24">
        <f t="shared" si="0"/>
        <v>0.95037240716516724</v>
      </c>
      <c r="N8" s="25">
        <f t="shared" si="1"/>
        <v>3.6312376289196792E-2</v>
      </c>
      <c r="P8">
        <f t="shared" si="2"/>
        <v>7.4099627099165372E-2</v>
      </c>
      <c r="Q8">
        <f t="shared" si="3"/>
        <v>7.0570534132550291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143464</v>
      </c>
      <c r="C9" s="56">
        <v>5386</v>
      </c>
      <c r="D9" s="55">
        <v>19506</v>
      </c>
      <c r="E9" s="57">
        <v>768</v>
      </c>
      <c r="F9" s="55" t="s">
        <v>70</v>
      </c>
      <c r="G9" s="55">
        <v>123614</v>
      </c>
      <c r="H9" s="55">
        <v>1559</v>
      </c>
      <c r="I9" s="55">
        <v>2113</v>
      </c>
      <c r="J9" s="55">
        <v>287</v>
      </c>
      <c r="K9" s="55">
        <v>612031</v>
      </c>
      <c r="L9" s="55">
        <v>9016</v>
      </c>
      <c r="M9" s="24" t="e">
        <f t="shared" si="0"/>
        <v>#VALUE!</v>
      </c>
      <c r="N9" s="25">
        <f t="shared" si="1"/>
        <v>0.13596442313054147</v>
      </c>
      <c r="P9">
        <f t="shared" si="2"/>
        <v>0.23440642712542339</v>
      </c>
      <c r="Q9">
        <f t="shared" si="3"/>
        <v>1.2611840082838512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104912</v>
      </c>
      <c r="C10" s="67">
        <v>3122</v>
      </c>
      <c r="D10" s="66">
        <v>2600</v>
      </c>
      <c r="E10" s="66">
        <v>109</v>
      </c>
      <c r="F10" s="66">
        <v>21737</v>
      </c>
      <c r="G10" s="66">
        <v>80575</v>
      </c>
      <c r="H10" s="66">
        <v>1790</v>
      </c>
      <c r="I10" s="66">
        <v>1244</v>
      </c>
      <c r="J10" s="66">
        <v>31</v>
      </c>
      <c r="K10" s="66">
        <v>830257</v>
      </c>
      <c r="L10" s="66">
        <v>9844</v>
      </c>
      <c r="M10" s="68">
        <f t="shared" si="0"/>
        <v>0.89316678308747999</v>
      </c>
      <c r="N10" s="82">
        <f t="shared" si="1"/>
        <v>2.4782675003812718E-2</v>
      </c>
      <c r="P10" s="70">
        <f t="shared" si="2"/>
        <v>0.12636087380172645</v>
      </c>
      <c r="Q10">
        <f t="shared" si="3"/>
        <v>2.2215327334781256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88194</v>
      </c>
      <c r="C11" s="56">
        <v>1168</v>
      </c>
      <c r="D11" s="55">
        <v>5574</v>
      </c>
      <c r="E11" s="57">
        <v>93</v>
      </c>
      <c r="F11" s="55">
        <v>66599</v>
      </c>
      <c r="G11" s="55">
        <v>16021</v>
      </c>
      <c r="H11" s="55">
        <v>3121</v>
      </c>
      <c r="I11" s="55">
        <v>1050</v>
      </c>
      <c r="J11" s="55">
        <v>66</v>
      </c>
      <c r="K11" s="55">
        <v>399927</v>
      </c>
      <c r="L11" s="55">
        <v>4761</v>
      </c>
      <c r="M11" s="24">
        <f t="shared" si="0"/>
        <v>0.92276890249816412</v>
      </c>
      <c r="N11" s="25">
        <f t="shared" si="1"/>
        <v>6.3201578338662495E-2</v>
      </c>
      <c r="P11">
        <f t="shared" si="2"/>
        <v>0.22052524585736896</v>
      </c>
      <c r="Q11">
        <f t="shared" si="3"/>
        <v>19.48068160539292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82804</v>
      </c>
      <c r="C12" s="56">
        <v>6</v>
      </c>
      <c r="D12" s="55">
        <v>4632</v>
      </c>
      <c r="E12" s="57"/>
      <c r="F12" s="55">
        <v>77257</v>
      </c>
      <c r="G12" s="55">
        <v>915</v>
      </c>
      <c r="H12" s="55">
        <v>57</v>
      </c>
      <c r="I12" s="55">
        <v>58</v>
      </c>
      <c r="J12" s="55">
        <v>3</v>
      </c>
      <c r="K12" s="55"/>
      <c r="L12" s="55"/>
      <c r="M12" s="24">
        <f t="shared" si="0"/>
        <v>0.94343562627459121</v>
      </c>
      <c r="N12" s="25">
        <f t="shared" si="1"/>
        <v>5.5939326602579588E-2</v>
      </c>
      <c r="P12" t="e">
        <f t="shared" si="2"/>
        <v>#DIV/0!</v>
      </c>
      <c r="Q12">
        <f t="shared" si="3"/>
        <v>6.2295081967213122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68622</v>
      </c>
      <c r="C13" s="56">
        <v>5849</v>
      </c>
      <c r="D13" s="55">
        <v>615</v>
      </c>
      <c r="E13" s="57">
        <v>60</v>
      </c>
      <c r="F13" s="55">
        <v>5568</v>
      </c>
      <c r="G13" s="55">
        <v>62439</v>
      </c>
      <c r="H13" s="55">
        <v>2300</v>
      </c>
      <c r="I13" s="55">
        <v>470</v>
      </c>
      <c r="J13" s="55">
        <v>4</v>
      </c>
      <c r="K13" s="55">
        <v>2550000</v>
      </c>
      <c r="L13" s="55">
        <v>17474</v>
      </c>
      <c r="M13" s="24">
        <f t="shared" si="0"/>
        <v>0.90053372149442024</v>
      </c>
      <c r="N13" s="25">
        <f t="shared" si="1"/>
        <v>8.9621404214391878E-3</v>
      </c>
      <c r="P13">
        <f t="shared" si="2"/>
        <v>2.6910588235294117E-2</v>
      </c>
      <c r="Q13">
        <f t="shared" si="3"/>
        <v>3.6835951889043708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51073</v>
      </c>
      <c r="C14" s="55">
        <v>1581</v>
      </c>
      <c r="D14" s="55">
        <v>3407</v>
      </c>
      <c r="E14" s="55">
        <v>94</v>
      </c>
      <c r="F14" s="55">
        <v>26573</v>
      </c>
      <c r="G14" s="55">
        <v>21093</v>
      </c>
      <c r="H14" s="55">
        <v>8318</v>
      </c>
      <c r="I14" s="55">
        <v>240</v>
      </c>
      <c r="J14" s="55">
        <v>16</v>
      </c>
      <c r="K14" s="55">
        <v>291922</v>
      </c>
      <c r="L14" s="55">
        <v>1373</v>
      </c>
      <c r="M14" s="24">
        <f t="shared" si="0"/>
        <v>0.88635757171447627</v>
      </c>
      <c r="N14" s="25">
        <f t="shared" si="1"/>
        <v>6.6708436943198945E-2</v>
      </c>
      <c r="P14">
        <f t="shared" si="2"/>
        <v>0.1749542686059975</v>
      </c>
      <c r="Q14">
        <f t="shared" si="3"/>
        <v>39.434883610676529</v>
      </c>
      <c r="R14" s="8" t="s">
        <v>31</v>
      </c>
    </row>
    <row r="15" spans="1:20" ht="16.5" thickBot="1" x14ac:dyDescent="0.3">
      <c r="A15" s="8" t="s">
        <v>29</v>
      </c>
      <c r="B15" s="55">
        <v>44293</v>
      </c>
      <c r="C15" s="56">
        <v>1496</v>
      </c>
      <c r="D15" s="55">
        <v>6679</v>
      </c>
      <c r="E15" s="57">
        <v>189</v>
      </c>
      <c r="F15" s="55">
        <v>10122</v>
      </c>
      <c r="G15" s="55">
        <v>27492</v>
      </c>
      <c r="H15" s="55">
        <v>970</v>
      </c>
      <c r="I15" s="55">
        <v>3822</v>
      </c>
      <c r="J15" s="55">
        <v>576</v>
      </c>
      <c r="K15" s="55">
        <v>189067</v>
      </c>
      <c r="L15" s="55">
        <v>16313</v>
      </c>
      <c r="M15" s="24">
        <f t="shared" si="0"/>
        <v>0.60246413903934293</v>
      </c>
      <c r="N15" s="25">
        <f t="shared" si="1"/>
        <v>0.15079132142776511</v>
      </c>
      <c r="P15">
        <f t="shared" si="2"/>
        <v>0.23427144874568276</v>
      </c>
      <c r="Q15">
        <f t="shared" si="3"/>
        <v>3.5282991415684561</v>
      </c>
      <c r="R15" s="64">
        <f>+'16.4'!G3</f>
        <v>1458362</v>
      </c>
      <c r="S15">
        <f>+G3/R15</f>
        <v>1.2488387656836917</v>
      </c>
    </row>
    <row r="16" spans="1:20" ht="16.5" thickBot="1" x14ac:dyDescent="0.3">
      <c r="A16" s="8" t="s">
        <v>32</v>
      </c>
      <c r="B16" s="55">
        <v>42773</v>
      </c>
      <c r="C16" s="56">
        <v>663</v>
      </c>
      <c r="D16" s="55">
        <v>2197</v>
      </c>
      <c r="E16" s="57">
        <v>50</v>
      </c>
      <c r="F16" s="55">
        <v>15202</v>
      </c>
      <c r="G16" s="55">
        <v>25374</v>
      </c>
      <c r="H16" s="55">
        <v>557</v>
      </c>
      <c r="I16" s="55">
        <v>1133</v>
      </c>
      <c r="J16" s="55">
        <v>58</v>
      </c>
      <c r="K16" s="55">
        <v>634917</v>
      </c>
      <c r="L16" s="55">
        <v>16822</v>
      </c>
      <c r="M16" s="24">
        <f t="shared" si="0"/>
        <v>0.87372837519397661</v>
      </c>
      <c r="N16" s="25">
        <f t="shared" si="1"/>
        <v>5.136417833680125E-2</v>
      </c>
      <c r="P16">
        <f t="shared" si="2"/>
        <v>6.7367860681002395E-2</v>
      </c>
      <c r="Q16">
        <f t="shared" si="3"/>
        <v>2.1951604004098684</v>
      </c>
      <c r="R16" s="64">
        <f>+'16.4'!G4</f>
        <v>575885</v>
      </c>
      <c r="S16">
        <f>+G4/R16</f>
        <v>1.3081344365628553</v>
      </c>
    </row>
    <row r="17" spans="1:26" ht="16.5" thickBot="1" x14ac:dyDescent="0.3">
      <c r="A17" s="8" t="s">
        <v>31</v>
      </c>
      <c r="B17" s="55">
        <v>36535</v>
      </c>
      <c r="C17" s="56">
        <v>806</v>
      </c>
      <c r="D17" s="55">
        <v>4289</v>
      </c>
      <c r="E17" s="57">
        <v>112</v>
      </c>
      <c r="F17" s="55" t="s">
        <v>70</v>
      </c>
      <c r="G17" s="55">
        <v>31996</v>
      </c>
      <c r="H17" s="55">
        <v>963</v>
      </c>
      <c r="I17" s="55">
        <v>2132</v>
      </c>
      <c r="J17" s="71">
        <v>250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0.11739427945805392</v>
      </c>
      <c r="P17">
        <f t="shared" si="2"/>
        <v>0.19537433155080214</v>
      </c>
      <c r="Q17">
        <f t="shared" si="3"/>
        <v>3.0097512189023625</v>
      </c>
    </row>
    <row r="18" spans="1:26" ht="16.5" thickBot="1" x14ac:dyDescent="0.3">
      <c r="A18" s="8" t="s">
        <v>30</v>
      </c>
      <c r="B18" s="55">
        <v>28677</v>
      </c>
      <c r="C18" s="56">
        <v>181</v>
      </c>
      <c r="D18" s="55">
        <v>1578</v>
      </c>
      <c r="E18" s="57">
        <v>29</v>
      </c>
      <c r="F18" s="55">
        <v>20600</v>
      </c>
      <c r="G18" s="55">
        <v>6499</v>
      </c>
      <c r="H18" s="55">
        <v>386</v>
      </c>
      <c r="I18" s="55">
        <v>3313</v>
      </c>
      <c r="J18" s="55">
        <v>182</v>
      </c>
      <c r="K18" s="55">
        <v>235252</v>
      </c>
      <c r="L18" s="55">
        <v>27182</v>
      </c>
      <c r="M18" s="24">
        <f t="shared" si="0"/>
        <v>0.92884840833258187</v>
      </c>
      <c r="N18" s="25">
        <f t="shared" si="1"/>
        <v>5.5026676430588971E-2</v>
      </c>
      <c r="P18">
        <f t="shared" si="2"/>
        <v>0.12189906993351809</v>
      </c>
      <c r="Q18">
        <f t="shared" si="3"/>
        <v>5.9393752885059241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23502</v>
      </c>
      <c r="C19" s="56">
        <v>463</v>
      </c>
      <c r="D19" s="55">
        <v>722</v>
      </c>
      <c r="E19" s="57">
        <v>1</v>
      </c>
      <c r="F19" s="55">
        <v>5012</v>
      </c>
      <c r="G19" s="55">
        <v>17768</v>
      </c>
      <c r="H19" s="55"/>
      <c r="I19" s="55">
        <v>17</v>
      </c>
      <c r="J19" s="55" t="s">
        <v>91</v>
      </c>
      <c r="K19" s="55">
        <v>541789</v>
      </c>
      <c r="L19" s="55">
        <v>393</v>
      </c>
      <c r="M19" s="24">
        <f t="shared" si="0"/>
        <v>0.87408440878967564</v>
      </c>
      <c r="N19" s="25">
        <f t="shared" si="1"/>
        <v>3.0720789720023827E-2</v>
      </c>
      <c r="P19">
        <f t="shared" si="2"/>
        <v>4.3378510822478865E-2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22797</v>
      </c>
      <c r="C20" s="56">
        <v>444</v>
      </c>
      <c r="D20" s="55">
        <v>854</v>
      </c>
      <c r="E20" s="57">
        <v>34</v>
      </c>
      <c r="F20" s="55">
        <v>1228</v>
      </c>
      <c r="G20" s="55">
        <v>20715</v>
      </c>
      <c r="H20" s="55">
        <v>188</v>
      </c>
      <c r="I20" s="55">
        <v>2236</v>
      </c>
      <c r="J20" s="55">
        <v>84</v>
      </c>
      <c r="K20" s="55">
        <v>315758</v>
      </c>
      <c r="L20" s="55">
        <v>30967</v>
      </c>
      <c r="M20" s="24">
        <f t="shared" si="0"/>
        <v>0.5898174831892411</v>
      </c>
      <c r="N20" s="25">
        <f t="shared" si="1"/>
        <v>3.746106943896127E-2</v>
      </c>
      <c r="P20">
        <f t="shared" si="2"/>
        <v>7.2197695703671794E-2</v>
      </c>
    </row>
    <row r="21" spans="1:26" ht="16.5" thickBot="1" x14ac:dyDescent="0.3">
      <c r="A21" s="8" t="s">
        <v>50</v>
      </c>
      <c r="B21" s="55">
        <v>22719</v>
      </c>
      <c r="C21" s="56">
        <v>11536</v>
      </c>
      <c r="D21" s="55">
        <v>576</v>
      </c>
      <c r="E21" s="57">
        <v>16</v>
      </c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20914</v>
      </c>
      <c r="C22" s="56"/>
      <c r="D22" s="55">
        <v>572</v>
      </c>
      <c r="E22" s="57"/>
      <c r="F22" s="55">
        <v>7422</v>
      </c>
      <c r="G22" s="55">
        <v>12920</v>
      </c>
      <c r="H22" s="55">
        <v>396</v>
      </c>
      <c r="I22" s="55">
        <v>634</v>
      </c>
      <c r="J22" s="55">
        <v>17</v>
      </c>
      <c r="K22" s="55">
        <v>185238</v>
      </c>
      <c r="L22" s="55">
        <v>5618</v>
      </c>
      <c r="M22" s="24">
        <f t="shared" si="0"/>
        <v>0.92844633475106331</v>
      </c>
      <c r="N22" s="25">
        <f t="shared" si="1"/>
        <v>2.7350100411207803E-2</v>
      </c>
      <c r="P22">
        <f t="shared" si="2"/>
        <v>0.11290339995033416</v>
      </c>
      <c r="Q22">
        <f>+Q21+126</f>
        <v>1556</v>
      </c>
      <c r="R22" s="64">
        <f>SUM(G5:G50)</f>
        <v>1003147</v>
      </c>
    </row>
    <row r="23" spans="1:26" ht="16.5" thickBot="1" x14ac:dyDescent="0.3">
      <c r="A23" s="8" t="s">
        <v>49</v>
      </c>
      <c r="B23" s="55">
        <v>17607</v>
      </c>
      <c r="C23" s="56"/>
      <c r="D23" s="55">
        <v>794</v>
      </c>
      <c r="E23" s="57"/>
      <c r="F23" s="55">
        <v>9233</v>
      </c>
      <c r="G23" s="55">
        <v>7580</v>
      </c>
      <c r="H23" s="55">
        <v>147</v>
      </c>
      <c r="I23" s="55">
        <v>3566</v>
      </c>
      <c r="J23" s="55">
        <v>161</v>
      </c>
      <c r="K23" s="55">
        <v>111584</v>
      </c>
      <c r="L23" s="55">
        <v>22598</v>
      </c>
      <c r="M23" s="24">
        <f t="shared" si="0"/>
        <v>0.92081380273262192</v>
      </c>
      <c r="N23" s="25">
        <f t="shared" si="1"/>
        <v>4.5095700573635489E-2</v>
      </c>
      <c r="P23">
        <f t="shared" si="2"/>
        <v>0.15779143963292228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17567</v>
      </c>
      <c r="C24" s="56">
        <v>812</v>
      </c>
      <c r="D24" s="55">
        <v>2152</v>
      </c>
      <c r="E24" s="57">
        <v>131</v>
      </c>
      <c r="F24" s="55">
        <v>550</v>
      </c>
      <c r="G24" s="55">
        <v>14865</v>
      </c>
      <c r="H24" s="55">
        <v>547</v>
      </c>
      <c r="I24" s="55">
        <v>1739</v>
      </c>
      <c r="J24" s="55">
        <v>213</v>
      </c>
      <c r="K24" s="55">
        <v>94500</v>
      </c>
      <c r="L24" s="55">
        <v>9357</v>
      </c>
      <c r="M24" s="24">
        <f t="shared" si="0"/>
        <v>0.20355292376017764</v>
      </c>
      <c r="N24" s="25">
        <f t="shared" si="1"/>
        <v>0.12250241930893152</v>
      </c>
      <c r="P24">
        <f t="shared" si="2"/>
        <v>0.18589417989417989</v>
      </c>
      <c r="R24" s="64">
        <f>SUM(G5:G80)</f>
        <v>1047100</v>
      </c>
      <c r="V24">
        <v>1488</v>
      </c>
    </row>
    <row r="25" spans="1:26" ht="16.5" thickBot="1" x14ac:dyDescent="0.3">
      <c r="A25" s="8" t="s">
        <v>73</v>
      </c>
      <c r="B25" s="55">
        <v>15102</v>
      </c>
      <c r="C25" s="56">
        <v>1172</v>
      </c>
      <c r="D25" s="55">
        <v>127</v>
      </c>
      <c r="E25" s="57">
        <v>6</v>
      </c>
      <c r="F25" s="55">
        <v>2049</v>
      </c>
      <c r="G25" s="55">
        <v>12926</v>
      </c>
      <c r="H25" s="55">
        <v>93</v>
      </c>
      <c r="I25" s="55">
        <v>434</v>
      </c>
      <c r="J25" s="55">
        <v>4</v>
      </c>
      <c r="K25" s="55">
        <v>200000</v>
      </c>
      <c r="L25" s="55">
        <v>5745</v>
      </c>
      <c r="M25" s="24">
        <f t="shared" si="0"/>
        <v>0.94163602941176472</v>
      </c>
      <c r="N25" s="25">
        <f t="shared" si="1"/>
        <v>8.4094821877896964E-3</v>
      </c>
      <c r="P25">
        <f t="shared" si="2"/>
        <v>7.5509999999999994E-2</v>
      </c>
      <c r="V25">
        <f>+V27-V29</f>
        <v>3246</v>
      </c>
    </row>
    <row r="26" spans="1:26" ht="16.5" thickBot="1" x14ac:dyDescent="0.3">
      <c r="A26" s="8" t="s">
        <v>35</v>
      </c>
      <c r="B26" s="55">
        <v>15071</v>
      </c>
      <c r="C26" s="55">
        <v>69</v>
      </c>
      <c r="D26" s="55">
        <v>530</v>
      </c>
      <c r="E26" s="55">
        <v>8</v>
      </c>
      <c r="F26" s="55">
        <v>11872</v>
      </c>
      <c r="G26" s="55">
        <v>2669</v>
      </c>
      <c r="H26" s="55">
        <v>156</v>
      </c>
      <c r="I26" s="55">
        <v>1673</v>
      </c>
      <c r="J26" s="55">
        <v>59</v>
      </c>
      <c r="K26" s="55">
        <v>212686</v>
      </c>
      <c r="L26" s="55">
        <v>23615</v>
      </c>
      <c r="M26" s="24">
        <f t="shared" si="0"/>
        <v>0.95726495726495731</v>
      </c>
      <c r="N26" s="25">
        <f t="shared" si="1"/>
        <v>3.516687678322606E-2</v>
      </c>
      <c r="P26">
        <f t="shared" si="2"/>
        <v>7.0860329311755357E-2</v>
      </c>
      <c r="Y26" t="s">
        <v>297</v>
      </c>
    </row>
    <row r="27" spans="1:26" ht="16.5" thickBot="1" x14ac:dyDescent="0.3">
      <c r="A27" s="8" t="s">
        <v>45</v>
      </c>
      <c r="B27" s="55">
        <v>14882</v>
      </c>
      <c r="C27" s="56">
        <v>79</v>
      </c>
      <c r="D27" s="55">
        <v>193</v>
      </c>
      <c r="E27" s="57">
        <v>1</v>
      </c>
      <c r="F27" s="55">
        <v>5685</v>
      </c>
      <c r="G27" s="55">
        <v>9004</v>
      </c>
      <c r="H27" s="55">
        <v>139</v>
      </c>
      <c r="I27" s="55">
        <v>1719</v>
      </c>
      <c r="J27" s="55">
        <v>22</v>
      </c>
      <c r="K27" s="55">
        <v>240303</v>
      </c>
      <c r="L27" s="55">
        <v>27763</v>
      </c>
      <c r="M27" s="24">
        <f t="shared" si="0"/>
        <v>0.96716570261993873</v>
      </c>
      <c r="N27" s="25">
        <f t="shared" si="1"/>
        <v>1.2968687004434888E-2</v>
      </c>
      <c r="P27">
        <f t="shared" si="2"/>
        <v>6.1930146523347607E-2</v>
      </c>
      <c r="R27" s="81">
        <f>+B10</f>
        <v>104912</v>
      </c>
      <c r="S27" s="81">
        <f t="shared" ref="S27:X27" si="4">+C10</f>
        <v>3122</v>
      </c>
      <c r="T27" s="81">
        <f t="shared" si="4"/>
        <v>2600</v>
      </c>
      <c r="U27" s="81">
        <f t="shared" si="4"/>
        <v>109</v>
      </c>
      <c r="V27" s="81">
        <f t="shared" si="4"/>
        <v>21737</v>
      </c>
      <c r="W27" s="81">
        <f t="shared" si="4"/>
        <v>80575</v>
      </c>
      <c r="X27" s="81">
        <f t="shared" si="4"/>
        <v>1790</v>
      </c>
      <c r="Y27" s="81">
        <f>+V27-V29</f>
        <v>3246</v>
      </c>
      <c r="Z27" s="72"/>
    </row>
    <row r="28" spans="1:26" ht="16.5" thickBot="1" x14ac:dyDescent="0.3">
      <c r="A28" s="8" t="s">
        <v>56</v>
      </c>
      <c r="B28" s="55">
        <v>12368</v>
      </c>
      <c r="C28" s="56"/>
      <c r="D28" s="55">
        <v>328</v>
      </c>
      <c r="E28" s="55"/>
      <c r="F28" s="55">
        <v>1494</v>
      </c>
      <c r="G28" s="55">
        <v>10546</v>
      </c>
      <c r="H28" s="55">
        <v>259</v>
      </c>
      <c r="I28" s="55">
        <v>98</v>
      </c>
      <c r="J28" s="55">
        <v>3</v>
      </c>
      <c r="K28" s="55">
        <v>135983</v>
      </c>
      <c r="L28" s="55">
        <v>1075</v>
      </c>
      <c r="M28" s="24">
        <f t="shared" si="0"/>
        <v>0.81997804610318337</v>
      </c>
      <c r="N28" s="25">
        <f t="shared" si="1"/>
        <v>2.6520051746442432E-2</v>
      </c>
      <c r="P28">
        <f t="shared" si="2"/>
        <v>9.0952545538780585E-2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12306</v>
      </c>
      <c r="C29" s="56">
        <v>494</v>
      </c>
      <c r="D29" s="55">
        <v>174</v>
      </c>
      <c r="E29" s="55">
        <v>6</v>
      </c>
      <c r="F29" s="55">
        <v>6327</v>
      </c>
      <c r="G29" s="55">
        <v>5805</v>
      </c>
      <c r="H29" s="55">
        <v>408</v>
      </c>
      <c r="I29" s="55">
        <v>644</v>
      </c>
      <c r="J29" s="55">
        <v>9</v>
      </c>
      <c r="K29" s="55">
        <v>142267</v>
      </c>
      <c r="L29" s="55">
        <v>7442</v>
      </c>
      <c r="M29" s="24">
        <f t="shared" si="0"/>
        <v>0.97323488694047067</v>
      </c>
      <c r="N29" s="25">
        <f t="shared" si="1"/>
        <v>1.4139444173573866E-2</v>
      </c>
      <c r="P29">
        <f t="shared" si="2"/>
        <v>8.6499328726971123E-2</v>
      </c>
      <c r="R29" s="72">
        <v>101790</v>
      </c>
      <c r="S29" s="72">
        <v>3116</v>
      </c>
      <c r="T29" s="72">
        <v>2491</v>
      </c>
      <c r="U29" s="72">
        <v>115</v>
      </c>
      <c r="V29" s="72">
        <v>18491</v>
      </c>
      <c r="W29" s="72">
        <v>80808</v>
      </c>
      <c r="X29" s="72">
        <v>1816</v>
      </c>
      <c r="Y29" s="81">
        <f>+V29-'22.4'!F10</f>
        <v>2014</v>
      </c>
      <c r="Z29" s="72"/>
    </row>
    <row r="30" spans="1:26" ht="16.5" thickBot="1" x14ac:dyDescent="0.3">
      <c r="A30" s="8" t="s">
        <v>86</v>
      </c>
      <c r="B30" s="55">
        <v>12075</v>
      </c>
      <c r="C30" s="56">
        <v>897</v>
      </c>
      <c r="D30" s="55">
        <v>12</v>
      </c>
      <c r="E30" s="57"/>
      <c r="F30" s="55">
        <v>924</v>
      </c>
      <c r="G30" s="55">
        <v>11139</v>
      </c>
      <c r="H30" s="55">
        <v>26</v>
      </c>
      <c r="I30" s="55">
        <v>2064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9.9378881987577643E-4</v>
      </c>
      <c r="P30">
        <f t="shared" si="2"/>
        <v>0.12737879235410776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75</v>
      </c>
      <c r="B31" s="55">
        <v>11633</v>
      </c>
      <c r="C31" s="56">
        <v>1089</v>
      </c>
      <c r="D31" s="55">
        <v>1069</v>
      </c>
      <c r="E31" s="57">
        <v>99</v>
      </c>
      <c r="F31" s="55">
        <v>2627</v>
      </c>
      <c r="G31" s="55">
        <v>7937</v>
      </c>
      <c r="H31" s="55">
        <v>378</v>
      </c>
      <c r="I31" s="55">
        <v>90</v>
      </c>
      <c r="J31" s="55">
        <v>8</v>
      </c>
      <c r="K31" s="55">
        <v>51297</v>
      </c>
      <c r="L31" s="55">
        <v>398</v>
      </c>
      <c r="M31" s="24">
        <f t="shared" si="0"/>
        <v>0.71076839826839822</v>
      </c>
      <c r="N31" s="25">
        <f t="shared" si="1"/>
        <v>9.1893750537264673E-2</v>
      </c>
      <c r="P31">
        <f t="shared" si="2"/>
        <v>0.22677739438953545</v>
      </c>
      <c r="R31" s="72">
        <f>+R27-R29</f>
        <v>3122</v>
      </c>
      <c r="S31" s="72">
        <f t="shared" ref="S31:X31" si="5">+S27-S29</f>
        <v>6</v>
      </c>
      <c r="T31" s="72">
        <f t="shared" si="5"/>
        <v>109</v>
      </c>
      <c r="U31" s="72">
        <f t="shared" si="5"/>
        <v>-6</v>
      </c>
      <c r="V31" s="72">
        <f t="shared" si="5"/>
        <v>3246</v>
      </c>
      <c r="W31" s="72">
        <f t="shared" si="5"/>
        <v>-233</v>
      </c>
      <c r="X31" s="72">
        <f t="shared" si="5"/>
        <v>-26</v>
      </c>
      <c r="Y31" s="81">
        <f>+Y27-Y29</f>
        <v>1232</v>
      </c>
      <c r="Z31" s="72"/>
    </row>
    <row r="32" spans="1:26" ht="16.5" thickBot="1" x14ac:dyDescent="0.3">
      <c r="A32" s="8" t="s">
        <v>62</v>
      </c>
      <c r="B32" s="55">
        <v>11155</v>
      </c>
      <c r="C32" s="56">
        <v>98</v>
      </c>
      <c r="D32" s="55">
        <v>237</v>
      </c>
      <c r="E32" s="57">
        <v>2</v>
      </c>
      <c r="F32" s="55">
        <v>2527</v>
      </c>
      <c r="G32" s="55">
        <v>8391</v>
      </c>
      <c r="H32" s="55">
        <v>111</v>
      </c>
      <c r="I32" s="55">
        <v>50</v>
      </c>
      <c r="J32" s="55">
        <v>1</v>
      </c>
      <c r="K32" s="55">
        <v>131365</v>
      </c>
      <c r="L32" s="55">
        <v>595</v>
      </c>
      <c r="M32" s="24">
        <f t="shared" si="0"/>
        <v>0.91425470332850944</v>
      </c>
      <c r="N32" s="25">
        <f t="shared" si="1"/>
        <v>2.1246077991931869E-2</v>
      </c>
      <c r="P32">
        <f t="shared" si="2"/>
        <v>8.4916073535568834E-2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10892</v>
      </c>
      <c r="C33" s="56">
        <v>381</v>
      </c>
      <c r="D33" s="55">
        <v>494</v>
      </c>
      <c r="E33" s="57">
        <v>40</v>
      </c>
      <c r="F33" s="55">
        <v>1944</v>
      </c>
      <c r="G33" s="55">
        <v>8454</v>
      </c>
      <c r="H33" s="55">
        <v>160</v>
      </c>
      <c r="I33" s="55">
        <v>288</v>
      </c>
      <c r="J33" s="55">
        <v>13</v>
      </c>
      <c r="K33" s="55">
        <v>265201</v>
      </c>
      <c r="L33" s="55">
        <v>7007</v>
      </c>
      <c r="M33" s="24">
        <f t="shared" si="0"/>
        <v>0.79737489745693191</v>
      </c>
      <c r="N33" s="25">
        <f t="shared" si="1"/>
        <v>4.5354388542049213E-2</v>
      </c>
      <c r="P33">
        <f t="shared" si="2"/>
        <v>4.1070735027394313E-2</v>
      </c>
      <c r="R33" s="72">
        <f>+R27/R29</f>
        <v>1.030670989291679</v>
      </c>
      <c r="S33" s="72">
        <f t="shared" ref="S33:X33" si="6">+S27/S29</f>
        <v>1.0019255455712452</v>
      </c>
      <c r="T33" s="72">
        <f t="shared" si="6"/>
        <v>1.0437575270975512</v>
      </c>
      <c r="U33" s="72">
        <f t="shared" si="6"/>
        <v>0.94782608695652171</v>
      </c>
      <c r="V33" s="72">
        <f>+V25/V24</f>
        <v>2.181451612903226</v>
      </c>
      <c r="W33" s="72">
        <f t="shared" si="6"/>
        <v>0.99711662211662211</v>
      </c>
      <c r="X33" s="72">
        <f t="shared" si="6"/>
        <v>0.98568281938325997</v>
      </c>
      <c r="Y33" s="72">
        <f>+Y27/Y29</f>
        <v>1.6117179741807348</v>
      </c>
      <c r="Z33" s="72"/>
    </row>
    <row r="34" spans="1:26" ht="16.5" thickBot="1" x14ac:dyDescent="0.3">
      <c r="A34" s="8" t="s">
        <v>39</v>
      </c>
      <c r="B34" s="55">
        <v>10708</v>
      </c>
      <c r="C34" s="56">
        <v>6</v>
      </c>
      <c r="D34" s="55">
        <v>240</v>
      </c>
      <c r="E34" s="55"/>
      <c r="F34" s="55">
        <v>8501</v>
      </c>
      <c r="G34" s="55">
        <v>1967</v>
      </c>
      <c r="H34" s="55">
        <v>55</v>
      </c>
      <c r="I34" s="55">
        <v>209</v>
      </c>
      <c r="J34" s="55">
        <v>5</v>
      </c>
      <c r="K34" s="55">
        <v>589520</v>
      </c>
      <c r="L34" s="55">
        <v>11499</v>
      </c>
      <c r="M34" s="24">
        <f t="shared" si="0"/>
        <v>0.97254318727834344</v>
      </c>
      <c r="N34" s="25">
        <f t="shared" si="1"/>
        <v>2.2413149047441166E-2</v>
      </c>
      <c r="P34">
        <f t="shared" si="2"/>
        <v>1.8163929976930383E-2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10417</v>
      </c>
      <c r="C35" s="56">
        <v>321</v>
      </c>
      <c r="D35" s="55">
        <v>567</v>
      </c>
      <c r="E35" s="57">
        <v>22</v>
      </c>
      <c r="F35" s="55">
        <v>2817</v>
      </c>
      <c r="G35" s="55">
        <v>7033</v>
      </c>
      <c r="H35" s="55">
        <v>241</v>
      </c>
      <c r="I35" s="55">
        <v>541</v>
      </c>
      <c r="J35" s="55">
        <v>29</v>
      </c>
      <c r="K35" s="55">
        <v>121602</v>
      </c>
      <c r="L35" s="55">
        <v>6321</v>
      </c>
      <c r="M35" s="24">
        <f t="shared" si="0"/>
        <v>0.83244680851063835</v>
      </c>
      <c r="N35" s="25">
        <f t="shared" si="1"/>
        <v>5.4430258231736584E-2</v>
      </c>
      <c r="P35">
        <f t="shared" si="2"/>
        <v>8.5664709462015431E-2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9281</v>
      </c>
      <c r="C36" s="56">
        <v>525</v>
      </c>
      <c r="D36" s="55">
        <v>64</v>
      </c>
      <c r="E36" s="57">
        <v>8</v>
      </c>
      <c r="F36" s="55">
        <v>1760</v>
      </c>
      <c r="G36" s="55">
        <v>7457</v>
      </c>
      <c r="H36" s="55">
        <v>1</v>
      </c>
      <c r="I36" s="55">
        <v>938</v>
      </c>
      <c r="J36" s="55">
        <v>6</v>
      </c>
      <c r="K36" s="55">
        <v>790000</v>
      </c>
      <c r="L36" s="55">
        <v>79875</v>
      </c>
      <c r="M36" s="24">
        <f t="shared" si="0"/>
        <v>0.96491228070175439</v>
      </c>
      <c r="N36" s="25">
        <f t="shared" si="1"/>
        <v>6.8958086413102035E-3</v>
      </c>
      <c r="P36">
        <f t="shared" si="2"/>
        <v>1.1748101265822784E-2</v>
      </c>
    </row>
    <row r="37" spans="1:26" ht="16.5" thickBot="1" x14ac:dyDescent="0.3">
      <c r="A37" s="8" t="s">
        <v>85</v>
      </c>
      <c r="B37" s="55">
        <v>8773</v>
      </c>
      <c r="C37" s="56">
        <v>751</v>
      </c>
      <c r="D37" s="55">
        <v>63</v>
      </c>
      <c r="E37" s="57">
        <v>3</v>
      </c>
      <c r="F37" s="55">
        <v>1120</v>
      </c>
      <c r="G37" s="55">
        <v>7590</v>
      </c>
      <c r="H37" s="55">
        <v>92</v>
      </c>
      <c r="I37" s="55">
        <v>928</v>
      </c>
      <c r="J37" s="55">
        <v>7</v>
      </c>
      <c r="K37" s="55">
        <v>130824</v>
      </c>
      <c r="L37" s="55">
        <v>13845</v>
      </c>
      <c r="M37" s="24">
        <f t="shared" si="0"/>
        <v>0.94674556213017746</v>
      </c>
      <c r="N37" s="25">
        <f t="shared" si="1"/>
        <v>7.1811239028838477E-3</v>
      </c>
      <c r="P37">
        <f t="shared" si="2"/>
        <v>6.7059560936831158E-2</v>
      </c>
    </row>
    <row r="38" spans="1:26" ht="16.5" thickBot="1" x14ac:dyDescent="0.3">
      <c r="A38" s="8" t="s">
        <v>81</v>
      </c>
      <c r="B38" s="55">
        <v>8525</v>
      </c>
      <c r="C38" s="56">
        <v>761</v>
      </c>
      <c r="D38" s="55">
        <v>10</v>
      </c>
      <c r="E38" s="57"/>
      <c r="F38" s="55">
        <v>809</v>
      </c>
      <c r="G38" s="55">
        <v>7706</v>
      </c>
      <c r="H38" s="55">
        <v>72</v>
      </c>
      <c r="I38" s="55">
        <v>2959</v>
      </c>
      <c r="J38" s="55">
        <v>3</v>
      </c>
      <c r="K38" s="55">
        <v>75888</v>
      </c>
      <c r="L38" s="55">
        <v>26340</v>
      </c>
      <c r="M38" s="24">
        <f t="shared" si="0"/>
        <v>0.98778998778998783</v>
      </c>
      <c r="N38" s="25">
        <f t="shared" si="1"/>
        <v>1.1730205278592375E-3</v>
      </c>
      <c r="P38">
        <f t="shared" si="2"/>
        <v>0.11233660130718955</v>
      </c>
    </row>
    <row r="39" spans="1:26" ht="16.5" thickBot="1" x14ac:dyDescent="0.3">
      <c r="A39" s="8" t="s">
        <v>76</v>
      </c>
      <c r="B39" s="55">
        <v>8211</v>
      </c>
      <c r="C39" s="56">
        <v>436</v>
      </c>
      <c r="D39" s="55">
        <v>689</v>
      </c>
      <c r="E39" s="57">
        <v>42</v>
      </c>
      <c r="F39" s="55">
        <v>1002</v>
      </c>
      <c r="G39" s="55">
        <v>6520</v>
      </c>
      <c r="H39" s="55"/>
      <c r="I39" s="55">
        <v>30</v>
      </c>
      <c r="J39" s="55">
        <v>3</v>
      </c>
      <c r="K39" s="55">
        <v>64054</v>
      </c>
      <c r="L39" s="55">
        <v>234</v>
      </c>
      <c r="M39" s="24">
        <f t="shared" si="0"/>
        <v>0.59254878769958608</v>
      </c>
      <c r="N39" s="25">
        <f t="shared" si="1"/>
        <v>8.3911825599805145E-2</v>
      </c>
      <c r="P39">
        <f t="shared" si="2"/>
        <v>0.12818871577106816</v>
      </c>
    </row>
    <row r="40" spans="1:26" ht="16.5" thickBot="1" x14ac:dyDescent="0.3">
      <c r="A40" s="8" t="s">
        <v>58</v>
      </c>
      <c r="B40" s="55">
        <v>8210</v>
      </c>
      <c r="C40" s="56">
        <v>137</v>
      </c>
      <c r="D40" s="55">
        <v>403</v>
      </c>
      <c r="E40" s="57">
        <v>9</v>
      </c>
      <c r="F40" s="55">
        <v>5526</v>
      </c>
      <c r="G40" s="55">
        <v>2281</v>
      </c>
      <c r="H40" s="55">
        <v>69</v>
      </c>
      <c r="I40" s="55">
        <v>1417</v>
      </c>
      <c r="J40" s="55">
        <v>70</v>
      </c>
      <c r="K40" s="55">
        <v>125329</v>
      </c>
      <c r="L40" s="55">
        <v>21638</v>
      </c>
      <c r="M40" s="24">
        <f t="shared" si="0"/>
        <v>0.93202900995108784</v>
      </c>
      <c r="N40" s="25">
        <f t="shared" si="1"/>
        <v>4.9086479902557857E-2</v>
      </c>
      <c r="P40">
        <f t="shared" si="2"/>
        <v>6.5507584038809852E-2</v>
      </c>
    </row>
    <row r="41" spans="1:26" ht="16.5" thickBot="1" x14ac:dyDescent="0.3">
      <c r="A41" s="8" t="s">
        <v>82</v>
      </c>
      <c r="B41" s="55">
        <v>7647</v>
      </c>
      <c r="C41" s="56">
        <v>477</v>
      </c>
      <c r="D41" s="55">
        <v>193</v>
      </c>
      <c r="E41" s="57">
        <v>6</v>
      </c>
      <c r="F41" s="55">
        <v>601</v>
      </c>
      <c r="G41" s="55">
        <v>6853</v>
      </c>
      <c r="H41" s="55">
        <v>45</v>
      </c>
      <c r="I41" s="55">
        <v>175</v>
      </c>
      <c r="J41" s="55">
        <v>4</v>
      </c>
      <c r="K41" s="55">
        <v>77752</v>
      </c>
      <c r="L41" s="55">
        <v>1778</v>
      </c>
      <c r="M41" s="24">
        <f t="shared" si="0"/>
        <v>0.75692695214105798</v>
      </c>
      <c r="N41" s="25">
        <f t="shared" si="1"/>
        <v>2.5238655681966784E-2</v>
      </c>
      <c r="P41">
        <f t="shared" si="2"/>
        <v>9.8351167815618895E-2</v>
      </c>
    </row>
    <row r="42" spans="1:26" ht="16.5" thickBot="1" x14ac:dyDescent="0.3">
      <c r="A42" s="8" t="s">
        <v>79</v>
      </c>
      <c r="B42" s="55">
        <v>7483</v>
      </c>
      <c r="C42" s="55">
        <v>207</v>
      </c>
      <c r="D42" s="55">
        <v>144</v>
      </c>
      <c r="E42" s="55">
        <v>5</v>
      </c>
      <c r="F42" s="55">
        <v>1094</v>
      </c>
      <c r="G42" s="55">
        <v>6245</v>
      </c>
      <c r="H42" s="55">
        <v>96</v>
      </c>
      <c r="I42" s="55">
        <v>856</v>
      </c>
      <c r="J42" s="55">
        <v>16</v>
      </c>
      <c r="K42" s="55">
        <v>54887</v>
      </c>
      <c r="L42" s="55">
        <v>6282</v>
      </c>
      <c r="M42" s="24">
        <f t="shared" si="0"/>
        <v>0.88368336025848138</v>
      </c>
      <c r="N42" s="25">
        <f t="shared" si="1"/>
        <v>1.9243618869437391E-2</v>
      </c>
      <c r="P42">
        <f t="shared" si="2"/>
        <v>0.13633465119244995</v>
      </c>
      <c r="R42">
        <v>107663</v>
      </c>
    </row>
    <row r="43" spans="1:26" ht="16.5" thickBot="1" x14ac:dyDescent="0.3">
      <c r="A43" s="8" t="s">
        <v>53</v>
      </c>
      <c r="B43" s="55">
        <v>7444</v>
      </c>
      <c r="C43" s="56">
        <v>43</v>
      </c>
      <c r="D43" s="55">
        <v>199</v>
      </c>
      <c r="E43" s="57">
        <v>5</v>
      </c>
      <c r="F43" s="55">
        <v>32</v>
      </c>
      <c r="G43" s="55">
        <v>7213</v>
      </c>
      <c r="H43" s="55">
        <v>53</v>
      </c>
      <c r="I43" s="55">
        <v>1373</v>
      </c>
      <c r="J43" s="55">
        <v>37</v>
      </c>
      <c r="K43" s="55">
        <v>155125</v>
      </c>
      <c r="L43" s="55">
        <v>28614</v>
      </c>
      <c r="M43" s="24">
        <f t="shared" si="0"/>
        <v>0.13852813852813853</v>
      </c>
      <c r="N43" s="25">
        <f t="shared" si="1"/>
        <v>2.6732939279957013E-2</v>
      </c>
      <c r="P43">
        <f t="shared" si="2"/>
        <v>4.7987107171635776E-2</v>
      </c>
      <c r="R43">
        <v>2016</v>
      </c>
    </row>
    <row r="44" spans="1:26" ht="16.5" thickBot="1" x14ac:dyDescent="0.3">
      <c r="A44" s="8" t="s">
        <v>60</v>
      </c>
      <c r="B44" s="55">
        <v>7236</v>
      </c>
      <c r="C44" s="55">
        <v>49</v>
      </c>
      <c r="D44" s="55">
        <v>214</v>
      </c>
      <c r="E44" s="55">
        <v>4</v>
      </c>
      <c r="F44" s="55">
        <v>2371</v>
      </c>
      <c r="G44" s="55">
        <v>4651</v>
      </c>
      <c r="H44" s="55">
        <v>76</v>
      </c>
      <c r="I44" s="55">
        <v>676</v>
      </c>
      <c r="J44" s="55">
        <v>20</v>
      </c>
      <c r="K44" s="55">
        <v>203622</v>
      </c>
      <c r="L44" s="55">
        <v>19014</v>
      </c>
      <c r="M44" s="24">
        <f t="shared" si="0"/>
        <v>0.91721470019342355</v>
      </c>
      <c r="N44" s="25">
        <f t="shared" si="1"/>
        <v>2.9574350469872859E-2</v>
      </c>
      <c r="P44">
        <f t="shared" si="2"/>
        <v>3.5536435159265696E-2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7192</v>
      </c>
      <c r="C45" s="56">
        <v>211</v>
      </c>
      <c r="D45" s="55">
        <v>477</v>
      </c>
      <c r="E45" s="55">
        <v>15</v>
      </c>
      <c r="F45" s="55">
        <v>762</v>
      </c>
      <c r="G45" s="55">
        <v>5953</v>
      </c>
      <c r="H45" s="55">
        <v>1</v>
      </c>
      <c r="I45" s="55">
        <v>66</v>
      </c>
      <c r="J45" s="55">
        <v>4</v>
      </c>
      <c r="K45" s="55">
        <v>76956</v>
      </c>
      <c r="L45" s="55">
        <v>702</v>
      </c>
      <c r="M45" s="24">
        <f t="shared" si="0"/>
        <v>0.61501210653753025</v>
      </c>
      <c r="N45" s="25">
        <f t="shared" si="1"/>
        <v>6.6323692992213565E-2</v>
      </c>
      <c r="P45">
        <f t="shared" si="2"/>
        <v>9.3456000831644057E-2</v>
      </c>
    </row>
    <row r="46" spans="1:26" ht="16.5" thickBot="1" x14ac:dyDescent="0.3">
      <c r="A46" s="8" t="s">
        <v>55</v>
      </c>
      <c r="B46" s="55">
        <v>6675</v>
      </c>
      <c r="C46" s="56">
        <v>8</v>
      </c>
      <c r="D46" s="55">
        <v>79</v>
      </c>
      <c r="E46" s="57">
        <v>4</v>
      </c>
      <c r="F46" s="55">
        <v>5136</v>
      </c>
      <c r="G46" s="55">
        <v>1460</v>
      </c>
      <c r="H46" s="55">
        <v>43</v>
      </c>
      <c r="I46" s="55">
        <v>262</v>
      </c>
      <c r="J46" s="55">
        <v>3</v>
      </c>
      <c r="K46" s="55">
        <v>482371</v>
      </c>
      <c r="L46" s="55">
        <v>18917</v>
      </c>
      <c r="M46" s="24">
        <f t="shared" si="0"/>
        <v>0.98485139022051771</v>
      </c>
      <c r="N46" s="25">
        <f t="shared" si="1"/>
        <v>1.1835205992509363E-2</v>
      </c>
      <c r="P46">
        <f t="shared" si="2"/>
        <v>1.3837896556799642E-2</v>
      </c>
    </row>
    <row r="47" spans="1:26" ht="16.5" thickBot="1" x14ac:dyDescent="0.3">
      <c r="A47" s="8" t="s">
        <v>84</v>
      </c>
      <c r="B47" s="55">
        <v>5749</v>
      </c>
      <c r="C47" s="55">
        <v>206</v>
      </c>
      <c r="D47" s="55">
        <v>267</v>
      </c>
      <c r="E47" s="55">
        <v>2</v>
      </c>
      <c r="F47" s="55">
        <v>763</v>
      </c>
      <c r="G47" s="55">
        <v>4719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0.74077669902912624</v>
      </c>
      <c r="N47" s="25">
        <f t="shared" si="1"/>
        <v>4.6442859627761353E-2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5691</v>
      </c>
      <c r="C48" s="56">
        <v>88</v>
      </c>
      <c r="D48" s="55">
        <v>96</v>
      </c>
      <c r="E48" s="57">
        <v>1</v>
      </c>
      <c r="F48" s="55">
        <v>3663</v>
      </c>
      <c r="G48" s="55">
        <v>1932</v>
      </c>
      <c r="H48" s="55">
        <v>41</v>
      </c>
      <c r="I48" s="55">
        <v>176</v>
      </c>
      <c r="J48" s="55">
        <v>3</v>
      </c>
      <c r="K48" s="55">
        <v>121722</v>
      </c>
      <c r="L48" s="55">
        <v>3761</v>
      </c>
      <c r="M48" s="24">
        <f t="shared" si="0"/>
        <v>0.97446129289704708</v>
      </c>
      <c r="N48" s="25">
        <f t="shared" si="1"/>
        <v>1.6868740115972589E-2</v>
      </c>
      <c r="P48">
        <f t="shared" si="2"/>
        <v>4.6754078966826047E-2</v>
      </c>
    </row>
    <row r="49" spans="1:16" ht="16.5" thickBot="1" x14ac:dyDescent="0.3">
      <c r="A49" s="8" t="s">
        <v>80</v>
      </c>
      <c r="B49" s="55">
        <v>5166</v>
      </c>
      <c r="C49" s="56">
        <v>174</v>
      </c>
      <c r="D49" s="55">
        <v>146</v>
      </c>
      <c r="E49" s="57">
        <v>2</v>
      </c>
      <c r="F49" s="55">
        <v>271</v>
      </c>
      <c r="G49" s="55">
        <v>4749</v>
      </c>
      <c r="H49" s="55">
        <v>86</v>
      </c>
      <c r="I49" s="55">
        <v>1197</v>
      </c>
      <c r="J49" s="55">
        <v>34</v>
      </c>
      <c r="K49" s="55">
        <v>23534</v>
      </c>
      <c r="L49" s="55">
        <v>5454</v>
      </c>
      <c r="M49" s="24">
        <f t="shared" si="0"/>
        <v>0.64988009592326135</v>
      </c>
      <c r="N49" s="25">
        <f t="shared" si="1"/>
        <v>2.8261711188540456E-2</v>
      </c>
      <c r="P49">
        <f t="shared" si="2"/>
        <v>0.21951219512195122</v>
      </c>
    </row>
    <row r="50" spans="1:16" ht="16.5" thickBot="1" x14ac:dyDescent="0.3">
      <c r="A50" s="8" t="s">
        <v>212</v>
      </c>
      <c r="B50" s="55">
        <v>4689</v>
      </c>
      <c r="C50" s="56">
        <v>503</v>
      </c>
      <c r="D50" s="55">
        <v>131</v>
      </c>
      <c r="E50" s="57">
        <v>4</v>
      </c>
      <c r="F50" s="55">
        <v>112</v>
      </c>
      <c r="G50" s="55">
        <v>4446</v>
      </c>
      <c r="H50" s="55">
        <v>1</v>
      </c>
      <c r="I50" s="55">
        <v>28</v>
      </c>
      <c r="J50" s="55" t="s">
        <v>57</v>
      </c>
      <c r="K50" s="55">
        <v>39476</v>
      </c>
      <c r="L50" s="55">
        <v>240</v>
      </c>
      <c r="M50" s="24">
        <f t="shared" si="0"/>
        <v>0.46090534979423869</v>
      </c>
      <c r="N50" s="25">
        <f t="shared" si="1"/>
        <v>2.7937726594156536E-2</v>
      </c>
      <c r="P50">
        <f t="shared" si="2"/>
        <v>0.11878103151281791</v>
      </c>
    </row>
    <row r="51" spans="1:16" ht="16.5" thickBot="1" x14ac:dyDescent="0.3">
      <c r="A51" s="8" t="s">
        <v>88</v>
      </c>
      <c r="B51" s="55">
        <v>4561</v>
      </c>
      <c r="C51" s="56"/>
      <c r="D51" s="55">
        <v>215</v>
      </c>
      <c r="E51" s="57"/>
      <c r="F51" s="55">
        <v>927</v>
      </c>
      <c r="G51" s="55">
        <v>3419</v>
      </c>
      <c r="H51" s="55">
        <v>98</v>
      </c>
      <c r="I51" s="55">
        <v>90</v>
      </c>
      <c r="J51" s="55">
        <v>4</v>
      </c>
      <c r="K51" s="55">
        <v>71500</v>
      </c>
      <c r="L51" s="55">
        <v>1405</v>
      </c>
      <c r="M51" s="24">
        <f t="shared" si="0"/>
        <v>0.81173380035026266</v>
      </c>
      <c r="N51" s="25">
        <f t="shared" si="1"/>
        <v>4.7138785354089018E-2</v>
      </c>
      <c r="P51">
        <f t="shared" si="2"/>
        <v>6.3790209790209787E-2</v>
      </c>
    </row>
    <row r="52" spans="1:16" ht="16.5" thickBot="1" x14ac:dyDescent="0.3">
      <c r="A52" s="8" t="s">
        <v>87</v>
      </c>
      <c r="B52" s="55">
        <v>4395</v>
      </c>
      <c r="C52" s="55">
        <v>111</v>
      </c>
      <c r="D52" s="55">
        <v>177</v>
      </c>
      <c r="E52" s="55">
        <v>5</v>
      </c>
      <c r="F52" s="55">
        <v>2500</v>
      </c>
      <c r="G52" s="55">
        <v>1718</v>
      </c>
      <c r="H52" s="55">
        <v>61</v>
      </c>
      <c r="I52" s="55">
        <v>793</v>
      </c>
      <c r="J52" s="55">
        <v>32</v>
      </c>
      <c r="K52" s="55">
        <v>74500</v>
      </c>
      <c r="L52" s="55">
        <v>13446</v>
      </c>
      <c r="M52" s="24">
        <f t="shared" si="0"/>
        <v>0.93388121031004856</v>
      </c>
      <c r="N52" s="25">
        <f t="shared" si="1"/>
        <v>4.0273037542662114E-2</v>
      </c>
      <c r="P52">
        <f t="shared" si="2"/>
        <v>5.8993288590604029E-2</v>
      </c>
    </row>
    <row r="53" spans="1:16" ht="16.5" thickBot="1" x14ac:dyDescent="0.3">
      <c r="A53" s="8" t="s">
        <v>92</v>
      </c>
      <c r="B53" s="55">
        <v>4092</v>
      </c>
      <c r="C53" s="56">
        <v>201</v>
      </c>
      <c r="D53" s="55">
        <v>294</v>
      </c>
      <c r="E53" s="57">
        <v>7</v>
      </c>
      <c r="F53" s="55">
        <v>1075</v>
      </c>
      <c r="G53" s="55">
        <v>2723</v>
      </c>
      <c r="H53" s="55"/>
      <c r="I53" s="55">
        <v>40</v>
      </c>
      <c r="J53" s="55">
        <v>3</v>
      </c>
      <c r="K53" s="55">
        <v>90000</v>
      </c>
      <c r="L53" s="55">
        <v>879</v>
      </c>
      <c r="M53" s="24">
        <f t="shared" si="0"/>
        <v>0.78524470416362313</v>
      </c>
      <c r="N53" s="25">
        <f t="shared" si="1"/>
        <v>7.1847507331378305E-2</v>
      </c>
      <c r="P53">
        <f t="shared" si="2"/>
        <v>4.5466666666666669E-2</v>
      </c>
    </row>
    <row r="54" spans="1:16" ht="16.5" thickBot="1" x14ac:dyDescent="0.3">
      <c r="A54" s="8" t="s">
        <v>90</v>
      </c>
      <c r="B54" s="55">
        <v>3953</v>
      </c>
      <c r="C54" s="56"/>
      <c r="D54" s="55">
        <v>75</v>
      </c>
      <c r="E54" s="55"/>
      <c r="F54" s="55">
        <v>1473</v>
      </c>
      <c r="G54" s="55">
        <v>2405</v>
      </c>
      <c r="H54" s="55">
        <v>36</v>
      </c>
      <c r="I54" s="55">
        <v>67</v>
      </c>
      <c r="J54" s="55">
        <v>1</v>
      </c>
      <c r="K54" s="55">
        <v>143570</v>
      </c>
      <c r="L54" s="55">
        <v>2421</v>
      </c>
      <c r="M54" s="24">
        <f t="shared" si="0"/>
        <v>0.95155038759689925</v>
      </c>
      <c r="N54" s="25">
        <f t="shared" si="1"/>
        <v>1.8972931950417403E-2</v>
      </c>
      <c r="P54">
        <f t="shared" si="2"/>
        <v>2.753360729957512E-2</v>
      </c>
    </row>
    <row r="55" spans="1:16" ht="16.5" thickBot="1" x14ac:dyDescent="0.3">
      <c r="A55" s="8" t="s">
        <v>97</v>
      </c>
      <c r="B55" s="55">
        <v>3692</v>
      </c>
      <c r="C55" s="56">
        <v>124</v>
      </c>
      <c r="D55" s="55">
        <v>155</v>
      </c>
      <c r="E55" s="57"/>
      <c r="F55" s="55">
        <v>478</v>
      </c>
      <c r="G55" s="55">
        <v>3059</v>
      </c>
      <c r="H55" s="55">
        <v>1</v>
      </c>
      <c r="I55" s="55">
        <v>100</v>
      </c>
      <c r="J55" s="55">
        <v>4</v>
      </c>
      <c r="K55" s="55">
        <v>22816</v>
      </c>
      <c r="L55" s="55">
        <v>618</v>
      </c>
      <c r="M55" s="24">
        <f t="shared" si="0"/>
        <v>0.75513428120063186</v>
      </c>
      <c r="N55" s="25">
        <f t="shared" si="1"/>
        <v>4.1982665222101839E-2</v>
      </c>
      <c r="P55">
        <f t="shared" si="2"/>
        <v>0.16181626928471249</v>
      </c>
    </row>
    <row r="56" spans="1:16" ht="16.5" thickBot="1" x14ac:dyDescent="0.3">
      <c r="A56" s="8" t="s">
        <v>83</v>
      </c>
      <c r="B56" s="55">
        <v>3665</v>
      </c>
      <c r="C56" s="55"/>
      <c r="D56" s="55">
        <v>83</v>
      </c>
      <c r="E56" s="57"/>
      <c r="F56" s="55">
        <v>728</v>
      </c>
      <c r="G56" s="55">
        <v>2854</v>
      </c>
      <c r="H56" s="55">
        <v>27</v>
      </c>
      <c r="I56" s="55">
        <v>5855</v>
      </c>
      <c r="J56" s="55">
        <v>133</v>
      </c>
      <c r="K56" s="55">
        <v>36891</v>
      </c>
      <c r="L56" s="55">
        <v>58933</v>
      </c>
      <c r="M56" s="24">
        <f t="shared" si="0"/>
        <v>0.89765721331689274</v>
      </c>
      <c r="N56" s="25">
        <f t="shared" si="1"/>
        <v>2.2646657571623464E-2</v>
      </c>
      <c r="P56">
        <f t="shared" si="2"/>
        <v>9.934672413325743E-2</v>
      </c>
    </row>
    <row r="57" spans="1:16" ht="16.5" thickBot="1" x14ac:dyDescent="0.3">
      <c r="A57" s="8" t="s">
        <v>93</v>
      </c>
      <c r="B57" s="55">
        <v>3435</v>
      </c>
      <c r="C57" s="56"/>
      <c r="D57" s="55">
        <v>167</v>
      </c>
      <c r="E57" s="57">
        <v>2</v>
      </c>
      <c r="F57" s="55">
        <v>976</v>
      </c>
      <c r="G57" s="55">
        <v>2292</v>
      </c>
      <c r="H57" s="55">
        <v>123</v>
      </c>
      <c r="I57" s="55">
        <v>76</v>
      </c>
      <c r="J57" s="55">
        <v>4</v>
      </c>
      <c r="K57" s="55">
        <v>44654</v>
      </c>
      <c r="L57" s="55">
        <v>988</v>
      </c>
      <c r="M57" s="24">
        <f t="shared" si="0"/>
        <v>0.85389326334208226</v>
      </c>
      <c r="N57" s="25">
        <f t="shared" si="1"/>
        <v>4.8617176128093159E-2</v>
      </c>
      <c r="P57">
        <f t="shared" si="2"/>
        <v>7.6924799570027319E-2</v>
      </c>
    </row>
    <row r="58" spans="1:16" ht="16.5" thickBot="1" x14ac:dyDescent="0.3">
      <c r="A58" s="8" t="s">
        <v>96</v>
      </c>
      <c r="B58" s="55">
        <v>3110</v>
      </c>
      <c r="C58" s="56">
        <v>184</v>
      </c>
      <c r="D58" s="55">
        <v>84</v>
      </c>
      <c r="E58" s="57">
        <v>4</v>
      </c>
      <c r="F58" s="55">
        <v>755</v>
      </c>
      <c r="G58" s="55">
        <v>2271</v>
      </c>
      <c r="H58" s="55">
        <v>212</v>
      </c>
      <c r="I58" s="55">
        <v>771</v>
      </c>
      <c r="J58" s="55">
        <v>21</v>
      </c>
      <c r="K58" s="55">
        <v>11763</v>
      </c>
      <c r="L58" s="55">
        <v>2916</v>
      </c>
      <c r="M58" s="24">
        <f t="shared" si="0"/>
        <v>0.89988081048867696</v>
      </c>
      <c r="N58" s="25">
        <f t="shared" si="1"/>
        <v>2.7009646302250803E-2</v>
      </c>
      <c r="P58">
        <f t="shared" si="2"/>
        <v>0.26438833630876479</v>
      </c>
    </row>
    <row r="59" spans="1:16" ht="16.5" thickBot="1" x14ac:dyDescent="0.3">
      <c r="A59" s="8" t="s">
        <v>95</v>
      </c>
      <c r="B59" s="55">
        <v>3007</v>
      </c>
      <c r="C59" s="56"/>
      <c r="D59" s="55">
        <v>407</v>
      </c>
      <c r="E59" s="57"/>
      <c r="F59" s="55">
        <v>1355</v>
      </c>
      <c r="G59" s="55">
        <v>1245</v>
      </c>
      <c r="H59" s="55">
        <v>40</v>
      </c>
      <c r="I59" s="55">
        <v>69</v>
      </c>
      <c r="J59" s="55">
        <v>9</v>
      </c>
      <c r="K59" s="55">
        <v>6500</v>
      </c>
      <c r="L59" s="55">
        <v>148</v>
      </c>
      <c r="M59" s="24">
        <f t="shared" si="0"/>
        <v>0.76901248581157777</v>
      </c>
      <c r="N59" s="25">
        <f t="shared" si="1"/>
        <v>0.13535084802128367</v>
      </c>
      <c r="P59">
        <f t="shared" si="2"/>
        <v>0.46261538461538459</v>
      </c>
    </row>
    <row r="60" spans="1:16" ht="16.5" thickBot="1" x14ac:dyDescent="0.3">
      <c r="A60" s="8" t="s">
        <v>89</v>
      </c>
      <c r="B60" s="55">
        <v>2854</v>
      </c>
      <c r="C60" s="56">
        <v>15</v>
      </c>
      <c r="D60" s="55">
        <v>50</v>
      </c>
      <c r="E60" s="55"/>
      <c r="F60" s="55">
        <v>2490</v>
      </c>
      <c r="G60" s="55">
        <v>314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0"/>
        <v>0.98031496062992129</v>
      </c>
      <c r="N60" s="25">
        <f t="shared" si="1"/>
        <v>1.751927119831815E-2</v>
      </c>
      <c r="P60">
        <f t="shared" si="2"/>
        <v>2.0015569223432384E-2</v>
      </c>
    </row>
    <row r="61" spans="1:16" ht="16.5" thickBot="1" x14ac:dyDescent="0.3">
      <c r="A61" s="8" t="s">
        <v>201</v>
      </c>
      <c r="B61" s="55">
        <v>2614</v>
      </c>
      <c r="C61" s="56">
        <v>215</v>
      </c>
      <c r="D61" s="55">
        <v>15</v>
      </c>
      <c r="E61" s="55">
        <v>1</v>
      </c>
      <c r="F61" s="55">
        <v>613</v>
      </c>
      <c r="G61" s="55">
        <v>1986</v>
      </c>
      <c r="H61" s="55">
        <v>60</v>
      </c>
      <c r="I61" s="55">
        <v>612</v>
      </c>
      <c r="J61" s="55">
        <v>4</v>
      </c>
      <c r="K61" s="55"/>
      <c r="L61" s="55"/>
      <c r="M61" s="24">
        <f t="shared" si="0"/>
        <v>0.97611464968152861</v>
      </c>
      <c r="N61" s="25">
        <f t="shared" si="1"/>
        <v>5.7383320581484319E-3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2506</v>
      </c>
      <c r="C62" s="56">
        <v>289</v>
      </c>
      <c r="D62" s="55">
        <v>8</v>
      </c>
      <c r="E62" s="57"/>
      <c r="F62" s="55">
        <v>1113</v>
      </c>
      <c r="G62" s="55">
        <v>1385</v>
      </c>
      <c r="H62" s="55">
        <v>2</v>
      </c>
      <c r="I62" s="55">
        <v>1473</v>
      </c>
      <c r="J62" s="55">
        <v>5</v>
      </c>
      <c r="K62" s="55">
        <v>105365</v>
      </c>
      <c r="L62" s="55">
        <v>61922</v>
      </c>
      <c r="M62" s="24">
        <f t="shared" si="0"/>
        <v>0.99286351471900092</v>
      </c>
      <c r="N62" s="25">
        <f t="shared" si="1"/>
        <v>3.1923383878691143E-3</v>
      </c>
      <c r="P62">
        <f t="shared" si="2"/>
        <v>2.3783988990651546E-2</v>
      </c>
    </row>
    <row r="63" spans="1:16" ht="16.5" thickBot="1" x14ac:dyDescent="0.3">
      <c r="A63" s="8" t="s">
        <v>94</v>
      </c>
      <c r="B63" s="55">
        <v>2490</v>
      </c>
      <c r="C63" s="56">
        <v>27</v>
      </c>
      <c r="D63" s="55">
        <v>130</v>
      </c>
      <c r="E63" s="57">
        <v>5</v>
      </c>
      <c r="F63" s="55">
        <v>577</v>
      </c>
      <c r="G63" s="55">
        <v>1783</v>
      </c>
      <c r="H63" s="55">
        <v>48</v>
      </c>
      <c r="I63" s="55">
        <v>239</v>
      </c>
      <c r="J63" s="55">
        <v>12</v>
      </c>
      <c r="K63" s="55">
        <v>61407</v>
      </c>
      <c r="L63" s="55">
        <v>5891</v>
      </c>
      <c r="M63" s="24">
        <f t="shared" si="0"/>
        <v>0.8161244695898161</v>
      </c>
      <c r="N63" s="25">
        <f t="shared" si="1"/>
        <v>5.2208835341365459E-2</v>
      </c>
      <c r="P63">
        <f t="shared" si="2"/>
        <v>4.0549123064145778E-2</v>
      </c>
    </row>
    <row r="64" spans="1:16" ht="16.5" thickBot="1" x14ac:dyDescent="0.3">
      <c r="A64" s="8" t="s">
        <v>101</v>
      </c>
      <c r="B64" s="55">
        <v>2383</v>
      </c>
      <c r="C64" s="56">
        <v>99</v>
      </c>
      <c r="D64" s="55">
        <v>250</v>
      </c>
      <c r="E64" s="57">
        <v>11</v>
      </c>
      <c r="F64" s="55">
        <v>401</v>
      </c>
      <c r="G64" s="55">
        <v>1732</v>
      </c>
      <c r="H64" s="55">
        <v>61</v>
      </c>
      <c r="I64" s="55">
        <v>247</v>
      </c>
      <c r="J64" s="55">
        <v>26</v>
      </c>
      <c r="K64" s="55">
        <v>58251</v>
      </c>
      <c r="L64" s="55">
        <v>6030</v>
      </c>
      <c r="M64" s="24">
        <f t="shared" si="0"/>
        <v>0.61597542242703529</v>
      </c>
      <c r="N64" s="25">
        <f t="shared" si="1"/>
        <v>0.1049097775912715</v>
      </c>
      <c r="P64">
        <f t="shared" si="2"/>
        <v>4.0909168941305731E-2</v>
      </c>
    </row>
    <row r="65" spans="1:16" ht="16.5" thickBot="1" x14ac:dyDescent="0.3">
      <c r="A65" s="8" t="s">
        <v>202</v>
      </c>
      <c r="B65" s="55">
        <v>2376</v>
      </c>
      <c r="C65" s="56">
        <v>87</v>
      </c>
      <c r="D65" s="55">
        <v>25</v>
      </c>
      <c r="E65" s="55">
        <v>5</v>
      </c>
      <c r="F65" s="55">
        <v>602</v>
      </c>
      <c r="G65" s="55">
        <v>1749</v>
      </c>
      <c r="H65" s="55">
        <v>29</v>
      </c>
      <c r="I65" s="55">
        <v>127</v>
      </c>
      <c r="J65" s="55">
        <v>1</v>
      </c>
      <c r="K65" s="55">
        <v>153492</v>
      </c>
      <c r="L65" s="55">
        <v>8175</v>
      </c>
      <c r="M65" s="24">
        <f t="shared" si="0"/>
        <v>0.96012759170653905</v>
      </c>
      <c r="N65" s="25">
        <f t="shared" si="1"/>
        <v>1.0521885521885523E-2</v>
      </c>
      <c r="P65">
        <f t="shared" si="2"/>
        <v>1.5479634117739035E-2</v>
      </c>
    </row>
    <row r="66" spans="1:16" ht="16.5" thickBot="1" x14ac:dyDescent="0.3">
      <c r="A66" s="8" t="s">
        <v>99</v>
      </c>
      <c r="B66" s="55">
        <v>2009</v>
      </c>
      <c r="C66" s="56">
        <v>28</v>
      </c>
      <c r="D66" s="55">
        <v>51</v>
      </c>
      <c r="E66" s="57">
        <v>1</v>
      </c>
      <c r="F66" s="55">
        <v>982</v>
      </c>
      <c r="G66" s="55">
        <v>976</v>
      </c>
      <c r="H66" s="55">
        <v>19</v>
      </c>
      <c r="I66" s="55">
        <v>489</v>
      </c>
      <c r="J66" s="55">
        <v>12</v>
      </c>
      <c r="K66" s="55">
        <v>30213</v>
      </c>
      <c r="L66" s="55">
        <v>7360</v>
      </c>
      <c r="M66" s="24">
        <f t="shared" si="0"/>
        <v>0.95062923523717324</v>
      </c>
      <c r="N66" s="25">
        <f t="shared" si="1"/>
        <v>2.538576406172225E-2</v>
      </c>
      <c r="P66">
        <f t="shared" si="2"/>
        <v>6.6494555323867208E-2</v>
      </c>
    </row>
    <row r="67" spans="1:16" ht="16.5" thickBot="1" x14ac:dyDescent="0.3">
      <c r="A67" s="9" t="s">
        <v>214</v>
      </c>
      <c r="B67" s="58">
        <v>1790</v>
      </c>
      <c r="C67" s="59">
        <v>74</v>
      </c>
      <c r="D67" s="58">
        <v>9</v>
      </c>
      <c r="E67" s="60"/>
      <c r="F67" s="58">
        <v>325</v>
      </c>
      <c r="G67" s="58">
        <v>1456</v>
      </c>
      <c r="H67" s="58">
        <v>3</v>
      </c>
      <c r="I67" s="58">
        <v>351</v>
      </c>
      <c r="J67" s="58">
        <v>2</v>
      </c>
      <c r="K67" s="58"/>
      <c r="L67" s="58"/>
      <c r="M67" s="24">
        <f t="shared" ref="M67:M105" si="7">F67/(F67+D67)</f>
        <v>0.97305389221556882</v>
      </c>
      <c r="N67" s="25">
        <f t="shared" ref="N67:N105" si="8">+D67/B67</f>
        <v>5.0279329608938546E-3</v>
      </c>
      <c r="P67" t="e">
        <f t="shared" si="2"/>
        <v>#DIV/0!</v>
      </c>
    </row>
    <row r="68" spans="1:16" ht="16.5" thickBot="1" x14ac:dyDescent="0.3">
      <c r="A68" s="8" t="s">
        <v>98</v>
      </c>
      <c r="B68" s="55">
        <v>1789</v>
      </c>
      <c r="C68" s="56"/>
      <c r="D68" s="55">
        <v>10</v>
      </c>
      <c r="E68" s="57"/>
      <c r="F68" s="55">
        <v>1542</v>
      </c>
      <c r="G68" s="55">
        <v>237</v>
      </c>
      <c r="H68" s="55">
        <v>5</v>
      </c>
      <c r="I68" s="55">
        <v>5243</v>
      </c>
      <c r="J68" s="55">
        <v>29</v>
      </c>
      <c r="K68" s="55">
        <v>45286</v>
      </c>
      <c r="L68" s="55">
        <v>132709</v>
      </c>
      <c r="M68" s="24">
        <f t="shared" si="7"/>
        <v>0.99355670103092786</v>
      </c>
      <c r="N68" s="25">
        <f t="shared" si="8"/>
        <v>5.5897149245388482E-3</v>
      </c>
      <c r="P68">
        <f t="shared" ref="P68:P105" si="9">+B68/K68</f>
        <v>3.9504482621560748E-2</v>
      </c>
    </row>
    <row r="69" spans="1:16" ht="16.5" thickBot="1" x14ac:dyDescent="0.3">
      <c r="A69" s="8" t="s">
        <v>204</v>
      </c>
      <c r="B69" s="55">
        <v>1778</v>
      </c>
      <c r="C69" s="56">
        <v>20</v>
      </c>
      <c r="D69" s="55">
        <v>8</v>
      </c>
      <c r="E69" s="55">
        <v>1</v>
      </c>
      <c r="F69" s="55">
        <v>617</v>
      </c>
      <c r="G69" s="55">
        <v>1153</v>
      </c>
      <c r="H69" s="55">
        <v>8</v>
      </c>
      <c r="I69" s="55">
        <v>53</v>
      </c>
      <c r="J69" s="55" t="s">
        <v>48</v>
      </c>
      <c r="K69" s="55">
        <v>210000</v>
      </c>
      <c r="L69" s="55">
        <v>6274</v>
      </c>
      <c r="M69" s="24">
        <f t="shared" si="7"/>
        <v>0.98719999999999997</v>
      </c>
      <c r="N69" s="25">
        <f t="shared" si="8"/>
        <v>4.4994375703037125E-3</v>
      </c>
      <c r="P69">
        <f t="shared" si="9"/>
        <v>8.4666666666666675E-3</v>
      </c>
    </row>
    <row r="70" spans="1:16" ht="16.5" thickBot="1" x14ac:dyDescent="0.3">
      <c r="A70" s="8" t="s">
        <v>102</v>
      </c>
      <c r="B70" s="55">
        <v>1677</v>
      </c>
      <c r="C70" s="56"/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7"/>
        <v>0.93381180223285487</v>
      </c>
      <c r="N70" s="25">
        <f t="shared" si="8"/>
        <v>4.9493142516398331E-2</v>
      </c>
      <c r="P70">
        <f t="shared" si="9"/>
        <v>2.5846922104743996E-2</v>
      </c>
    </row>
    <row r="71" spans="1:16" ht="16.5" thickBot="1" x14ac:dyDescent="0.3">
      <c r="A71" s="8" t="s">
        <v>103</v>
      </c>
      <c r="B71" s="55">
        <v>1605</v>
      </c>
      <c r="C71" s="56">
        <v>13</v>
      </c>
      <c r="D71" s="55">
        <v>46</v>
      </c>
      <c r="E71" s="55">
        <v>1</v>
      </c>
      <c r="F71" s="55">
        <v>206</v>
      </c>
      <c r="G71" s="55">
        <v>1353</v>
      </c>
      <c r="H71" s="55">
        <v>6</v>
      </c>
      <c r="I71" s="55">
        <v>1210</v>
      </c>
      <c r="J71" s="55">
        <v>35</v>
      </c>
      <c r="K71" s="55">
        <v>46281</v>
      </c>
      <c r="L71" s="55">
        <v>34889</v>
      </c>
      <c r="M71" s="24">
        <f t="shared" si="7"/>
        <v>0.81746031746031744</v>
      </c>
      <c r="N71" s="25">
        <f t="shared" si="8"/>
        <v>2.866043613707165E-2</v>
      </c>
      <c r="P71">
        <f t="shared" si="9"/>
        <v>3.4679458092953912E-2</v>
      </c>
    </row>
    <row r="72" spans="1:16" ht="16.5" thickBot="1" x14ac:dyDescent="0.3">
      <c r="A72" s="8" t="s">
        <v>209</v>
      </c>
      <c r="B72" s="55">
        <v>1596</v>
      </c>
      <c r="C72" s="56">
        <v>73</v>
      </c>
      <c r="D72" s="55">
        <v>27</v>
      </c>
      <c r="E72" s="55">
        <v>3</v>
      </c>
      <c r="F72" s="55">
        <v>728</v>
      </c>
      <c r="G72" s="55">
        <v>841</v>
      </c>
      <c r="H72" s="55">
        <v>10</v>
      </c>
      <c r="I72" s="55">
        <v>539</v>
      </c>
      <c r="J72" s="55">
        <v>9</v>
      </c>
      <c r="K72" s="55">
        <v>16552</v>
      </c>
      <c r="L72" s="55">
        <v>5586</v>
      </c>
      <c r="M72" s="24">
        <f t="shared" si="7"/>
        <v>0.96423841059602644</v>
      </c>
      <c r="N72" s="25">
        <f t="shared" si="8"/>
        <v>1.6917293233082706E-2</v>
      </c>
      <c r="P72">
        <f t="shared" si="9"/>
        <v>9.6423392943450939E-2</v>
      </c>
    </row>
    <row r="73" spans="1:16" ht="16.5" thickBot="1" x14ac:dyDescent="0.3">
      <c r="A73" s="8" t="s">
        <v>206</v>
      </c>
      <c r="B73" s="55">
        <v>1592</v>
      </c>
      <c r="C73" s="56">
        <v>44</v>
      </c>
      <c r="D73" s="55">
        <v>21</v>
      </c>
      <c r="E73" s="55">
        <v>1</v>
      </c>
      <c r="F73" s="55">
        <v>1013</v>
      </c>
      <c r="G73" s="55">
        <v>558</v>
      </c>
      <c r="H73" s="55">
        <v>14</v>
      </c>
      <c r="I73" s="55">
        <v>157</v>
      </c>
      <c r="J73" s="55">
        <v>2</v>
      </c>
      <c r="K73" s="55">
        <v>114410</v>
      </c>
      <c r="L73" s="55">
        <v>11284</v>
      </c>
      <c r="M73" s="24">
        <f t="shared" si="7"/>
        <v>0.97969052224371378</v>
      </c>
      <c r="N73" s="25">
        <f t="shared" si="8"/>
        <v>1.3190954773869347E-2</v>
      </c>
      <c r="P73">
        <f t="shared" si="9"/>
        <v>1.3914867581505112E-2</v>
      </c>
    </row>
    <row r="74" spans="1:16" ht="16.5" thickBot="1" x14ac:dyDescent="0.3">
      <c r="A74" s="8" t="s">
        <v>104</v>
      </c>
      <c r="B74" s="55">
        <v>1456</v>
      </c>
      <c r="C74" s="56">
        <v>5</v>
      </c>
      <c r="D74" s="55">
        <v>17</v>
      </c>
      <c r="E74" s="57">
        <v>1</v>
      </c>
      <c r="F74" s="55">
        <v>1095</v>
      </c>
      <c r="G74" s="55">
        <v>344</v>
      </c>
      <c r="H74" s="55">
        <v>1</v>
      </c>
      <c r="I74" s="55">
        <v>302</v>
      </c>
      <c r="J74" s="55">
        <v>4</v>
      </c>
      <c r="K74" s="55">
        <v>108238</v>
      </c>
      <c r="L74" s="55">
        <v>22446</v>
      </c>
      <c r="M74" s="24">
        <f t="shared" si="7"/>
        <v>0.98471223021582732</v>
      </c>
      <c r="N74" s="25">
        <f t="shared" si="8"/>
        <v>1.1675824175824176E-2</v>
      </c>
      <c r="P74">
        <f t="shared" si="9"/>
        <v>1.345183761710305E-2</v>
      </c>
    </row>
    <row r="75" spans="1:16" ht="16.5" thickBot="1" x14ac:dyDescent="0.3">
      <c r="A75" s="8" t="s">
        <v>218</v>
      </c>
      <c r="B75" s="55">
        <v>1430</v>
      </c>
      <c r="C75" s="56">
        <v>96</v>
      </c>
      <c r="D75" s="55">
        <v>43</v>
      </c>
      <c r="E75" s="55"/>
      <c r="F75" s="55">
        <v>668</v>
      </c>
      <c r="G75" s="55">
        <v>719</v>
      </c>
      <c r="H75" s="55">
        <v>20</v>
      </c>
      <c r="I75" s="55">
        <v>54</v>
      </c>
      <c r="J75" s="55">
        <v>2</v>
      </c>
      <c r="K75" s="55"/>
      <c r="L75" s="55"/>
      <c r="M75" s="24">
        <f t="shared" si="7"/>
        <v>0.93952180028129395</v>
      </c>
      <c r="N75" s="25">
        <f t="shared" si="8"/>
        <v>3.006993006993007E-2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1421</v>
      </c>
      <c r="C76" s="56">
        <v>8</v>
      </c>
      <c r="D76" s="55">
        <v>55</v>
      </c>
      <c r="E76" s="55">
        <v>1</v>
      </c>
      <c r="F76" s="55">
        <v>538</v>
      </c>
      <c r="G76" s="55">
        <v>828</v>
      </c>
      <c r="H76" s="55">
        <v>4</v>
      </c>
      <c r="I76" s="55">
        <v>433</v>
      </c>
      <c r="J76" s="55">
        <v>17</v>
      </c>
      <c r="K76" s="55">
        <v>21432</v>
      </c>
      <c r="L76" s="55">
        <v>6533</v>
      </c>
      <c r="M76" s="24">
        <f t="shared" si="7"/>
        <v>0.90725126475548057</v>
      </c>
      <c r="N76" s="25">
        <f t="shared" si="8"/>
        <v>3.8705137227304717E-2</v>
      </c>
      <c r="P76">
        <f t="shared" si="9"/>
        <v>6.6302724897349757E-2</v>
      </c>
    </row>
    <row r="77" spans="1:16" ht="16.5" thickBot="1" x14ac:dyDescent="0.3">
      <c r="A77" s="8" t="s">
        <v>207</v>
      </c>
      <c r="B77" s="55">
        <v>1410</v>
      </c>
      <c r="C77" s="56">
        <v>12</v>
      </c>
      <c r="D77" s="55">
        <v>40</v>
      </c>
      <c r="E77" s="55"/>
      <c r="F77" s="55">
        <v>430</v>
      </c>
      <c r="G77" s="55">
        <v>940</v>
      </c>
      <c r="H77" s="55">
        <v>17</v>
      </c>
      <c r="I77" s="55">
        <v>518</v>
      </c>
      <c r="J77" s="55">
        <v>15</v>
      </c>
      <c r="K77" s="55">
        <v>90992</v>
      </c>
      <c r="L77" s="55">
        <v>33425</v>
      </c>
      <c r="M77" s="24">
        <f t="shared" si="7"/>
        <v>0.91489361702127658</v>
      </c>
      <c r="N77" s="25">
        <f t="shared" si="8"/>
        <v>2.8368794326241134E-2</v>
      </c>
      <c r="P77">
        <f t="shared" si="9"/>
        <v>1.5495867768595042E-2</v>
      </c>
    </row>
    <row r="78" spans="1:16" ht="16.5" thickBot="1" x14ac:dyDescent="0.3">
      <c r="A78" s="8" t="s">
        <v>203</v>
      </c>
      <c r="B78" s="55">
        <v>1373</v>
      </c>
      <c r="C78" s="55">
        <v>7</v>
      </c>
      <c r="D78" s="55">
        <v>80</v>
      </c>
      <c r="E78" s="55">
        <v>1</v>
      </c>
      <c r="F78" s="55">
        <v>211</v>
      </c>
      <c r="G78" s="55">
        <v>1082</v>
      </c>
      <c r="H78" s="55">
        <v>23</v>
      </c>
      <c r="I78" s="55">
        <v>660</v>
      </c>
      <c r="J78" s="55">
        <v>38</v>
      </c>
      <c r="K78" s="55">
        <v>45703</v>
      </c>
      <c r="L78" s="55">
        <v>21984</v>
      </c>
      <c r="M78" s="24">
        <f t="shared" si="7"/>
        <v>0.72508591065292094</v>
      </c>
      <c r="N78" s="25">
        <f t="shared" si="8"/>
        <v>5.8266569555717407E-2</v>
      </c>
      <c r="P78">
        <f t="shared" si="9"/>
        <v>3.0041791567293176E-2</v>
      </c>
    </row>
    <row r="79" spans="1:16" ht="16.5" thickBot="1" x14ac:dyDescent="0.3">
      <c r="A79" s="8" t="s">
        <v>215</v>
      </c>
      <c r="B79" s="55">
        <v>1360</v>
      </c>
      <c r="C79" s="56">
        <v>35</v>
      </c>
      <c r="D79" s="55">
        <v>17</v>
      </c>
      <c r="E79" s="55">
        <v>2</v>
      </c>
      <c r="F79" s="55">
        <v>355</v>
      </c>
      <c r="G79" s="55">
        <v>988</v>
      </c>
      <c r="H79" s="55">
        <v>8</v>
      </c>
      <c r="I79" s="55">
        <v>249</v>
      </c>
      <c r="J79" s="55">
        <v>3</v>
      </c>
      <c r="K79" s="55">
        <v>61261</v>
      </c>
      <c r="L79" s="55">
        <v>11221</v>
      </c>
      <c r="M79" s="24">
        <f t="shared" si="7"/>
        <v>0.95430107526881724</v>
      </c>
      <c r="N79" s="25">
        <f t="shared" si="8"/>
        <v>1.2500000000000001E-2</v>
      </c>
      <c r="P79">
        <f t="shared" si="9"/>
        <v>2.2200094676874359E-2</v>
      </c>
    </row>
    <row r="80" spans="1:16" ht="16.5" thickBot="1" x14ac:dyDescent="0.3">
      <c r="A80" s="18" t="s">
        <v>219</v>
      </c>
      <c r="B80" s="55">
        <v>1351</v>
      </c>
      <c r="C80" s="55">
        <v>72</v>
      </c>
      <c r="D80" s="55">
        <v>43</v>
      </c>
      <c r="E80" s="55">
        <v>1</v>
      </c>
      <c r="F80" s="55">
        <v>188</v>
      </c>
      <c r="G80" s="55">
        <v>1120</v>
      </c>
      <c r="H80" s="55">
        <v>7</v>
      </c>
      <c r="I80" s="55">
        <v>35</v>
      </c>
      <c r="J80" s="55">
        <v>1</v>
      </c>
      <c r="K80" s="55">
        <v>6422</v>
      </c>
      <c r="L80" s="55">
        <v>165</v>
      </c>
      <c r="M80" s="24">
        <f t="shared" si="7"/>
        <v>0.81385281385281383</v>
      </c>
      <c r="N80" s="25">
        <f t="shared" si="8"/>
        <v>3.1828275351591412E-2</v>
      </c>
      <c r="P80">
        <f t="shared" si="9"/>
        <v>0.21037060105886016</v>
      </c>
    </row>
    <row r="81" spans="1:16" ht="16.5" thickBot="1" x14ac:dyDescent="0.3">
      <c r="A81" s="8" t="s">
        <v>213</v>
      </c>
      <c r="B81" s="55">
        <v>1326</v>
      </c>
      <c r="C81" s="55">
        <v>26</v>
      </c>
      <c r="D81" s="55">
        <v>57</v>
      </c>
      <c r="E81" s="55">
        <v>1</v>
      </c>
      <c r="F81" s="55">
        <v>337</v>
      </c>
      <c r="G81" s="55">
        <v>932</v>
      </c>
      <c r="H81" s="55">
        <v>14</v>
      </c>
      <c r="I81" s="55">
        <v>636</v>
      </c>
      <c r="J81" s="55">
        <v>27</v>
      </c>
      <c r="K81" s="55">
        <v>13649</v>
      </c>
      <c r="L81" s="55">
        <v>6551</v>
      </c>
      <c r="M81" s="24">
        <f t="shared" si="7"/>
        <v>0.85532994923857864</v>
      </c>
      <c r="N81" s="25">
        <f t="shared" si="8"/>
        <v>4.2986425339366516E-2</v>
      </c>
      <c r="P81">
        <f t="shared" si="9"/>
        <v>9.7149974357095756E-2</v>
      </c>
    </row>
    <row r="82" spans="1:16" ht="16.5" thickBot="1" x14ac:dyDescent="0.3">
      <c r="A82" s="8" t="s">
        <v>216</v>
      </c>
      <c r="B82" s="55">
        <v>1285</v>
      </c>
      <c r="C82" s="56">
        <v>50</v>
      </c>
      <c r="D82" s="55">
        <v>49</v>
      </c>
      <c r="E82" s="57">
        <v>6</v>
      </c>
      <c r="F82" s="55">
        <v>416</v>
      </c>
      <c r="G82" s="55">
        <v>820</v>
      </c>
      <c r="H82" s="55">
        <v>11</v>
      </c>
      <c r="I82" s="55">
        <v>113</v>
      </c>
      <c r="J82" s="55">
        <v>4</v>
      </c>
      <c r="K82" s="55">
        <v>36134</v>
      </c>
      <c r="L82" s="55">
        <v>3190</v>
      </c>
      <c r="M82" s="24">
        <f t="shared" si="7"/>
        <v>0.89462365591397852</v>
      </c>
      <c r="N82" s="25">
        <f t="shared" si="8"/>
        <v>3.8132295719844361E-2</v>
      </c>
      <c r="P82">
        <f t="shared" si="9"/>
        <v>3.556207450047047E-2</v>
      </c>
    </row>
    <row r="83" spans="1:16" ht="16.5" thickBot="1" x14ac:dyDescent="0.3">
      <c r="A83" s="8" t="s">
        <v>223</v>
      </c>
      <c r="B83" s="55">
        <v>1279</v>
      </c>
      <c r="C83" s="56">
        <v>125</v>
      </c>
      <c r="D83" s="55">
        <v>10</v>
      </c>
      <c r="E83" s="57">
        <v>1</v>
      </c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1188</v>
      </c>
      <c r="C84" s="56">
        <v>91</v>
      </c>
      <c r="D84" s="55">
        <v>54</v>
      </c>
      <c r="E84" s="57">
        <v>2</v>
      </c>
      <c r="F84" s="55">
        <v>193</v>
      </c>
      <c r="G84" s="55">
        <v>941</v>
      </c>
      <c r="H84" s="55">
        <v>37</v>
      </c>
      <c r="I84" s="55">
        <v>171</v>
      </c>
      <c r="J84" s="55">
        <v>8</v>
      </c>
      <c r="K84" s="55">
        <v>27000</v>
      </c>
      <c r="L84" s="55">
        <v>3886</v>
      </c>
      <c r="M84" s="24">
        <f t="shared" si="7"/>
        <v>0.78137651821862353</v>
      </c>
      <c r="N84" s="25">
        <f t="shared" si="8"/>
        <v>4.5454545454545456E-2</v>
      </c>
      <c r="P84">
        <f t="shared" si="9"/>
        <v>4.3999999999999997E-2</v>
      </c>
    </row>
    <row r="85" spans="1:16" ht="16.5" thickBot="1" x14ac:dyDescent="0.3">
      <c r="A85" s="8" t="s">
        <v>210</v>
      </c>
      <c r="B85" s="55">
        <v>1036</v>
      </c>
      <c r="C85" s="56"/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7"/>
        <v>0.99431009957325744</v>
      </c>
      <c r="N85" s="25">
        <f t="shared" si="8"/>
        <v>3.8610038610038611E-3</v>
      </c>
      <c r="P85">
        <f t="shared" si="9"/>
        <v>7.8612295691499849E-3</v>
      </c>
    </row>
    <row r="86" spans="1:16" ht="16.5" thickBot="1" x14ac:dyDescent="0.3">
      <c r="A86" s="8" t="s">
        <v>224</v>
      </c>
      <c r="B86" s="55">
        <v>1004</v>
      </c>
      <c r="C86" s="56"/>
      <c r="D86" s="55">
        <v>14</v>
      </c>
      <c r="E86" s="57"/>
      <c r="F86" s="55">
        <v>359</v>
      </c>
      <c r="G86" s="55">
        <v>631</v>
      </c>
      <c r="H86" s="55"/>
      <c r="I86" s="55">
        <v>38</v>
      </c>
      <c r="J86" s="55" t="s">
        <v>91</v>
      </c>
      <c r="K86" s="55"/>
      <c r="L86" s="55"/>
      <c r="M86" s="24">
        <f t="shared" si="7"/>
        <v>0.96246648793565681</v>
      </c>
      <c r="N86" s="25">
        <f t="shared" si="8"/>
        <v>1.3944223107569721E-2</v>
      </c>
      <c r="P86" t="e">
        <f t="shared" si="9"/>
        <v>#DIV/0!</v>
      </c>
    </row>
    <row r="87" spans="1:16" ht="16.5" thickBot="1" x14ac:dyDescent="0.3">
      <c r="A87" s="8" t="s">
        <v>225</v>
      </c>
      <c r="B87" s="55">
        <v>999</v>
      </c>
      <c r="C87" s="56">
        <v>13</v>
      </c>
      <c r="D87" s="55">
        <v>2</v>
      </c>
      <c r="E87" s="55"/>
      <c r="F87" s="55">
        <v>330</v>
      </c>
      <c r="G87" s="55">
        <v>667</v>
      </c>
      <c r="H87" s="55"/>
      <c r="I87" s="55">
        <v>1011</v>
      </c>
      <c r="J87" s="55">
        <v>2</v>
      </c>
      <c r="K87" s="55">
        <v>11090</v>
      </c>
      <c r="L87" s="55">
        <v>11225</v>
      </c>
      <c r="M87" s="24">
        <f t="shared" si="7"/>
        <v>0.99397590361445787</v>
      </c>
      <c r="N87" s="25">
        <f t="shared" si="8"/>
        <v>2.002002002002002E-3</v>
      </c>
      <c r="P87">
        <f t="shared" si="9"/>
        <v>9.0081154192966639E-2</v>
      </c>
    </row>
    <row r="88" spans="1:16" ht="16.5" thickBot="1" x14ac:dyDescent="0.3">
      <c r="A88" s="8" t="s">
        <v>235</v>
      </c>
      <c r="B88" s="55">
        <v>981</v>
      </c>
      <c r="C88" s="56"/>
      <c r="D88" s="55">
        <v>31</v>
      </c>
      <c r="E88" s="57"/>
      <c r="F88" s="55">
        <v>197</v>
      </c>
      <c r="G88" s="55">
        <v>753</v>
      </c>
      <c r="H88" s="55">
        <v>2</v>
      </c>
      <c r="I88" s="55">
        <v>5</v>
      </c>
      <c r="J88" s="55" t="s">
        <v>48</v>
      </c>
      <c r="K88" s="55">
        <v>8003</v>
      </c>
      <c r="L88" s="55">
        <v>39</v>
      </c>
      <c r="M88" s="24">
        <f t="shared" si="7"/>
        <v>0.86403508771929827</v>
      </c>
      <c r="N88" s="25">
        <f t="shared" si="8"/>
        <v>3.1600407747196739E-2</v>
      </c>
      <c r="P88">
        <f t="shared" si="9"/>
        <v>0.12257903286267649</v>
      </c>
    </row>
    <row r="89" spans="1:16" ht="16.5" thickBot="1" x14ac:dyDescent="0.3">
      <c r="A89" s="8" t="s">
        <v>221</v>
      </c>
      <c r="B89" s="55">
        <v>918</v>
      </c>
      <c r="C89" s="56"/>
      <c r="D89" s="55">
        <v>38</v>
      </c>
      <c r="E89" s="55"/>
      <c r="F89" s="55">
        <v>190</v>
      </c>
      <c r="G89" s="55">
        <v>690</v>
      </c>
      <c r="H89" s="55">
        <v>32</v>
      </c>
      <c r="I89" s="55">
        <v>78</v>
      </c>
      <c r="J89" s="55">
        <v>3</v>
      </c>
      <c r="K89" s="55">
        <v>19411</v>
      </c>
      <c r="L89" s="55">
        <v>1642</v>
      </c>
      <c r="M89" s="24">
        <f t="shared" si="7"/>
        <v>0.83333333333333337</v>
      </c>
      <c r="N89" s="25">
        <f t="shared" si="8"/>
        <v>4.1394335511982572E-2</v>
      </c>
      <c r="P89">
        <f t="shared" si="9"/>
        <v>4.7292772139508527E-2</v>
      </c>
    </row>
    <row r="90" spans="1:16" ht="16.5" thickBot="1" x14ac:dyDescent="0.3">
      <c r="A90" s="8" t="s">
        <v>238</v>
      </c>
      <c r="B90" s="55">
        <v>862</v>
      </c>
      <c r="C90" s="56"/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7"/>
        <v>0.96590909090909094</v>
      </c>
      <c r="N90" s="25">
        <f t="shared" si="8"/>
        <v>6.9605568445475635E-3</v>
      </c>
      <c r="P90" t="e">
        <f t="shared" si="9"/>
        <v>#DIV/0!</v>
      </c>
    </row>
    <row r="91" spans="1:16" ht="16.5" thickBot="1" x14ac:dyDescent="0.3">
      <c r="A91" s="8" t="s">
        <v>222</v>
      </c>
      <c r="B91" s="55">
        <v>804</v>
      </c>
      <c r="C91" s="55">
        <v>9</v>
      </c>
      <c r="D91" s="55">
        <v>14</v>
      </c>
      <c r="E91" s="55">
        <v>1</v>
      </c>
      <c r="F91" s="55">
        <v>98</v>
      </c>
      <c r="G91" s="55">
        <v>692</v>
      </c>
      <c r="H91" s="55">
        <v>15</v>
      </c>
      <c r="I91" s="55">
        <v>666</v>
      </c>
      <c r="J91" s="55">
        <v>12</v>
      </c>
      <c r="K91" s="55">
        <v>40745</v>
      </c>
      <c r="L91" s="55">
        <v>33747</v>
      </c>
      <c r="M91" s="24">
        <f t="shared" si="7"/>
        <v>0.875</v>
      </c>
      <c r="N91" s="25">
        <f t="shared" si="8"/>
        <v>1.7412935323383085E-2</v>
      </c>
      <c r="P91">
        <f t="shared" si="9"/>
        <v>1.9732482513191804E-2</v>
      </c>
    </row>
    <row r="92" spans="1:16" ht="16.5" thickBot="1" x14ac:dyDescent="0.3">
      <c r="A92" s="8" t="s">
        <v>226</v>
      </c>
      <c r="B92" s="55">
        <v>784</v>
      </c>
      <c r="C92" s="55">
        <v>6</v>
      </c>
      <c r="D92" s="55">
        <v>12</v>
      </c>
      <c r="E92" s="55">
        <v>1</v>
      </c>
      <c r="F92" s="55">
        <v>267</v>
      </c>
      <c r="G92" s="55">
        <v>505</v>
      </c>
      <c r="H92" s="55">
        <v>6</v>
      </c>
      <c r="I92" s="55">
        <v>416</v>
      </c>
      <c r="J92" s="55">
        <v>6</v>
      </c>
      <c r="K92" s="55">
        <v>43080</v>
      </c>
      <c r="L92" s="55">
        <v>22840</v>
      </c>
      <c r="M92" s="24">
        <f t="shared" si="7"/>
        <v>0.956989247311828</v>
      </c>
      <c r="N92" s="25">
        <f t="shared" si="8"/>
        <v>1.5306122448979591E-2</v>
      </c>
      <c r="P92">
        <f t="shared" si="9"/>
        <v>1.819870009285051E-2</v>
      </c>
    </row>
    <row r="93" spans="1:16" ht="16.5" thickBot="1" x14ac:dyDescent="0.3">
      <c r="A93" s="8" t="s">
        <v>227</v>
      </c>
      <c r="B93" s="55">
        <v>731</v>
      </c>
      <c r="C93" s="56">
        <v>8</v>
      </c>
      <c r="D93" s="55">
        <v>40</v>
      </c>
      <c r="E93" s="55">
        <v>3</v>
      </c>
      <c r="F93" s="55">
        <v>333</v>
      </c>
      <c r="G93" s="55">
        <v>358</v>
      </c>
      <c r="H93" s="55">
        <v>17</v>
      </c>
      <c r="I93" s="55">
        <v>9461</v>
      </c>
      <c r="J93" s="55">
        <v>518</v>
      </c>
      <c r="K93" s="55">
        <v>1673</v>
      </c>
      <c r="L93" s="55">
        <v>21653</v>
      </c>
      <c r="M93" s="24">
        <f t="shared" si="7"/>
        <v>0.89276139410187672</v>
      </c>
      <c r="N93" s="25">
        <f t="shared" si="8"/>
        <v>5.4719562243502051E-2</v>
      </c>
      <c r="P93">
        <f t="shared" si="9"/>
        <v>0.43693962940824865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7"/>
        <v>0.98024316109422494</v>
      </c>
      <c r="N94" s="25">
        <f t="shared" si="8"/>
        <v>1.8258426966292134E-2</v>
      </c>
      <c r="P94" t="e">
        <f t="shared" si="9"/>
        <v>#DIV/0!</v>
      </c>
    </row>
    <row r="95" spans="1:16" ht="16.5" thickBot="1" x14ac:dyDescent="0.3">
      <c r="A95" s="8" t="s">
        <v>237</v>
      </c>
      <c r="B95" s="55">
        <v>703</v>
      </c>
      <c r="C95" s="55">
        <v>31</v>
      </c>
      <c r="D95" s="55">
        <v>43</v>
      </c>
      <c r="E95" s="55">
        <v>3</v>
      </c>
      <c r="F95" s="55">
        <v>44</v>
      </c>
      <c r="G95" s="55">
        <v>616</v>
      </c>
      <c r="H95" s="55">
        <v>3</v>
      </c>
      <c r="I95" s="55">
        <v>60</v>
      </c>
      <c r="J95" s="55">
        <v>4</v>
      </c>
      <c r="K95" s="55">
        <v>4420</v>
      </c>
      <c r="L95" s="55">
        <v>379</v>
      </c>
      <c r="M95" s="24">
        <f t="shared" si="7"/>
        <v>0.50574712643678166</v>
      </c>
      <c r="N95" s="25">
        <f t="shared" si="8"/>
        <v>6.1166429587482217E-2</v>
      </c>
      <c r="P95">
        <f t="shared" si="9"/>
        <v>0.1590497737556561</v>
      </c>
    </row>
    <row r="96" spans="1:16" ht="16.5" thickBot="1" x14ac:dyDescent="0.3">
      <c r="A96" s="8" t="s">
        <v>229</v>
      </c>
      <c r="B96" s="55">
        <v>696</v>
      </c>
      <c r="C96" s="56">
        <v>8</v>
      </c>
      <c r="D96" s="55">
        <v>22</v>
      </c>
      <c r="E96" s="55"/>
      <c r="F96" s="55">
        <v>140</v>
      </c>
      <c r="G96" s="55">
        <v>534</v>
      </c>
      <c r="H96" s="55">
        <v>46</v>
      </c>
      <c r="I96" s="55">
        <v>102</v>
      </c>
      <c r="J96" s="55">
        <v>3</v>
      </c>
      <c r="K96" s="55">
        <v>25337</v>
      </c>
      <c r="L96" s="55">
        <v>3712</v>
      </c>
      <c r="M96" s="24">
        <f t="shared" si="7"/>
        <v>0.86419753086419748</v>
      </c>
      <c r="N96" s="25">
        <f t="shared" si="8"/>
        <v>3.1609195402298854E-2</v>
      </c>
      <c r="P96">
        <f t="shared" si="9"/>
        <v>2.7469708331688835E-2</v>
      </c>
    </row>
    <row r="97" spans="1:16" ht="16.5" thickBot="1" x14ac:dyDescent="0.3">
      <c r="A97" s="8" t="s">
        <v>230</v>
      </c>
      <c r="B97" s="55">
        <v>686</v>
      </c>
      <c r="C97" s="55"/>
      <c r="D97" s="55">
        <v>6</v>
      </c>
      <c r="E97" s="55"/>
      <c r="F97" s="55">
        <v>196</v>
      </c>
      <c r="G97" s="55">
        <v>484</v>
      </c>
      <c r="H97" s="55">
        <v>8</v>
      </c>
      <c r="I97" s="55">
        <v>135</v>
      </c>
      <c r="J97" s="55">
        <v>1</v>
      </c>
      <c r="K97" s="55">
        <v>12073</v>
      </c>
      <c r="L97" s="55">
        <v>2370</v>
      </c>
      <c r="M97" s="24">
        <f t="shared" si="7"/>
        <v>0.97029702970297027</v>
      </c>
      <c r="N97" s="25">
        <f t="shared" si="8"/>
        <v>8.7463556851311956E-3</v>
      </c>
      <c r="P97">
        <f t="shared" si="9"/>
        <v>5.6821005549573429E-2</v>
      </c>
    </row>
    <row r="98" spans="1:16" ht="16.5" thickBot="1" x14ac:dyDescent="0.3">
      <c r="A98" s="8" t="s">
        <v>233</v>
      </c>
      <c r="B98" s="55">
        <v>678</v>
      </c>
      <c r="C98" s="55">
        <v>15</v>
      </c>
      <c r="D98" s="55">
        <v>27</v>
      </c>
      <c r="E98" s="55"/>
      <c r="F98" s="55">
        <v>394</v>
      </c>
      <c r="G98" s="55">
        <v>257</v>
      </c>
      <c r="H98" s="55">
        <v>4</v>
      </c>
      <c r="I98" s="55">
        <v>236</v>
      </c>
      <c r="J98" s="55">
        <v>9</v>
      </c>
      <c r="K98" s="55">
        <v>6509</v>
      </c>
      <c r="L98" s="55">
        <v>2262</v>
      </c>
      <c r="M98" s="24">
        <f t="shared" si="7"/>
        <v>0.93586698337292162</v>
      </c>
      <c r="N98" s="25">
        <f t="shared" si="8"/>
        <v>3.9823008849557522E-2</v>
      </c>
      <c r="P98">
        <f t="shared" si="9"/>
        <v>0.10416346597019512</v>
      </c>
    </row>
    <row r="99" spans="1:16" ht="16.5" thickBot="1" x14ac:dyDescent="0.3">
      <c r="A99" s="8" t="s">
        <v>231</v>
      </c>
      <c r="B99" s="55">
        <v>671</v>
      </c>
      <c r="C99" s="56"/>
      <c r="D99" s="55">
        <v>24</v>
      </c>
      <c r="E99" s="57"/>
      <c r="F99" s="55">
        <v>256</v>
      </c>
      <c r="G99" s="55">
        <v>391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0.91428571428571426</v>
      </c>
      <c r="N99" s="25">
        <f t="shared" si="8"/>
        <v>3.5767511177347243E-2</v>
      </c>
      <c r="P99">
        <f t="shared" si="9"/>
        <v>0.13886589403973509</v>
      </c>
    </row>
    <row r="100" spans="1:16" ht="16.5" thickBot="1" x14ac:dyDescent="0.3">
      <c r="A100" s="8" t="s">
        <v>234</v>
      </c>
      <c r="B100" s="55">
        <v>656</v>
      </c>
      <c r="C100" s="56">
        <v>25</v>
      </c>
      <c r="D100" s="55">
        <v>8</v>
      </c>
      <c r="E100" s="55"/>
      <c r="F100" s="55">
        <v>322</v>
      </c>
      <c r="G100" s="55">
        <v>326</v>
      </c>
      <c r="H100" s="55">
        <v>11</v>
      </c>
      <c r="I100" s="55">
        <v>101</v>
      </c>
      <c r="J100" s="55">
        <v>1</v>
      </c>
      <c r="K100" s="55">
        <v>39615</v>
      </c>
      <c r="L100" s="55">
        <v>6072</v>
      </c>
      <c r="M100" s="24">
        <f t="shared" si="7"/>
        <v>0.97575757575757571</v>
      </c>
      <c r="N100" s="25">
        <f t="shared" si="8"/>
        <v>1.2195121951219513E-2</v>
      </c>
      <c r="P100">
        <f t="shared" si="9"/>
        <v>1.6559384071690015E-2</v>
      </c>
    </row>
    <row r="101" spans="1:16" ht="16.5" thickBot="1" x14ac:dyDescent="0.3">
      <c r="A101" s="8" t="s">
        <v>232</v>
      </c>
      <c r="B101" s="55">
        <v>616</v>
      </c>
      <c r="C101" s="55"/>
      <c r="D101" s="55">
        <v>41</v>
      </c>
      <c r="E101" s="55"/>
      <c r="F101" s="55">
        <v>410</v>
      </c>
      <c r="G101" s="55">
        <v>165</v>
      </c>
      <c r="H101" s="55"/>
      <c r="I101" s="55">
        <v>29</v>
      </c>
      <c r="J101" s="55">
        <v>2</v>
      </c>
      <c r="K101" s="55"/>
      <c r="L101" s="55"/>
      <c r="M101" s="24">
        <f t="shared" si="7"/>
        <v>0.90909090909090906</v>
      </c>
      <c r="N101" s="25">
        <f t="shared" si="8"/>
        <v>6.6558441558441553E-2</v>
      </c>
      <c r="P101" t="e">
        <f t="shared" si="9"/>
        <v>#DIV/0!</v>
      </c>
    </row>
    <row r="102" spans="1:16" ht="16.5" thickBot="1" x14ac:dyDescent="0.3">
      <c r="A102" s="8" t="s">
        <v>241</v>
      </c>
      <c r="B102" s="55">
        <v>562</v>
      </c>
      <c r="C102" s="55">
        <v>43</v>
      </c>
      <c r="D102" s="55">
        <v>47</v>
      </c>
      <c r="E102" s="55"/>
      <c r="F102" s="55">
        <v>50</v>
      </c>
      <c r="G102" s="55">
        <v>465</v>
      </c>
      <c r="H102" s="55">
        <v>10</v>
      </c>
      <c r="I102" s="55">
        <v>57</v>
      </c>
      <c r="J102" s="55">
        <v>5</v>
      </c>
      <c r="K102" s="55">
        <v>3107</v>
      </c>
      <c r="L102" s="55">
        <v>314</v>
      </c>
      <c r="M102" s="24">
        <f t="shared" si="7"/>
        <v>0.51546391752577314</v>
      </c>
      <c r="N102" s="25">
        <f t="shared" si="8"/>
        <v>8.3629893238434158E-2</v>
      </c>
      <c r="P102">
        <f t="shared" si="9"/>
        <v>0.18088187962664951</v>
      </c>
    </row>
    <row r="103" spans="1:16" ht="16.5" thickBot="1" x14ac:dyDescent="0.3">
      <c r="A103" s="8" t="s">
        <v>239</v>
      </c>
      <c r="B103" s="55">
        <v>557</v>
      </c>
      <c r="C103" s="56">
        <v>8</v>
      </c>
      <c r="D103" s="55">
        <v>12</v>
      </c>
      <c r="E103" s="55"/>
      <c r="F103" s="55">
        <v>354</v>
      </c>
      <c r="G103" s="55">
        <v>191</v>
      </c>
      <c r="H103" s="55">
        <v>10</v>
      </c>
      <c r="I103" s="55">
        <v>160</v>
      </c>
      <c r="J103" s="55">
        <v>3</v>
      </c>
      <c r="K103" s="55">
        <v>15142</v>
      </c>
      <c r="L103" s="55">
        <v>4359</v>
      </c>
      <c r="M103" s="24">
        <f t="shared" si="7"/>
        <v>0.96721311475409832</v>
      </c>
      <c r="N103" s="25">
        <f t="shared" si="8"/>
        <v>2.1543985637342909E-2</v>
      </c>
      <c r="P103">
        <f t="shared" si="9"/>
        <v>3.6785101043455289E-2</v>
      </c>
    </row>
    <row r="104" spans="1:16" ht="16.5" thickBot="1" x14ac:dyDescent="0.3">
      <c r="A104" s="8" t="s">
        <v>249</v>
      </c>
      <c r="B104" s="55">
        <v>545</v>
      </c>
      <c r="C104" s="56">
        <v>66</v>
      </c>
      <c r="D104" s="55">
        <v>7</v>
      </c>
      <c r="E104" s="55">
        <v>1</v>
      </c>
      <c r="F104" s="55">
        <v>262</v>
      </c>
      <c r="G104" s="55">
        <v>276</v>
      </c>
      <c r="H104" s="55">
        <v>1</v>
      </c>
      <c r="I104" s="55">
        <v>33</v>
      </c>
      <c r="J104" s="55" t="s">
        <v>72</v>
      </c>
      <c r="K104" s="55">
        <v>466</v>
      </c>
      <c r="L104" s="55">
        <v>28</v>
      </c>
      <c r="M104" s="24">
        <f t="shared" si="7"/>
        <v>0.97397769516728627</v>
      </c>
      <c r="N104" s="25">
        <f t="shared" si="8"/>
        <v>1.2844036697247707E-2</v>
      </c>
      <c r="P104">
        <f t="shared" si="9"/>
        <v>1.1695278969957081</v>
      </c>
    </row>
    <row r="105" spans="1:16" ht="16.5" thickBot="1" x14ac:dyDescent="0.3">
      <c r="A105" s="8" t="s">
        <v>240</v>
      </c>
      <c r="B105" s="55">
        <v>521</v>
      </c>
      <c r="C105" s="55"/>
      <c r="D105" s="55">
        <v>29</v>
      </c>
      <c r="E105" s="55"/>
      <c r="F105" s="55">
        <v>295</v>
      </c>
      <c r="G105" s="55">
        <v>197</v>
      </c>
      <c r="H105" s="55"/>
      <c r="I105" s="55">
        <v>2997</v>
      </c>
      <c r="J105" s="55">
        <v>167</v>
      </c>
      <c r="K105" s="55">
        <v>3320</v>
      </c>
      <c r="L105" s="55">
        <v>19095</v>
      </c>
      <c r="M105" s="24">
        <f t="shared" si="7"/>
        <v>0.91049382716049387</v>
      </c>
      <c r="N105" s="25">
        <f t="shared" si="8"/>
        <v>5.5662188099808059E-2</v>
      </c>
      <c r="P105">
        <f t="shared" si="9"/>
        <v>0.15692771084337348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F14" sqref="F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1.1567989109369061</v>
      </c>
      <c r="P1">
        <f>+H3/'19.4'!H3</f>
        <v>1.0701287254163836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1.2103021702653598</v>
      </c>
      <c r="P2">
        <f>+H4/'19.4'!H4</f>
        <v>1.1143089070917276</v>
      </c>
      <c r="Q2" t="s">
        <v>68</v>
      </c>
      <c r="R2" s="64">
        <f>+G4</f>
        <v>766747</v>
      </c>
      <c r="S2" t="s">
        <v>217</v>
      </c>
    </row>
    <row r="3" spans="1:20" ht="16.5" thickTop="1" thickBot="1" x14ac:dyDescent="0.3">
      <c r="A3" s="7" t="s">
        <v>16</v>
      </c>
      <c r="B3" s="54">
        <v>2871247</v>
      </c>
      <c r="C3" s="54">
        <v>42421</v>
      </c>
      <c r="D3" s="54">
        <v>200569</v>
      </c>
      <c r="E3" s="54">
        <v>3470</v>
      </c>
      <c r="F3" s="54">
        <v>823306</v>
      </c>
      <c r="G3" s="54">
        <v>1847372</v>
      </c>
      <c r="H3" s="54">
        <v>58276</v>
      </c>
      <c r="I3" s="54">
        <v>368</v>
      </c>
      <c r="J3" s="54">
        <v>44037</v>
      </c>
      <c r="K3" s="54"/>
      <c r="L3" s="54"/>
      <c r="M3" s="24">
        <f t="shared" ref="M3:M66" si="0">F3/(F3+D3)</f>
        <v>0.80410792333048464</v>
      </c>
      <c r="N3" s="25">
        <f t="shared" ref="N3:N66" si="1">+D3/B3</f>
        <v>6.9854317653618797E-2</v>
      </c>
      <c r="Q3" t="s">
        <v>69</v>
      </c>
      <c r="R3" s="64">
        <f>+G6+G7+G8+G9+G14+G17+G18+G19+G21+G22+G24+G30+G31+G35+G34+G37+G42+G50+G51+G59+G60+G62+G63+G69+G79+G5</f>
        <v>663298</v>
      </c>
    </row>
    <row r="4" spans="1:20" ht="16.5" thickBot="1" x14ac:dyDescent="0.3">
      <c r="A4" s="8" t="s">
        <v>19</v>
      </c>
      <c r="B4" s="55">
        <v>930226</v>
      </c>
      <c r="C4" s="56">
        <v>4994</v>
      </c>
      <c r="D4" s="55">
        <v>52870</v>
      </c>
      <c r="E4" s="57">
        <v>677</v>
      </c>
      <c r="F4" s="55">
        <v>110609</v>
      </c>
      <c r="G4" s="55">
        <v>766747</v>
      </c>
      <c r="H4" s="55">
        <v>15100</v>
      </c>
      <c r="I4" s="55">
        <v>2810</v>
      </c>
      <c r="J4" s="55">
        <v>160</v>
      </c>
      <c r="K4" s="55">
        <v>5092696</v>
      </c>
      <c r="L4" s="55">
        <v>15386</v>
      </c>
      <c r="M4" s="24">
        <f t="shared" si="0"/>
        <v>0.67659454731188717</v>
      </c>
      <c r="N4" s="25">
        <f t="shared" si="1"/>
        <v>5.6835650691337371E-2</v>
      </c>
      <c r="P4">
        <f t="shared" ref="P4:P67" si="2">+B4/K4</f>
        <v>0.18265885102900312</v>
      </c>
      <c r="Q4">
        <f t="shared" ref="Q4:Q19" si="3">+H4/G4*100</f>
        <v>1.969358862832199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223759</v>
      </c>
      <c r="C5" s="56">
        <v>3995</v>
      </c>
      <c r="D5" s="55">
        <v>22902</v>
      </c>
      <c r="E5" s="57">
        <v>378</v>
      </c>
      <c r="F5" s="55">
        <v>95708</v>
      </c>
      <c r="G5" s="55">
        <v>105149</v>
      </c>
      <c r="H5" s="55">
        <v>7705</v>
      </c>
      <c r="I5" s="55">
        <v>4786</v>
      </c>
      <c r="J5" s="55">
        <v>490</v>
      </c>
      <c r="K5" s="55">
        <v>930230</v>
      </c>
      <c r="L5" s="55">
        <v>19896</v>
      </c>
      <c r="M5" s="24">
        <f t="shared" si="0"/>
        <v>0.80691341370879355</v>
      </c>
      <c r="N5" s="25">
        <f t="shared" si="1"/>
        <v>0.10235119034318173</v>
      </c>
      <c r="P5">
        <f t="shared" si="2"/>
        <v>0.24054158648936286</v>
      </c>
      <c r="Q5">
        <f t="shared" si="3"/>
        <v>7.3276968872742483</v>
      </c>
      <c r="R5" s="8" t="s">
        <v>0</v>
      </c>
    </row>
    <row r="6" spans="1:20" ht="16.5" thickBot="1" x14ac:dyDescent="0.3">
      <c r="A6" s="8" t="s">
        <v>21</v>
      </c>
      <c r="B6" s="55">
        <v>195351</v>
      </c>
      <c r="C6" s="56">
        <v>2357</v>
      </c>
      <c r="D6" s="55">
        <v>26384</v>
      </c>
      <c r="E6" s="57">
        <v>415</v>
      </c>
      <c r="F6" s="55">
        <v>63120</v>
      </c>
      <c r="G6" s="55">
        <v>105847</v>
      </c>
      <c r="H6" s="55">
        <v>2102</v>
      </c>
      <c r="I6" s="55">
        <v>3231</v>
      </c>
      <c r="J6" s="55">
        <v>436</v>
      </c>
      <c r="K6" s="55">
        <v>1707743</v>
      </c>
      <c r="L6" s="55">
        <v>28245</v>
      </c>
      <c r="M6" s="24">
        <f t="shared" si="0"/>
        <v>0.70521987844118694</v>
      </c>
      <c r="N6" s="25">
        <f t="shared" si="1"/>
        <v>0.13505945707982042</v>
      </c>
      <c r="P6">
        <f t="shared" si="2"/>
        <v>0.11439133405904753</v>
      </c>
      <c r="Q6">
        <f t="shared" si="3"/>
        <v>1.9858852872542445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159828</v>
      </c>
      <c r="C7" s="56"/>
      <c r="D7" s="55">
        <v>22245</v>
      </c>
      <c r="E7" s="57"/>
      <c r="F7" s="55">
        <v>43493</v>
      </c>
      <c r="G7" s="55">
        <v>94090</v>
      </c>
      <c r="H7" s="55">
        <v>4870</v>
      </c>
      <c r="I7" s="55">
        <v>2449</v>
      </c>
      <c r="J7" s="55">
        <v>341</v>
      </c>
      <c r="K7" s="55">
        <v>463662</v>
      </c>
      <c r="L7" s="55">
        <v>7103</v>
      </c>
      <c r="M7" s="24">
        <f t="shared" si="0"/>
        <v>0.66161124463780463</v>
      </c>
      <c r="N7" s="25">
        <f t="shared" si="1"/>
        <v>0.13918086943464225</v>
      </c>
      <c r="P7">
        <f t="shared" si="2"/>
        <v>0.34470799849890654</v>
      </c>
      <c r="Q7">
        <f t="shared" si="3"/>
        <v>5.1758954192794127</v>
      </c>
      <c r="R7" s="8" t="s">
        <v>22</v>
      </c>
    </row>
    <row r="8" spans="1:20" ht="16.5" thickBot="1" x14ac:dyDescent="0.3">
      <c r="A8" s="8" t="s">
        <v>23</v>
      </c>
      <c r="B8" s="55">
        <v>155418</v>
      </c>
      <c r="C8" s="56">
        <v>419</v>
      </c>
      <c r="D8" s="55">
        <v>5805</v>
      </c>
      <c r="E8" s="57">
        <v>45</v>
      </c>
      <c r="F8" s="55">
        <v>109800</v>
      </c>
      <c r="G8" s="55">
        <v>39813</v>
      </c>
      <c r="H8" s="55">
        <v>2908</v>
      </c>
      <c r="I8" s="55">
        <v>1855</v>
      </c>
      <c r="J8" s="55">
        <v>69</v>
      </c>
      <c r="K8" s="55">
        <v>2072669</v>
      </c>
      <c r="L8" s="55">
        <v>24738</v>
      </c>
      <c r="M8" s="24">
        <f t="shared" si="0"/>
        <v>0.9497859089139743</v>
      </c>
      <c r="N8" s="25">
        <f t="shared" si="1"/>
        <v>3.7350885997760874E-2</v>
      </c>
      <c r="P8">
        <f t="shared" si="2"/>
        <v>7.4984476537257039E-2</v>
      </c>
      <c r="Q8">
        <f t="shared" si="3"/>
        <v>7.3041468866953005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148377</v>
      </c>
      <c r="C9" s="56">
        <v>4913</v>
      </c>
      <c r="D9" s="55">
        <v>20319</v>
      </c>
      <c r="E9" s="57">
        <v>813</v>
      </c>
      <c r="F9" s="55" t="s">
        <v>70</v>
      </c>
      <c r="G9" s="55">
        <v>127714</v>
      </c>
      <c r="H9" s="55">
        <v>1559</v>
      </c>
      <c r="I9" s="55">
        <v>2186</v>
      </c>
      <c r="J9" s="55">
        <v>299</v>
      </c>
      <c r="K9" s="55">
        <v>640792</v>
      </c>
      <c r="L9" s="55">
        <v>9439</v>
      </c>
      <c r="M9" s="24" t="e">
        <f t="shared" si="0"/>
        <v>#VALUE!</v>
      </c>
      <c r="N9" s="25">
        <f t="shared" si="1"/>
        <v>0.13694170929456723</v>
      </c>
      <c r="P9">
        <f t="shared" si="2"/>
        <v>0.23155251626112686</v>
      </c>
      <c r="Q9">
        <f t="shared" si="3"/>
        <v>1.2206962431683293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107773</v>
      </c>
      <c r="C10" s="67">
        <v>2861</v>
      </c>
      <c r="D10" s="66">
        <v>2706</v>
      </c>
      <c r="E10" s="66">
        <v>106</v>
      </c>
      <c r="F10" s="66">
        <v>25582</v>
      </c>
      <c r="G10" s="66">
        <v>79485</v>
      </c>
      <c r="H10" s="66">
        <v>1782</v>
      </c>
      <c r="I10" s="66">
        <v>1278</v>
      </c>
      <c r="J10" s="66">
        <v>32</v>
      </c>
      <c r="K10" s="66">
        <v>868565</v>
      </c>
      <c r="L10" s="66">
        <v>10298</v>
      </c>
      <c r="M10" s="68">
        <f t="shared" si="0"/>
        <v>0.90434106334841624</v>
      </c>
      <c r="N10" s="82">
        <f t="shared" si="1"/>
        <v>2.5108329544505582E-2</v>
      </c>
      <c r="P10" s="70">
        <f t="shared" si="2"/>
        <v>0.12408167494660734</v>
      </c>
      <c r="Q10">
        <f t="shared" si="3"/>
        <v>2.2419324400830347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89328</v>
      </c>
      <c r="C11" s="56">
        <v>1134</v>
      </c>
      <c r="D11" s="55">
        <v>5650</v>
      </c>
      <c r="E11" s="57">
        <v>76</v>
      </c>
      <c r="F11" s="55">
        <v>68193</v>
      </c>
      <c r="G11" s="55">
        <v>15485</v>
      </c>
      <c r="H11" s="55">
        <v>3096</v>
      </c>
      <c r="I11" s="55">
        <v>1064</v>
      </c>
      <c r="J11" s="55">
        <v>67</v>
      </c>
      <c r="K11" s="55">
        <v>410075</v>
      </c>
      <c r="L11" s="55">
        <v>4882</v>
      </c>
      <c r="M11" s="24">
        <f t="shared" si="0"/>
        <v>0.92348631556139382</v>
      </c>
      <c r="N11" s="25">
        <f t="shared" si="1"/>
        <v>6.3250044778792758E-2</v>
      </c>
      <c r="P11">
        <f t="shared" si="2"/>
        <v>0.21783332317259038</v>
      </c>
      <c r="Q11">
        <f t="shared" si="3"/>
        <v>19.99354213755247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82816</v>
      </c>
      <c r="C12" s="56">
        <v>12</v>
      </c>
      <c r="D12" s="55">
        <v>4632</v>
      </c>
      <c r="E12" s="57"/>
      <c r="F12" s="55">
        <v>77346</v>
      </c>
      <c r="G12" s="55">
        <v>838</v>
      </c>
      <c r="H12" s="55">
        <v>49</v>
      </c>
      <c r="I12" s="55">
        <v>58</v>
      </c>
      <c r="J12" s="55">
        <v>3</v>
      </c>
      <c r="K12" s="55"/>
      <c r="L12" s="55"/>
      <c r="M12" s="24">
        <f t="shared" si="0"/>
        <v>0.94349703579009003</v>
      </c>
      <c r="N12" s="25">
        <f t="shared" si="1"/>
        <v>5.5931221020092736E-2</v>
      </c>
      <c r="P12" t="e">
        <f t="shared" si="2"/>
        <v>#DIV/0!</v>
      </c>
      <c r="Q12">
        <f t="shared" si="3"/>
        <v>5.8472553699284013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74588</v>
      </c>
      <c r="C13" s="56">
        <v>5966</v>
      </c>
      <c r="D13" s="55">
        <v>681</v>
      </c>
      <c r="E13" s="57">
        <v>66</v>
      </c>
      <c r="F13" s="55">
        <v>6250</v>
      </c>
      <c r="G13" s="55">
        <v>67657</v>
      </c>
      <c r="H13" s="55">
        <v>2300</v>
      </c>
      <c r="I13" s="55">
        <v>511</v>
      </c>
      <c r="J13" s="55">
        <v>5</v>
      </c>
      <c r="K13" s="55">
        <v>2721500</v>
      </c>
      <c r="L13" s="55">
        <v>18649</v>
      </c>
      <c r="M13" s="24">
        <f t="shared" si="0"/>
        <v>0.90174577982975035</v>
      </c>
      <c r="N13" s="25">
        <f t="shared" si="1"/>
        <v>9.1301549847160393E-3</v>
      </c>
      <c r="P13">
        <f t="shared" si="2"/>
        <v>2.7406944699614185E-2</v>
      </c>
      <c r="Q13">
        <f t="shared" si="3"/>
        <v>3.3995004212424433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54043</v>
      </c>
      <c r="C14" s="55">
        <v>1048</v>
      </c>
      <c r="D14" s="55">
        <v>3704</v>
      </c>
      <c r="E14" s="55">
        <v>34</v>
      </c>
      <c r="F14" s="55">
        <v>27655</v>
      </c>
      <c r="G14" s="55">
        <v>22684</v>
      </c>
      <c r="H14" s="55">
        <v>8318</v>
      </c>
      <c r="I14" s="55">
        <v>254</v>
      </c>
      <c r="J14" s="55">
        <v>17</v>
      </c>
      <c r="K14" s="55">
        <v>291922</v>
      </c>
      <c r="L14" s="55">
        <v>1373</v>
      </c>
      <c r="M14" s="24">
        <f t="shared" si="0"/>
        <v>0.88188398864759721</v>
      </c>
      <c r="N14" s="25">
        <f t="shared" si="1"/>
        <v>6.8538016024276963E-2</v>
      </c>
      <c r="P14">
        <f t="shared" si="2"/>
        <v>0.18512821918183625</v>
      </c>
      <c r="Q14">
        <f t="shared" si="3"/>
        <v>36.669017809910073</v>
      </c>
      <c r="R14" s="8" t="s">
        <v>31</v>
      </c>
    </row>
    <row r="15" spans="1:20" ht="16.5" thickBot="1" x14ac:dyDescent="0.3">
      <c r="A15" s="8" t="s">
        <v>29</v>
      </c>
      <c r="B15" s="55">
        <v>45325</v>
      </c>
      <c r="C15" s="56">
        <v>1032</v>
      </c>
      <c r="D15" s="55">
        <v>6917</v>
      </c>
      <c r="E15" s="57">
        <v>238</v>
      </c>
      <c r="F15" s="55">
        <v>10417</v>
      </c>
      <c r="G15" s="55">
        <v>27991</v>
      </c>
      <c r="H15" s="55">
        <v>934</v>
      </c>
      <c r="I15" s="55">
        <v>3911</v>
      </c>
      <c r="J15" s="55">
        <v>597</v>
      </c>
      <c r="K15" s="55">
        <v>189067</v>
      </c>
      <c r="L15" s="55">
        <v>16313</v>
      </c>
      <c r="M15" s="24">
        <f t="shared" si="0"/>
        <v>0.60095765547478941</v>
      </c>
      <c r="N15" s="25">
        <f t="shared" si="1"/>
        <v>0.15260893546607832</v>
      </c>
      <c r="P15">
        <f t="shared" si="2"/>
        <v>0.23972983122385186</v>
      </c>
      <c r="Q15">
        <f t="shared" si="3"/>
        <v>3.3367868243363934</v>
      </c>
    </row>
    <row r="16" spans="1:20" ht="16.5" thickBot="1" x14ac:dyDescent="0.3">
      <c r="A16" s="8" t="s">
        <v>32</v>
      </c>
      <c r="B16" s="55">
        <v>43888</v>
      </c>
      <c r="C16" s="56"/>
      <c r="D16" s="55">
        <v>2302</v>
      </c>
      <c r="E16" s="57"/>
      <c r="F16" s="55">
        <v>15469</v>
      </c>
      <c r="G16" s="55">
        <v>26117</v>
      </c>
      <c r="H16" s="55">
        <v>557</v>
      </c>
      <c r="I16" s="55">
        <v>1163</v>
      </c>
      <c r="J16" s="55">
        <v>61</v>
      </c>
      <c r="K16" s="55">
        <v>660108</v>
      </c>
      <c r="L16" s="55">
        <v>17490</v>
      </c>
      <c r="M16" s="24">
        <f t="shared" si="0"/>
        <v>0.8704631140622362</v>
      </c>
      <c r="N16" s="25">
        <f t="shared" si="1"/>
        <v>5.2451695224207069E-2</v>
      </c>
      <c r="P16">
        <f t="shared" si="2"/>
        <v>6.6486090154944347E-2</v>
      </c>
      <c r="Q16">
        <f t="shared" si="3"/>
        <v>2.132710495079833</v>
      </c>
    </row>
    <row r="17" spans="1:26" ht="16.5" thickBot="1" x14ac:dyDescent="0.3">
      <c r="A17" s="8" t="s">
        <v>31</v>
      </c>
      <c r="B17" s="55">
        <v>37190</v>
      </c>
      <c r="C17" s="56">
        <v>655</v>
      </c>
      <c r="D17" s="55">
        <v>4409</v>
      </c>
      <c r="E17" s="57">
        <v>120</v>
      </c>
      <c r="F17" s="55" t="s">
        <v>70</v>
      </c>
      <c r="G17" s="55">
        <v>32531</v>
      </c>
      <c r="H17" s="55">
        <v>959</v>
      </c>
      <c r="I17" s="55">
        <v>2170</v>
      </c>
      <c r="J17" s="71">
        <v>257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0.11855337456305458</v>
      </c>
      <c r="P17">
        <f t="shared" si="2"/>
        <v>0.19887700534759359</v>
      </c>
      <c r="Q17">
        <f t="shared" si="3"/>
        <v>2.9479573330054407</v>
      </c>
    </row>
    <row r="18" spans="1:26" ht="16.5" thickBot="1" x14ac:dyDescent="0.3">
      <c r="A18" s="8" t="s">
        <v>30</v>
      </c>
      <c r="B18" s="55">
        <v>28894</v>
      </c>
      <c r="C18" s="56">
        <v>217</v>
      </c>
      <c r="D18" s="55">
        <v>1593</v>
      </c>
      <c r="E18" s="57">
        <v>4</v>
      </c>
      <c r="F18" s="55">
        <v>21000</v>
      </c>
      <c r="G18" s="55">
        <v>6301</v>
      </c>
      <c r="H18" s="55">
        <v>204</v>
      </c>
      <c r="I18" s="55">
        <v>3339</v>
      </c>
      <c r="J18" s="55">
        <v>184</v>
      </c>
      <c r="K18" s="55">
        <v>235252</v>
      </c>
      <c r="L18" s="55">
        <v>27182</v>
      </c>
      <c r="M18" s="24">
        <f t="shared" si="0"/>
        <v>0.92949143540034529</v>
      </c>
      <c r="N18" s="25">
        <f t="shared" si="1"/>
        <v>5.5132553471308923E-2</v>
      </c>
      <c r="P18">
        <f t="shared" si="2"/>
        <v>0.1228214850458232</v>
      </c>
      <c r="Q18">
        <f t="shared" si="3"/>
        <v>3.2375813362958263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24942</v>
      </c>
      <c r="C19" s="56">
        <v>495</v>
      </c>
      <c r="D19" s="55">
        <v>780</v>
      </c>
      <c r="E19" s="57"/>
      <c r="F19" s="55">
        <v>5498</v>
      </c>
      <c r="G19" s="55">
        <v>18664</v>
      </c>
      <c r="H19" s="55"/>
      <c r="I19" s="55">
        <v>18</v>
      </c>
      <c r="J19" s="55" t="s">
        <v>37</v>
      </c>
      <c r="K19" s="55">
        <v>579957</v>
      </c>
      <c r="L19" s="55">
        <v>420</v>
      </c>
      <c r="M19" s="24">
        <f t="shared" si="0"/>
        <v>0.87575661038547303</v>
      </c>
      <c r="N19" s="25">
        <f t="shared" si="1"/>
        <v>3.1272552321385615E-2</v>
      </c>
      <c r="P19">
        <f t="shared" si="2"/>
        <v>4.300663669892768E-2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23392</v>
      </c>
      <c r="C20" s="56">
        <v>595</v>
      </c>
      <c r="D20" s="55">
        <v>880</v>
      </c>
      <c r="E20" s="57">
        <v>26</v>
      </c>
      <c r="F20" s="55">
        <v>1277</v>
      </c>
      <c r="G20" s="55">
        <v>21235</v>
      </c>
      <c r="H20" s="55">
        <v>186</v>
      </c>
      <c r="I20" s="55">
        <v>2294</v>
      </c>
      <c r="J20" s="55">
        <v>86</v>
      </c>
      <c r="K20" s="55">
        <v>330512</v>
      </c>
      <c r="L20" s="55">
        <v>32414</v>
      </c>
      <c r="M20" s="24">
        <f t="shared" si="0"/>
        <v>0.5920259619842374</v>
      </c>
      <c r="N20" s="25">
        <f t="shared" si="1"/>
        <v>3.761969904240766E-2</v>
      </c>
      <c r="P20">
        <f t="shared" si="2"/>
        <v>7.0775039938035536E-2</v>
      </c>
    </row>
    <row r="21" spans="1:26" ht="16.5" thickBot="1" x14ac:dyDescent="0.3">
      <c r="A21" s="8" t="s">
        <v>50</v>
      </c>
      <c r="B21" s="55">
        <v>22719</v>
      </c>
      <c r="C21" s="56"/>
      <c r="D21" s="55">
        <v>576</v>
      </c>
      <c r="E21" s="57"/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21648</v>
      </c>
      <c r="C22" s="56"/>
      <c r="D22" s="55">
        <v>634</v>
      </c>
      <c r="E22" s="57"/>
      <c r="F22" s="55">
        <v>7496</v>
      </c>
      <c r="G22" s="55">
        <v>13518</v>
      </c>
      <c r="H22" s="55">
        <v>505</v>
      </c>
      <c r="I22" s="55">
        <v>657</v>
      </c>
      <c r="J22" s="55">
        <v>19</v>
      </c>
      <c r="K22" s="55">
        <v>198349</v>
      </c>
      <c r="L22" s="55">
        <v>6016</v>
      </c>
      <c r="M22" s="24">
        <f t="shared" si="0"/>
        <v>0.92201722017220167</v>
      </c>
      <c r="N22" s="25">
        <f t="shared" si="1"/>
        <v>2.9286770140428676E-2</v>
      </c>
      <c r="P22">
        <f t="shared" si="2"/>
        <v>0.10914095861335323</v>
      </c>
      <c r="Q22">
        <f>+Q21+126</f>
        <v>1556</v>
      </c>
      <c r="R22" s="64">
        <f>SUM(G5:G50)</f>
        <v>1016000</v>
      </c>
    </row>
    <row r="23" spans="1:26" ht="16.5" thickBot="1" x14ac:dyDescent="0.3">
      <c r="A23" s="8" t="s">
        <v>49</v>
      </c>
      <c r="B23" s="55">
        <v>18184</v>
      </c>
      <c r="C23" s="56"/>
      <c r="D23" s="55">
        <v>1014</v>
      </c>
      <c r="E23" s="57"/>
      <c r="F23" s="55">
        <v>9233</v>
      </c>
      <c r="G23" s="55">
        <v>7937</v>
      </c>
      <c r="H23" s="55">
        <v>142</v>
      </c>
      <c r="I23" s="55">
        <v>3683</v>
      </c>
      <c r="J23" s="55">
        <v>205</v>
      </c>
      <c r="K23" s="55">
        <v>111584</v>
      </c>
      <c r="L23" s="55">
        <v>22598</v>
      </c>
      <c r="M23" s="24">
        <f t="shared" si="0"/>
        <v>0.90104420806089591</v>
      </c>
      <c r="N23" s="25">
        <f t="shared" si="1"/>
        <v>5.5763308402991638E-2</v>
      </c>
      <c r="P23">
        <f t="shared" si="2"/>
        <v>0.16296243188987669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18177</v>
      </c>
      <c r="C24" s="56">
        <v>610</v>
      </c>
      <c r="D24" s="55">
        <v>2192</v>
      </c>
      <c r="E24" s="57">
        <v>40</v>
      </c>
      <c r="F24" s="55">
        <v>1005</v>
      </c>
      <c r="G24" s="55">
        <v>14980</v>
      </c>
      <c r="H24" s="55">
        <v>547</v>
      </c>
      <c r="I24" s="55">
        <v>1800</v>
      </c>
      <c r="J24" s="55">
        <v>217</v>
      </c>
      <c r="K24" s="55">
        <v>94500</v>
      </c>
      <c r="L24" s="55">
        <v>9357</v>
      </c>
      <c r="M24" s="24">
        <f t="shared" si="0"/>
        <v>0.31435720988426652</v>
      </c>
      <c r="N24" s="25">
        <f t="shared" si="1"/>
        <v>0.12059195686857017</v>
      </c>
      <c r="P24">
        <f t="shared" si="2"/>
        <v>0.19234920634920635</v>
      </c>
      <c r="V24" s="64">
        <f>+V29-V26</f>
        <v>3246</v>
      </c>
    </row>
    <row r="25" spans="1:26" ht="16.5" thickBot="1" x14ac:dyDescent="0.3">
      <c r="A25" s="8" t="s">
        <v>73</v>
      </c>
      <c r="B25" s="55">
        <v>16299</v>
      </c>
      <c r="C25" s="56">
        <v>1197</v>
      </c>
      <c r="D25" s="55">
        <v>136</v>
      </c>
      <c r="E25" s="57">
        <v>9</v>
      </c>
      <c r="F25" s="55">
        <v>2215</v>
      </c>
      <c r="G25" s="55">
        <v>13948</v>
      </c>
      <c r="H25" s="55">
        <v>115</v>
      </c>
      <c r="I25" s="55">
        <v>468</v>
      </c>
      <c r="J25" s="55">
        <v>4</v>
      </c>
      <c r="K25" s="55">
        <v>200000</v>
      </c>
      <c r="L25" s="55">
        <v>5745</v>
      </c>
      <c r="M25" s="24">
        <f t="shared" si="0"/>
        <v>0.94215227562739257</v>
      </c>
      <c r="N25" s="25">
        <f t="shared" si="1"/>
        <v>8.3440701883551131E-3</v>
      </c>
      <c r="P25">
        <f t="shared" si="2"/>
        <v>8.1494999999999998E-2</v>
      </c>
      <c r="V25">
        <f>+V27-V29</f>
        <v>3845</v>
      </c>
    </row>
    <row r="26" spans="1:26" ht="16.5" thickBot="1" x14ac:dyDescent="0.3">
      <c r="A26" s="8" t="s">
        <v>35</v>
      </c>
      <c r="B26" s="55">
        <v>15148</v>
      </c>
      <c r="C26" s="55">
        <v>77</v>
      </c>
      <c r="D26" s="55">
        <v>536</v>
      </c>
      <c r="E26" s="55">
        <v>6</v>
      </c>
      <c r="F26" s="55">
        <v>12103</v>
      </c>
      <c r="G26" s="55">
        <v>2509</v>
      </c>
      <c r="H26" s="55">
        <v>148</v>
      </c>
      <c r="I26" s="55">
        <v>1682</v>
      </c>
      <c r="J26" s="55">
        <v>60</v>
      </c>
      <c r="K26" s="55">
        <v>221098</v>
      </c>
      <c r="L26" s="55">
        <v>24549</v>
      </c>
      <c r="M26" s="24">
        <f t="shared" si="0"/>
        <v>0.95759158161246938</v>
      </c>
      <c r="N26" s="25">
        <f t="shared" si="1"/>
        <v>3.538420913651967E-2</v>
      </c>
      <c r="P26">
        <f t="shared" si="2"/>
        <v>6.8512605270061241E-2</v>
      </c>
      <c r="V26" s="64">
        <f>+'23.4'!F10</f>
        <v>18491</v>
      </c>
      <c r="Y26" t="s">
        <v>297</v>
      </c>
    </row>
    <row r="27" spans="1:26" ht="16.5" thickBot="1" x14ac:dyDescent="0.3">
      <c r="A27" s="8" t="s">
        <v>45</v>
      </c>
      <c r="B27" s="55">
        <v>15148</v>
      </c>
      <c r="C27" s="56">
        <v>90</v>
      </c>
      <c r="D27" s="55">
        <v>198</v>
      </c>
      <c r="E27" s="57">
        <v>4</v>
      </c>
      <c r="F27" s="55">
        <v>6159</v>
      </c>
      <c r="G27" s="55">
        <v>8791</v>
      </c>
      <c r="H27" s="55">
        <v>130</v>
      </c>
      <c r="I27" s="55">
        <v>1750</v>
      </c>
      <c r="J27" s="55">
        <v>23</v>
      </c>
      <c r="K27" s="55">
        <v>302691</v>
      </c>
      <c r="L27" s="55">
        <v>34971</v>
      </c>
      <c r="M27" s="24">
        <f t="shared" si="0"/>
        <v>0.96885323265691359</v>
      </c>
      <c r="N27" s="25">
        <f t="shared" si="1"/>
        <v>1.3071032479535252E-2</v>
      </c>
      <c r="P27">
        <f t="shared" si="2"/>
        <v>5.0044434753593596E-2</v>
      </c>
      <c r="R27" s="81">
        <f>+B10</f>
        <v>107773</v>
      </c>
      <c r="S27" s="81">
        <f t="shared" ref="S27:X27" si="4">+C10</f>
        <v>2861</v>
      </c>
      <c r="T27" s="81">
        <f t="shared" si="4"/>
        <v>2706</v>
      </c>
      <c r="U27" s="81">
        <f t="shared" si="4"/>
        <v>106</v>
      </c>
      <c r="V27" s="81">
        <f t="shared" si="4"/>
        <v>25582</v>
      </c>
      <c r="W27" s="81">
        <f t="shared" si="4"/>
        <v>79485</v>
      </c>
      <c r="X27" s="81">
        <f t="shared" si="4"/>
        <v>1782</v>
      </c>
      <c r="Y27" s="81">
        <f>+V27-V29</f>
        <v>3845</v>
      </c>
      <c r="Z27" s="72"/>
    </row>
    <row r="28" spans="1:26" ht="16.5" thickBot="1" x14ac:dyDescent="0.3">
      <c r="A28" s="8" t="s">
        <v>75</v>
      </c>
      <c r="B28" s="55">
        <v>12872</v>
      </c>
      <c r="C28" s="56">
        <v>1239</v>
      </c>
      <c r="D28" s="55">
        <v>1221</v>
      </c>
      <c r="E28" s="55">
        <v>152</v>
      </c>
      <c r="F28" s="55">
        <v>7149</v>
      </c>
      <c r="G28" s="55">
        <v>4502</v>
      </c>
      <c r="H28" s="55">
        <v>378</v>
      </c>
      <c r="I28" s="55">
        <v>100</v>
      </c>
      <c r="J28" s="55">
        <v>9</v>
      </c>
      <c r="K28" s="55">
        <v>51297</v>
      </c>
      <c r="L28" s="55">
        <v>398</v>
      </c>
      <c r="M28" s="24">
        <f t="shared" si="0"/>
        <v>0.85412186379928312</v>
      </c>
      <c r="N28" s="25">
        <f t="shared" si="1"/>
        <v>9.485705407085146E-2</v>
      </c>
      <c r="P28">
        <f t="shared" si="2"/>
        <v>0.25093085365615925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12858</v>
      </c>
      <c r="C29" s="56">
        <v>552</v>
      </c>
      <c r="D29" s="55">
        <v>181</v>
      </c>
      <c r="E29" s="55">
        <v>7</v>
      </c>
      <c r="F29" s="55">
        <v>6746</v>
      </c>
      <c r="G29" s="55">
        <v>5931</v>
      </c>
      <c r="H29" s="55">
        <v>418</v>
      </c>
      <c r="I29" s="55">
        <v>673</v>
      </c>
      <c r="J29" s="55">
        <v>9</v>
      </c>
      <c r="K29" s="55">
        <v>149212</v>
      </c>
      <c r="L29" s="55">
        <v>7806</v>
      </c>
      <c r="M29" s="24">
        <f t="shared" si="0"/>
        <v>0.97387036235022373</v>
      </c>
      <c r="N29" s="25">
        <f t="shared" si="1"/>
        <v>1.4076839321822989E-2</v>
      </c>
      <c r="P29">
        <f t="shared" si="2"/>
        <v>8.6172693885210302E-2</v>
      </c>
      <c r="R29" s="72">
        <v>104912</v>
      </c>
      <c r="S29" s="72">
        <v>3122</v>
      </c>
      <c r="T29" s="72">
        <v>2600</v>
      </c>
      <c r="U29" s="72">
        <v>109</v>
      </c>
      <c r="V29" s="72">
        <v>21737</v>
      </c>
      <c r="W29" s="72">
        <v>80575</v>
      </c>
      <c r="X29" s="72">
        <v>1790</v>
      </c>
      <c r="Y29" s="81">
        <v>3246</v>
      </c>
      <c r="Z29" s="72"/>
    </row>
    <row r="30" spans="1:26" ht="16.5" thickBot="1" x14ac:dyDescent="0.3">
      <c r="A30" s="8" t="s">
        <v>56</v>
      </c>
      <c r="B30" s="55">
        <v>12829</v>
      </c>
      <c r="C30" s="56">
        <v>117</v>
      </c>
      <c r="D30" s="55">
        <v>345</v>
      </c>
      <c r="E30" s="57"/>
      <c r="F30" s="55">
        <v>1530</v>
      </c>
      <c r="G30" s="55">
        <v>10954</v>
      </c>
      <c r="H30" s="55">
        <v>263</v>
      </c>
      <c r="I30" s="55">
        <v>101</v>
      </c>
      <c r="J30" s="55">
        <v>3</v>
      </c>
      <c r="K30" s="55">
        <v>141600</v>
      </c>
      <c r="L30" s="55">
        <v>1120</v>
      </c>
      <c r="M30" s="24">
        <f t="shared" si="0"/>
        <v>0.81599999999999995</v>
      </c>
      <c r="N30" s="25">
        <f t="shared" si="1"/>
        <v>2.6892197365344143E-2</v>
      </c>
      <c r="P30">
        <f t="shared" si="2"/>
        <v>9.0600282485875705E-2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86</v>
      </c>
      <c r="B31" s="55">
        <v>12693</v>
      </c>
      <c r="C31" s="56">
        <v>618</v>
      </c>
      <c r="D31" s="55">
        <v>12</v>
      </c>
      <c r="E31" s="57"/>
      <c r="F31" s="55">
        <v>1002</v>
      </c>
      <c r="G31" s="55">
        <v>11679</v>
      </c>
      <c r="H31" s="55">
        <v>24</v>
      </c>
      <c r="I31" s="55">
        <v>2170</v>
      </c>
      <c r="J31" s="55">
        <v>2</v>
      </c>
      <c r="K31" s="55">
        <v>121774</v>
      </c>
      <c r="L31" s="55">
        <v>20815</v>
      </c>
      <c r="M31" s="24">
        <f t="shared" si="0"/>
        <v>0.98816568047337283</v>
      </c>
      <c r="N31" s="25">
        <f t="shared" si="1"/>
        <v>9.4540297801938079E-4</v>
      </c>
      <c r="P31">
        <f t="shared" si="2"/>
        <v>0.10423407295481794</v>
      </c>
      <c r="R31" s="72">
        <f>+R27-R29</f>
        <v>2861</v>
      </c>
      <c r="S31" s="72">
        <f t="shared" ref="S31:X31" si="5">+S27-S29</f>
        <v>-261</v>
      </c>
      <c r="T31" s="72">
        <f t="shared" si="5"/>
        <v>106</v>
      </c>
      <c r="U31" s="72">
        <f t="shared" si="5"/>
        <v>-3</v>
      </c>
      <c r="V31" s="72">
        <f t="shared" si="5"/>
        <v>3845</v>
      </c>
      <c r="W31" s="72">
        <f t="shared" si="5"/>
        <v>-1090</v>
      </c>
      <c r="X31" s="72">
        <f t="shared" si="5"/>
        <v>-8</v>
      </c>
      <c r="Y31" s="81">
        <f>+Y27-Y29</f>
        <v>599</v>
      </c>
      <c r="Z31" s="72"/>
    </row>
    <row r="32" spans="1:26" ht="16.5" thickBot="1" x14ac:dyDescent="0.3">
      <c r="A32" s="8" t="s">
        <v>62</v>
      </c>
      <c r="B32" s="55">
        <v>12227</v>
      </c>
      <c r="C32" s="56">
        <v>287</v>
      </c>
      <c r="D32" s="55">
        <v>256</v>
      </c>
      <c r="E32" s="57">
        <v>3</v>
      </c>
      <c r="F32" s="55">
        <v>2755</v>
      </c>
      <c r="G32" s="55">
        <v>9216</v>
      </c>
      <c r="H32" s="55">
        <v>111</v>
      </c>
      <c r="I32" s="55">
        <v>55</v>
      </c>
      <c r="J32" s="55">
        <v>1</v>
      </c>
      <c r="K32" s="55">
        <v>138147</v>
      </c>
      <c r="L32" s="55">
        <v>625</v>
      </c>
      <c r="M32" s="24">
        <f t="shared" si="0"/>
        <v>0.91497841248754563</v>
      </c>
      <c r="N32" s="25">
        <f t="shared" si="1"/>
        <v>2.0937269976281998E-2</v>
      </c>
      <c r="P32">
        <f t="shared" si="2"/>
        <v>8.8507169898731058E-2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11273</v>
      </c>
      <c r="C33" s="56">
        <v>381</v>
      </c>
      <c r="D33" s="55">
        <v>524</v>
      </c>
      <c r="E33" s="57">
        <v>30</v>
      </c>
      <c r="F33" s="55">
        <v>2126</v>
      </c>
      <c r="G33" s="55">
        <v>8623</v>
      </c>
      <c r="H33" s="55">
        <v>160</v>
      </c>
      <c r="I33" s="55">
        <v>298</v>
      </c>
      <c r="J33" s="55">
        <v>14</v>
      </c>
      <c r="K33" s="55">
        <v>278994</v>
      </c>
      <c r="L33" s="55">
        <v>7372</v>
      </c>
      <c r="M33" s="24">
        <f t="shared" si="0"/>
        <v>0.8022641509433962</v>
      </c>
      <c r="N33" s="25">
        <f t="shared" si="1"/>
        <v>4.6482746385168104E-2</v>
      </c>
      <c r="P33">
        <f t="shared" si="2"/>
        <v>4.0405886864950502E-2</v>
      </c>
      <c r="R33" s="72">
        <f>+R27/R29</f>
        <v>1.0272704743022725</v>
      </c>
      <c r="S33" s="72">
        <f t="shared" ref="S33:X33" si="6">+S27/S29</f>
        <v>0.91639974375400379</v>
      </c>
      <c r="T33" s="72">
        <f t="shared" si="6"/>
        <v>1.0407692307692307</v>
      </c>
      <c r="U33" s="72">
        <f t="shared" si="6"/>
        <v>0.97247706422018354</v>
      </c>
      <c r="V33" s="72">
        <f>+V25/V24</f>
        <v>1.1845348120764017</v>
      </c>
      <c r="W33" s="72">
        <f t="shared" si="6"/>
        <v>0.98647223084083158</v>
      </c>
      <c r="X33" s="72">
        <f t="shared" si="6"/>
        <v>0.99553072625698324</v>
      </c>
      <c r="Y33" s="72">
        <f>+Y27/Y29</f>
        <v>1.1845348120764017</v>
      </c>
      <c r="Z33" s="72"/>
    </row>
    <row r="34" spans="1:26" ht="16.5" thickBot="1" x14ac:dyDescent="0.3">
      <c r="A34" s="8" t="s">
        <v>39</v>
      </c>
      <c r="B34" s="55">
        <v>10718</v>
      </c>
      <c r="C34" s="56">
        <v>10</v>
      </c>
      <c r="D34" s="55">
        <v>240</v>
      </c>
      <c r="E34" s="55"/>
      <c r="F34" s="55">
        <v>8635</v>
      </c>
      <c r="G34" s="55">
        <v>1843</v>
      </c>
      <c r="H34" s="55">
        <v>55</v>
      </c>
      <c r="I34" s="55">
        <v>209</v>
      </c>
      <c r="J34" s="55">
        <v>5</v>
      </c>
      <c r="K34" s="55">
        <v>595161</v>
      </c>
      <c r="L34" s="55">
        <v>11609</v>
      </c>
      <c r="M34" s="24">
        <f t="shared" si="0"/>
        <v>0.97295774647887323</v>
      </c>
      <c r="N34" s="25">
        <f t="shared" si="1"/>
        <v>2.2392237357715991E-2</v>
      </c>
      <c r="P34">
        <f t="shared" si="2"/>
        <v>1.8008572470306353E-2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10635</v>
      </c>
      <c r="C35" s="56">
        <v>218</v>
      </c>
      <c r="D35" s="55">
        <v>579</v>
      </c>
      <c r="E35" s="57">
        <v>12</v>
      </c>
      <c r="F35" s="55">
        <v>2890</v>
      </c>
      <c r="G35" s="55">
        <v>7166</v>
      </c>
      <c r="H35" s="55">
        <v>235</v>
      </c>
      <c r="I35" s="55">
        <v>553</v>
      </c>
      <c r="J35" s="55">
        <v>30</v>
      </c>
      <c r="K35" s="55">
        <v>126645</v>
      </c>
      <c r="L35" s="55">
        <v>6583</v>
      </c>
      <c r="M35" s="24">
        <f t="shared" si="0"/>
        <v>0.83309311040645717</v>
      </c>
      <c r="N35" s="25">
        <f t="shared" si="1"/>
        <v>5.4442877291960505E-2</v>
      </c>
      <c r="P35">
        <f t="shared" si="2"/>
        <v>8.397489044178609E-2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9590</v>
      </c>
      <c r="C36" s="56">
        <v>817</v>
      </c>
      <c r="D36" s="55">
        <v>67</v>
      </c>
      <c r="E36" s="57">
        <v>4</v>
      </c>
      <c r="F36" s="55">
        <v>1573</v>
      </c>
      <c r="G36" s="55">
        <v>7950</v>
      </c>
      <c r="H36" s="55">
        <v>92</v>
      </c>
      <c r="I36" s="55">
        <v>1015</v>
      </c>
      <c r="J36" s="55">
        <v>7</v>
      </c>
      <c r="K36" s="55">
        <v>139295</v>
      </c>
      <c r="L36" s="55">
        <v>14741</v>
      </c>
      <c r="M36" s="24">
        <f t="shared" si="0"/>
        <v>0.9591463414634146</v>
      </c>
      <c r="N36" s="25">
        <f t="shared" si="1"/>
        <v>6.9864442127215848E-3</v>
      </c>
      <c r="P36">
        <f t="shared" si="2"/>
        <v>6.8846692271797266E-2</v>
      </c>
    </row>
    <row r="37" spans="1:26" ht="16.5" thickBot="1" x14ac:dyDescent="0.3">
      <c r="A37" s="8" t="s">
        <v>81</v>
      </c>
      <c r="B37" s="55">
        <v>9358</v>
      </c>
      <c r="C37" s="56">
        <v>833</v>
      </c>
      <c r="D37" s="55">
        <v>10</v>
      </c>
      <c r="E37" s="57"/>
      <c r="F37" s="55">
        <v>929</v>
      </c>
      <c r="G37" s="55">
        <v>8419</v>
      </c>
      <c r="H37" s="55">
        <v>72</v>
      </c>
      <c r="I37" s="55">
        <v>3248</v>
      </c>
      <c r="J37" s="55">
        <v>3</v>
      </c>
      <c r="K37" s="55">
        <v>79705</v>
      </c>
      <c r="L37" s="55">
        <v>27665</v>
      </c>
      <c r="M37" s="24">
        <f t="shared" si="0"/>
        <v>0.98935037273695425</v>
      </c>
      <c r="N37" s="25">
        <f t="shared" si="1"/>
        <v>1.0686044026501388E-3</v>
      </c>
      <c r="P37">
        <f t="shared" si="2"/>
        <v>0.11740794178533341</v>
      </c>
    </row>
    <row r="38" spans="1:26" ht="16.5" thickBot="1" x14ac:dyDescent="0.3">
      <c r="A38" s="8" t="s">
        <v>78</v>
      </c>
      <c r="B38" s="55">
        <v>9281</v>
      </c>
      <c r="C38" s="56"/>
      <c r="D38" s="55">
        <v>64</v>
      </c>
      <c r="E38" s="57"/>
      <c r="F38" s="55">
        <v>1760</v>
      </c>
      <c r="G38" s="55">
        <v>7457</v>
      </c>
      <c r="H38" s="55">
        <v>1</v>
      </c>
      <c r="I38" s="55">
        <v>938</v>
      </c>
      <c r="J38" s="55">
        <v>6</v>
      </c>
      <c r="K38" s="55">
        <v>790000</v>
      </c>
      <c r="L38" s="55">
        <v>79875</v>
      </c>
      <c r="M38" s="24">
        <f t="shared" si="0"/>
        <v>0.96491228070175439</v>
      </c>
      <c r="N38" s="25">
        <f t="shared" si="1"/>
        <v>6.8958086413102035E-3</v>
      </c>
      <c r="P38">
        <f t="shared" si="2"/>
        <v>1.1748101265822784E-2</v>
      </c>
    </row>
    <row r="39" spans="1:26" ht="16.5" thickBot="1" x14ac:dyDescent="0.3">
      <c r="A39" s="8" t="s">
        <v>76</v>
      </c>
      <c r="B39" s="55">
        <v>8607</v>
      </c>
      <c r="C39" s="56">
        <v>396</v>
      </c>
      <c r="D39" s="55">
        <v>720</v>
      </c>
      <c r="E39" s="57">
        <v>31</v>
      </c>
      <c r="F39" s="55">
        <v>1042</v>
      </c>
      <c r="G39" s="55">
        <v>6845</v>
      </c>
      <c r="H39" s="55"/>
      <c r="I39" s="55">
        <v>31</v>
      </c>
      <c r="J39" s="55">
        <v>3</v>
      </c>
      <c r="K39" s="55">
        <v>67828</v>
      </c>
      <c r="L39" s="55">
        <v>248</v>
      </c>
      <c r="M39" s="24">
        <f t="shared" si="0"/>
        <v>0.59137343927355279</v>
      </c>
      <c r="N39" s="25">
        <f t="shared" si="1"/>
        <v>8.3652840711049142E-2</v>
      </c>
      <c r="P39">
        <f t="shared" si="2"/>
        <v>0.1268944978474966</v>
      </c>
    </row>
    <row r="40" spans="1:26" ht="16.5" thickBot="1" x14ac:dyDescent="0.3">
      <c r="A40" s="8" t="s">
        <v>58</v>
      </c>
      <c r="B40" s="55">
        <v>8445</v>
      </c>
      <c r="C40" s="56">
        <v>235</v>
      </c>
      <c r="D40" s="55">
        <v>418</v>
      </c>
      <c r="E40" s="57">
        <v>15</v>
      </c>
      <c r="F40" s="55">
        <v>5669</v>
      </c>
      <c r="G40" s="55">
        <v>2358</v>
      </c>
      <c r="H40" s="55">
        <v>70</v>
      </c>
      <c r="I40" s="55">
        <v>1458</v>
      </c>
      <c r="J40" s="55">
        <v>72</v>
      </c>
      <c r="K40" s="55">
        <v>136738</v>
      </c>
      <c r="L40" s="55">
        <v>23607</v>
      </c>
      <c r="M40" s="24">
        <f t="shared" si="0"/>
        <v>0.93132906193527187</v>
      </c>
      <c r="N40" s="25">
        <f t="shared" si="1"/>
        <v>4.9496743635287152E-2</v>
      </c>
      <c r="P40">
        <f t="shared" si="2"/>
        <v>6.1760446986207196E-2</v>
      </c>
    </row>
    <row r="41" spans="1:26" ht="16.5" thickBot="1" x14ac:dyDescent="0.3">
      <c r="A41" s="8" t="s">
        <v>82</v>
      </c>
      <c r="B41" s="55">
        <v>8125</v>
      </c>
      <c r="C41" s="56">
        <v>478</v>
      </c>
      <c r="D41" s="55">
        <v>201</v>
      </c>
      <c r="E41" s="57">
        <v>8</v>
      </c>
      <c r="F41" s="55">
        <v>782</v>
      </c>
      <c r="G41" s="55">
        <v>7142</v>
      </c>
      <c r="H41" s="55">
        <v>104</v>
      </c>
      <c r="I41" s="55">
        <v>186</v>
      </c>
      <c r="J41" s="55">
        <v>5</v>
      </c>
      <c r="K41" s="55">
        <v>83577</v>
      </c>
      <c r="L41" s="55">
        <v>1911</v>
      </c>
      <c r="M41" s="24">
        <f t="shared" si="0"/>
        <v>0.79552390640895221</v>
      </c>
      <c r="N41" s="25">
        <f t="shared" si="1"/>
        <v>2.4738461538461539E-2</v>
      </c>
      <c r="P41">
        <f t="shared" si="2"/>
        <v>9.7215741172810705E-2</v>
      </c>
    </row>
    <row r="42" spans="1:26" ht="16.5" thickBot="1" x14ac:dyDescent="0.3">
      <c r="A42" s="8" t="s">
        <v>79</v>
      </c>
      <c r="B42" s="55">
        <v>7779</v>
      </c>
      <c r="C42" s="55">
        <v>296</v>
      </c>
      <c r="D42" s="55">
        <v>151</v>
      </c>
      <c r="E42" s="55">
        <v>7</v>
      </c>
      <c r="F42" s="55">
        <v>1152</v>
      </c>
      <c r="G42" s="55">
        <v>6476</v>
      </c>
      <c r="H42" s="55">
        <v>91</v>
      </c>
      <c r="I42" s="55">
        <v>890</v>
      </c>
      <c r="J42" s="55">
        <v>17</v>
      </c>
      <c r="K42" s="55">
        <v>59938</v>
      </c>
      <c r="L42" s="55">
        <v>6860</v>
      </c>
      <c r="M42" s="24">
        <f t="shared" si="0"/>
        <v>0.88411358403683804</v>
      </c>
      <c r="N42" s="25">
        <f t="shared" si="1"/>
        <v>1.9411235377297852E-2</v>
      </c>
      <c r="P42">
        <f t="shared" si="2"/>
        <v>0.1297841102472555</v>
      </c>
      <c r="R42">
        <v>107663</v>
      </c>
    </row>
    <row r="43" spans="1:26" ht="16.5" thickBot="1" x14ac:dyDescent="0.3">
      <c r="A43" s="8" t="s">
        <v>53</v>
      </c>
      <c r="B43" s="55">
        <v>7493</v>
      </c>
      <c r="C43" s="56">
        <v>30</v>
      </c>
      <c r="D43" s="55">
        <v>201</v>
      </c>
      <c r="E43" s="57">
        <v>2</v>
      </c>
      <c r="F43" s="55">
        <v>32</v>
      </c>
      <c r="G43" s="55">
        <v>7260</v>
      </c>
      <c r="H43" s="55">
        <v>50</v>
      </c>
      <c r="I43" s="55">
        <v>1382</v>
      </c>
      <c r="J43" s="55">
        <v>37</v>
      </c>
      <c r="K43" s="55">
        <v>155125</v>
      </c>
      <c r="L43" s="55">
        <v>28614</v>
      </c>
      <c r="M43" s="24">
        <f t="shared" si="0"/>
        <v>0.13733905579399142</v>
      </c>
      <c r="N43" s="25">
        <f t="shared" si="1"/>
        <v>2.682503670092086E-2</v>
      </c>
      <c r="P43">
        <f t="shared" si="2"/>
        <v>4.8302981466559224E-2</v>
      </c>
      <c r="R43">
        <v>2016</v>
      </c>
    </row>
    <row r="44" spans="1:26" ht="16.5" thickBot="1" x14ac:dyDescent="0.3">
      <c r="A44" s="8" t="s">
        <v>60</v>
      </c>
      <c r="B44" s="55">
        <v>7333</v>
      </c>
      <c r="C44" s="55">
        <v>60</v>
      </c>
      <c r="D44" s="55">
        <v>218</v>
      </c>
      <c r="E44" s="55">
        <v>4</v>
      </c>
      <c r="F44" s="55">
        <v>2453</v>
      </c>
      <c r="G44" s="55">
        <v>4662</v>
      </c>
      <c r="H44" s="55">
        <v>71</v>
      </c>
      <c r="I44" s="55">
        <v>685</v>
      </c>
      <c r="J44" s="55">
        <v>20</v>
      </c>
      <c r="K44" s="55">
        <v>210705</v>
      </c>
      <c r="L44" s="55">
        <v>19676</v>
      </c>
      <c r="M44" s="24">
        <f t="shared" si="0"/>
        <v>0.91838262822912764</v>
      </c>
      <c r="N44" s="25">
        <f t="shared" si="1"/>
        <v>2.9728624028364927E-2</v>
      </c>
      <c r="P44">
        <f t="shared" si="2"/>
        <v>3.4802211622885076E-2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7294</v>
      </c>
      <c r="C45" s="56">
        <v>102</v>
      </c>
      <c r="D45" s="55">
        <v>494</v>
      </c>
      <c r="E45" s="55">
        <v>17</v>
      </c>
      <c r="F45" s="55">
        <v>792</v>
      </c>
      <c r="G45" s="55">
        <v>6008</v>
      </c>
      <c r="H45" s="55">
        <v>1</v>
      </c>
      <c r="I45" s="55">
        <v>67</v>
      </c>
      <c r="J45" s="55">
        <v>5</v>
      </c>
      <c r="K45" s="55">
        <v>81292</v>
      </c>
      <c r="L45" s="55">
        <v>742</v>
      </c>
      <c r="M45" s="24">
        <f t="shared" si="0"/>
        <v>0.61586314152410571</v>
      </c>
      <c r="N45" s="25">
        <f t="shared" si="1"/>
        <v>6.7726898820948719E-2</v>
      </c>
      <c r="P45">
        <f t="shared" si="2"/>
        <v>8.9725926290409874E-2</v>
      </c>
    </row>
    <row r="46" spans="1:26" ht="16.5" thickBot="1" x14ac:dyDescent="0.3">
      <c r="A46" s="8" t="s">
        <v>55</v>
      </c>
      <c r="B46" s="55">
        <v>6695</v>
      </c>
      <c r="C46" s="56">
        <v>20</v>
      </c>
      <c r="D46" s="55">
        <v>80</v>
      </c>
      <c r="E46" s="57">
        <v>1</v>
      </c>
      <c r="F46" s="55">
        <v>5372</v>
      </c>
      <c r="G46" s="55">
        <v>1243</v>
      </c>
      <c r="H46" s="55">
        <v>43</v>
      </c>
      <c r="I46" s="55">
        <v>263</v>
      </c>
      <c r="J46" s="55">
        <v>3</v>
      </c>
      <c r="K46" s="55">
        <v>494257</v>
      </c>
      <c r="L46" s="55">
        <v>19383</v>
      </c>
      <c r="M46" s="24">
        <f t="shared" si="0"/>
        <v>0.98532648569332359</v>
      </c>
      <c r="N46" s="25">
        <f t="shared" si="1"/>
        <v>1.1949215832710979E-2</v>
      </c>
      <c r="P46">
        <f t="shared" si="2"/>
        <v>1.3545584584538004E-2</v>
      </c>
    </row>
    <row r="47" spans="1:26" ht="16.5" thickBot="1" x14ac:dyDescent="0.3">
      <c r="A47" s="8" t="s">
        <v>84</v>
      </c>
      <c r="B47" s="55">
        <v>5749</v>
      </c>
      <c r="C47" s="55"/>
      <c r="D47" s="55">
        <v>273</v>
      </c>
      <c r="E47" s="55">
        <v>6</v>
      </c>
      <c r="F47" s="55">
        <v>763</v>
      </c>
      <c r="G47" s="55">
        <v>4713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0.73648648648648651</v>
      </c>
      <c r="N47" s="25">
        <f t="shared" si="1"/>
        <v>4.7486519394677337E-2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5742</v>
      </c>
      <c r="C48" s="56">
        <v>51</v>
      </c>
      <c r="D48" s="55">
        <v>98</v>
      </c>
      <c r="E48" s="57">
        <v>2</v>
      </c>
      <c r="F48" s="55">
        <v>3762</v>
      </c>
      <c r="G48" s="55">
        <v>1882</v>
      </c>
      <c r="H48" s="55">
        <v>36</v>
      </c>
      <c r="I48" s="55">
        <v>177</v>
      </c>
      <c r="J48" s="55">
        <v>3</v>
      </c>
      <c r="K48" s="55">
        <v>126970</v>
      </c>
      <c r="L48" s="55">
        <v>3923</v>
      </c>
      <c r="M48" s="24">
        <f t="shared" si="0"/>
        <v>0.97461139896373061</v>
      </c>
      <c r="N48" s="25">
        <f t="shared" si="1"/>
        <v>1.7067223963775687E-2</v>
      </c>
      <c r="P48">
        <f t="shared" si="2"/>
        <v>4.5223281090021265E-2</v>
      </c>
    </row>
    <row r="49" spans="1:16" ht="16.5" thickBot="1" x14ac:dyDescent="0.3">
      <c r="A49" s="8" t="s">
        <v>80</v>
      </c>
      <c r="B49" s="55">
        <v>5338</v>
      </c>
      <c r="C49" s="56">
        <v>172</v>
      </c>
      <c r="D49" s="55">
        <v>154</v>
      </c>
      <c r="E49" s="57">
        <v>8</v>
      </c>
      <c r="F49" s="55">
        <v>319</v>
      </c>
      <c r="G49" s="55">
        <v>4865</v>
      </c>
      <c r="H49" s="55">
        <v>87</v>
      </c>
      <c r="I49" s="55">
        <v>1237</v>
      </c>
      <c r="J49" s="55">
        <v>36</v>
      </c>
      <c r="K49" s="55">
        <v>24304</v>
      </c>
      <c r="L49" s="55">
        <v>5633</v>
      </c>
      <c r="M49" s="24">
        <f t="shared" si="0"/>
        <v>0.67441860465116277</v>
      </c>
      <c r="N49" s="25">
        <f t="shared" si="1"/>
        <v>2.8849756463094792E-2</v>
      </c>
      <c r="P49">
        <f t="shared" si="2"/>
        <v>0.2196346280447663</v>
      </c>
    </row>
    <row r="50" spans="1:16" ht="16.5" thickBot="1" x14ac:dyDescent="0.3">
      <c r="A50" s="8" t="s">
        <v>212</v>
      </c>
      <c r="B50" s="55">
        <v>4998</v>
      </c>
      <c r="C50" s="56">
        <v>309</v>
      </c>
      <c r="D50" s="55">
        <v>140</v>
      </c>
      <c r="E50" s="57">
        <v>9</v>
      </c>
      <c r="F50" s="55">
        <v>113</v>
      </c>
      <c r="G50" s="55">
        <v>4745</v>
      </c>
      <c r="H50" s="55">
        <v>1</v>
      </c>
      <c r="I50" s="55">
        <v>30</v>
      </c>
      <c r="J50" s="55" t="s">
        <v>65</v>
      </c>
      <c r="K50" s="55">
        <v>42813</v>
      </c>
      <c r="L50" s="55">
        <v>260</v>
      </c>
      <c r="M50" s="24">
        <f t="shared" si="0"/>
        <v>0.44664031620553357</v>
      </c>
      <c r="N50" s="25">
        <f t="shared" si="1"/>
        <v>2.8011204481792718E-2</v>
      </c>
      <c r="P50">
        <f t="shared" si="2"/>
        <v>0.11674024244972321</v>
      </c>
    </row>
    <row r="51" spans="1:16" ht="16.5" thickBot="1" x14ac:dyDescent="0.3">
      <c r="A51" s="8" t="s">
        <v>88</v>
      </c>
      <c r="B51" s="55">
        <v>4881</v>
      </c>
      <c r="C51" s="56"/>
      <c r="D51" s="55">
        <v>225</v>
      </c>
      <c r="E51" s="57"/>
      <c r="F51" s="55">
        <v>1003</v>
      </c>
      <c r="G51" s="55">
        <v>3653</v>
      </c>
      <c r="H51" s="55">
        <v>117</v>
      </c>
      <c r="I51" s="55">
        <v>96</v>
      </c>
      <c r="J51" s="55">
        <v>4</v>
      </c>
      <c r="K51" s="55">
        <v>78078</v>
      </c>
      <c r="L51" s="55">
        <v>1534</v>
      </c>
      <c r="M51" s="24">
        <f t="shared" si="0"/>
        <v>0.8167752442996743</v>
      </c>
      <c r="N51" s="25">
        <f t="shared" si="1"/>
        <v>4.6097111247695145E-2</v>
      </c>
      <c r="P51">
        <f t="shared" si="2"/>
        <v>6.251440866825482E-2</v>
      </c>
    </row>
    <row r="52" spans="1:16" ht="16.5" thickBot="1" x14ac:dyDescent="0.3">
      <c r="A52" s="8" t="s">
        <v>87</v>
      </c>
      <c r="B52" s="55">
        <v>4475</v>
      </c>
      <c r="C52" s="55">
        <v>80</v>
      </c>
      <c r="D52" s="55">
        <v>186</v>
      </c>
      <c r="E52" s="55">
        <v>9</v>
      </c>
      <c r="F52" s="55">
        <v>2500</v>
      </c>
      <c r="G52" s="55">
        <v>1789</v>
      </c>
      <c r="H52" s="55">
        <v>60</v>
      </c>
      <c r="I52" s="55">
        <v>808</v>
      </c>
      <c r="J52" s="55">
        <v>34</v>
      </c>
      <c r="K52" s="55">
        <v>77800</v>
      </c>
      <c r="L52" s="55">
        <v>14041</v>
      </c>
      <c r="M52" s="24">
        <f t="shared" si="0"/>
        <v>0.93075204765450481</v>
      </c>
      <c r="N52" s="25">
        <f t="shared" si="1"/>
        <v>4.1564245810055869E-2</v>
      </c>
      <c r="P52">
        <f t="shared" si="2"/>
        <v>5.7519280205655526E-2</v>
      </c>
    </row>
    <row r="53" spans="1:16" ht="16.5" thickBot="1" x14ac:dyDescent="0.3">
      <c r="A53" s="8" t="s">
        <v>90</v>
      </c>
      <c r="B53" s="55">
        <v>4220</v>
      </c>
      <c r="C53" s="56"/>
      <c r="D53" s="55">
        <v>79</v>
      </c>
      <c r="E53" s="57"/>
      <c r="F53" s="55">
        <v>1473</v>
      </c>
      <c r="G53" s="55">
        <v>2668</v>
      </c>
      <c r="H53" s="55">
        <v>36</v>
      </c>
      <c r="I53" s="55">
        <v>71</v>
      </c>
      <c r="J53" s="55">
        <v>1</v>
      </c>
      <c r="K53" s="55">
        <v>152390</v>
      </c>
      <c r="L53" s="55">
        <v>2569</v>
      </c>
      <c r="M53" s="24">
        <f t="shared" si="0"/>
        <v>0.94909793814432986</v>
      </c>
      <c r="N53" s="25">
        <f t="shared" si="1"/>
        <v>1.872037914691943E-2</v>
      </c>
      <c r="P53">
        <f t="shared" si="2"/>
        <v>2.769210578121924E-2</v>
      </c>
    </row>
    <row r="54" spans="1:16" ht="16.5" thickBot="1" x14ac:dyDescent="0.3">
      <c r="A54" s="8" t="s">
        <v>92</v>
      </c>
      <c r="B54" s="55">
        <v>4092</v>
      </c>
      <c r="C54" s="56"/>
      <c r="D54" s="55">
        <v>294</v>
      </c>
      <c r="E54" s="55"/>
      <c r="F54" s="55">
        <v>1075</v>
      </c>
      <c r="G54" s="55">
        <v>2723</v>
      </c>
      <c r="H54" s="55"/>
      <c r="I54" s="55">
        <v>40</v>
      </c>
      <c r="J54" s="55">
        <v>3</v>
      </c>
      <c r="K54" s="55">
        <v>90000</v>
      </c>
      <c r="L54" s="55">
        <v>879</v>
      </c>
      <c r="M54" s="24">
        <f t="shared" si="0"/>
        <v>0.78524470416362313</v>
      </c>
      <c r="N54" s="25">
        <f t="shared" si="1"/>
        <v>7.1847507331378305E-2</v>
      </c>
      <c r="P54">
        <f t="shared" si="2"/>
        <v>4.5466666666666669E-2</v>
      </c>
    </row>
    <row r="55" spans="1:16" ht="16.5" thickBot="1" x14ac:dyDescent="0.3">
      <c r="A55" s="8" t="s">
        <v>97</v>
      </c>
      <c r="B55" s="55">
        <v>3897</v>
      </c>
      <c r="C55" s="56">
        <v>139</v>
      </c>
      <c r="D55" s="55">
        <v>159</v>
      </c>
      <c r="E55" s="57">
        <v>1</v>
      </c>
      <c r="F55" s="55">
        <v>537</v>
      </c>
      <c r="G55" s="55">
        <v>3201</v>
      </c>
      <c r="H55" s="55">
        <v>1</v>
      </c>
      <c r="I55" s="55">
        <v>106</v>
      </c>
      <c r="J55" s="55">
        <v>4</v>
      </c>
      <c r="K55" s="55">
        <v>25443</v>
      </c>
      <c r="L55" s="55">
        <v>689</v>
      </c>
      <c r="M55" s="24">
        <f t="shared" si="0"/>
        <v>0.77155172413793105</v>
      </c>
      <c r="N55" s="25">
        <f t="shared" si="1"/>
        <v>4.0800615858352582E-2</v>
      </c>
      <c r="P55">
        <f t="shared" si="2"/>
        <v>0.15316590024761231</v>
      </c>
    </row>
    <row r="56" spans="1:16" ht="16.5" thickBot="1" x14ac:dyDescent="0.3">
      <c r="A56" s="8" t="s">
        <v>83</v>
      </c>
      <c r="B56" s="55">
        <v>3695</v>
      </c>
      <c r="C56" s="55"/>
      <c r="D56" s="55">
        <v>85</v>
      </c>
      <c r="E56" s="57"/>
      <c r="F56" s="55">
        <v>3007</v>
      </c>
      <c r="G56" s="55">
        <v>603</v>
      </c>
      <c r="H56" s="55">
        <v>25</v>
      </c>
      <c r="I56" s="55">
        <v>5903</v>
      </c>
      <c r="J56" s="55">
        <v>136</v>
      </c>
      <c r="K56" s="55">
        <v>37782</v>
      </c>
      <c r="L56" s="55">
        <v>60357</v>
      </c>
      <c r="M56" s="24">
        <f t="shared" si="0"/>
        <v>0.97250970245795598</v>
      </c>
      <c r="N56" s="25">
        <f t="shared" si="1"/>
        <v>2.3004059539918808E-2</v>
      </c>
      <c r="P56">
        <f t="shared" si="2"/>
        <v>9.7797893176644959E-2</v>
      </c>
    </row>
    <row r="57" spans="1:16" ht="16.5" thickBot="1" x14ac:dyDescent="0.3">
      <c r="A57" s="8" t="s">
        <v>93</v>
      </c>
      <c r="B57" s="55">
        <v>3607</v>
      </c>
      <c r="C57" s="56"/>
      <c r="D57" s="55">
        <v>179</v>
      </c>
      <c r="E57" s="57">
        <v>3</v>
      </c>
      <c r="F57" s="55">
        <v>1030</v>
      </c>
      <c r="G57" s="55">
        <v>2398</v>
      </c>
      <c r="H57" s="55">
        <v>144</v>
      </c>
      <c r="I57" s="55">
        <v>80</v>
      </c>
      <c r="J57" s="55">
        <v>4</v>
      </c>
      <c r="K57" s="55">
        <v>47406</v>
      </c>
      <c r="L57" s="55">
        <v>1049</v>
      </c>
      <c r="M57" s="24">
        <f t="shared" si="0"/>
        <v>0.85194375516956167</v>
      </c>
      <c r="N57" s="25">
        <f t="shared" si="1"/>
        <v>4.9625727751594122E-2</v>
      </c>
      <c r="P57">
        <f t="shared" si="2"/>
        <v>7.6087415095135641E-2</v>
      </c>
    </row>
    <row r="58" spans="1:16" ht="16.5" thickBot="1" x14ac:dyDescent="0.3">
      <c r="A58" s="8" t="s">
        <v>96</v>
      </c>
      <c r="B58" s="55">
        <v>3304</v>
      </c>
      <c r="C58" s="56">
        <v>194</v>
      </c>
      <c r="D58" s="55">
        <v>94</v>
      </c>
      <c r="E58" s="57">
        <v>10</v>
      </c>
      <c r="F58" s="55">
        <v>825</v>
      </c>
      <c r="G58" s="55">
        <v>2385</v>
      </c>
      <c r="H58" s="55">
        <v>212</v>
      </c>
      <c r="I58" s="55">
        <v>819</v>
      </c>
      <c r="J58" s="55">
        <v>23</v>
      </c>
      <c r="K58" s="55">
        <v>11763</v>
      </c>
      <c r="L58" s="55">
        <v>2916</v>
      </c>
      <c r="M58" s="24">
        <f t="shared" si="0"/>
        <v>0.89771490750816108</v>
      </c>
      <c r="N58" s="25">
        <f t="shared" si="1"/>
        <v>2.8450363196125907E-2</v>
      </c>
      <c r="P58">
        <f t="shared" si="2"/>
        <v>0.28088072770551731</v>
      </c>
    </row>
    <row r="59" spans="1:16" ht="16.5" thickBot="1" x14ac:dyDescent="0.3">
      <c r="A59" s="8" t="s">
        <v>95</v>
      </c>
      <c r="B59" s="55">
        <v>3256</v>
      </c>
      <c r="C59" s="56">
        <v>129</v>
      </c>
      <c r="D59" s="55">
        <v>419</v>
      </c>
      <c r="E59" s="57">
        <v>4</v>
      </c>
      <c r="F59" s="55">
        <v>1479</v>
      </c>
      <c r="G59" s="55">
        <v>1358</v>
      </c>
      <c r="H59" s="55">
        <v>40</v>
      </c>
      <c r="I59" s="55">
        <v>74</v>
      </c>
      <c r="J59" s="55">
        <v>10</v>
      </c>
      <c r="K59" s="55">
        <v>6500</v>
      </c>
      <c r="L59" s="55">
        <v>148</v>
      </c>
      <c r="M59" s="24">
        <f t="shared" si="0"/>
        <v>0.77924130663856694</v>
      </c>
      <c r="N59" s="25">
        <f t="shared" si="1"/>
        <v>0.12868550368550369</v>
      </c>
      <c r="P59">
        <f t="shared" si="2"/>
        <v>0.50092307692307692</v>
      </c>
    </row>
    <row r="60" spans="1:16" ht="16.5" thickBot="1" x14ac:dyDescent="0.3">
      <c r="A60" s="8" t="s">
        <v>89</v>
      </c>
      <c r="B60" s="55">
        <v>2907</v>
      </c>
      <c r="C60" s="56">
        <v>53</v>
      </c>
      <c r="D60" s="55">
        <v>51</v>
      </c>
      <c r="E60" s="55">
        <v>1</v>
      </c>
      <c r="F60" s="55">
        <v>2547</v>
      </c>
      <c r="G60" s="55">
        <v>309</v>
      </c>
      <c r="H60" s="55">
        <v>61</v>
      </c>
      <c r="I60" s="55">
        <v>42</v>
      </c>
      <c r="J60" s="55" t="s">
        <v>43</v>
      </c>
      <c r="K60" s="55">
        <v>142589</v>
      </c>
      <c r="L60" s="55">
        <v>2043</v>
      </c>
      <c r="M60" s="24">
        <f t="shared" si="0"/>
        <v>0.98036951501154734</v>
      </c>
      <c r="N60" s="25">
        <f t="shared" si="1"/>
        <v>1.7543859649122806E-2</v>
      </c>
      <c r="P60">
        <f t="shared" si="2"/>
        <v>2.0387266899971244E-2</v>
      </c>
    </row>
    <row r="61" spans="1:16" ht="16.5" thickBot="1" x14ac:dyDescent="0.3">
      <c r="A61" s="8" t="s">
        <v>201</v>
      </c>
      <c r="B61" s="55">
        <v>2892</v>
      </c>
      <c r="C61" s="56">
        <v>278</v>
      </c>
      <c r="D61" s="55">
        <v>19</v>
      </c>
      <c r="E61" s="55">
        <v>4</v>
      </c>
      <c r="F61" s="55">
        <v>656</v>
      </c>
      <c r="G61" s="55">
        <v>2217</v>
      </c>
      <c r="H61" s="55">
        <v>58</v>
      </c>
      <c r="I61" s="55">
        <v>677</v>
      </c>
      <c r="J61" s="55">
        <v>4</v>
      </c>
      <c r="K61" s="55"/>
      <c r="L61" s="55"/>
      <c r="M61" s="24">
        <f t="shared" si="0"/>
        <v>0.97185185185185186</v>
      </c>
      <c r="N61" s="25">
        <f t="shared" si="1"/>
        <v>6.5698478561549102E-3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2588</v>
      </c>
      <c r="C62" s="56">
        <v>70</v>
      </c>
      <c r="D62" s="55">
        <v>8</v>
      </c>
      <c r="E62" s="57"/>
      <c r="F62" s="55">
        <v>1160</v>
      </c>
      <c r="G62" s="55">
        <v>1420</v>
      </c>
      <c r="H62" s="55">
        <v>2</v>
      </c>
      <c r="I62" s="55">
        <v>1521</v>
      </c>
      <c r="J62" s="55">
        <v>5</v>
      </c>
      <c r="K62" s="55">
        <v>110379</v>
      </c>
      <c r="L62" s="55">
        <v>64869</v>
      </c>
      <c r="M62" s="24">
        <f t="shared" si="0"/>
        <v>0.99315068493150682</v>
      </c>
      <c r="N62" s="25">
        <f t="shared" si="1"/>
        <v>3.0911901081916537E-3</v>
      </c>
      <c r="P62">
        <f t="shared" si="2"/>
        <v>2.3446488915463991E-2</v>
      </c>
    </row>
    <row r="63" spans="1:16" ht="16.5" thickBot="1" x14ac:dyDescent="0.3">
      <c r="A63" s="8" t="s">
        <v>202</v>
      </c>
      <c r="B63" s="55">
        <v>2564</v>
      </c>
      <c r="C63" s="56">
        <v>148</v>
      </c>
      <c r="D63" s="55">
        <v>25</v>
      </c>
      <c r="E63" s="57"/>
      <c r="F63" s="55">
        <v>629</v>
      </c>
      <c r="G63" s="55">
        <v>1910</v>
      </c>
      <c r="H63" s="55">
        <v>31</v>
      </c>
      <c r="I63" s="55">
        <v>137</v>
      </c>
      <c r="J63" s="55">
        <v>1</v>
      </c>
      <c r="K63" s="55">
        <v>180502</v>
      </c>
      <c r="L63" s="55">
        <v>9613</v>
      </c>
      <c r="M63" s="24">
        <f t="shared" si="0"/>
        <v>0.96177370030581044</v>
      </c>
      <c r="N63" s="25">
        <f t="shared" si="1"/>
        <v>9.7503900156006244E-3</v>
      </c>
      <c r="P63">
        <f t="shared" si="2"/>
        <v>1.4204828755360051E-2</v>
      </c>
    </row>
    <row r="64" spans="1:16" ht="16.5" thickBot="1" x14ac:dyDescent="0.3">
      <c r="A64" s="8" t="s">
        <v>94</v>
      </c>
      <c r="B64" s="55">
        <v>2506</v>
      </c>
      <c r="C64" s="56">
        <v>16</v>
      </c>
      <c r="D64" s="55">
        <v>130</v>
      </c>
      <c r="E64" s="57"/>
      <c r="F64" s="55">
        <v>577</v>
      </c>
      <c r="G64" s="55">
        <v>1799</v>
      </c>
      <c r="H64" s="55">
        <v>47</v>
      </c>
      <c r="I64" s="55">
        <v>240</v>
      </c>
      <c r="J64" s="55">
        <v>12</v>
      </c>
      <c r="K64" s="55">
        <v>63087</v>
      </c>
      <c r="L64" s="55">
        <v>6053</v>
      </c>
      <c r="M64" s="24">
        <f t="shared" si="0"/>
        <v>0.8161244695898161</v>
      </c>
      <c r="N64" s="25">
        <f t="shared" si="1"/>
        <v>5.1875498802873107E-2</v>
      </c>
      <c r="P64">
        <f t="shared" si="2"/>
        <v>3.9722922313630386E-2</v>
      </c>
    </row>
    <row r="65" spans="1:16" ht="16.5" thickBot="1" x14ac:dyDescent="0.3">
      <c r="A65" s="8" t="s">
        <v>101</v>
      </c>
      <c r="B65" s="55">
        <v>2443</v>
      </c>
      <c r="C65" s="56">
        <v>60</v>
      </c>
      <c r="D65" s="55">
        <v>262</v>
      </c>
      <c r="E65" s="55">
        <v>12</v>
      </c>
      <c r="F65" s="55">
        <v>458</v>
      </c>
      <c r="G65" s="55">
        <v>1723</v>
      </c>
      <c r="H65" s="55">
        <v>61</v>
      </c>
      <c r="I65" s="55">
        <v>253</v>
      </c>
      <c r="J65" s="55">
        <v>27</v>
      </c>
      <c r="K65" s="55">
        <v>60801</v>
      </c>
      <c r="L65" s="55">
        <v>6294</v>
      </c>
      <c r="M65" s="24">
        <f t="shared" si="0"/>
        <v>0.63611111111111107</v>
      </c>
      <c r="N65" s="25">
        <f t="shared" si="1"/>
        <v>0.10724519033974621</v>
      </c>
      <c r="P65">
        <f t="shared" si="2"/>
        <v>4.0180260193088929E-2</v>
      </c>
    </row>
    <row r="66" spans="1:16" ht="16.5" thickBot="1" x14ac:dyDescent="0.3">
      <c r="A66" s="8" t="s">
        <v>99</v>
      </c>
      <c r="B66" s="55">
        <v>2016</v>
      </c>
      <c r="C66" s="56">
        <v>7</v>
      </c>
      <c r="D66" s="55">
        <v>54</v>
      </c>
      <c r="E66" s="57">
        <v>3</v>
      </c>
      <c r="F66" s="55">
        <v>1034</v>
      </c>
      <c r="G66" s="55">
        <v>928</v>
      </c>
      <c r="H66" s="55">
        <v>21</v>
      </c>
      <c r="I66" s="55">
        <v>491</v>
      </c>
      <c r="J66" s="55">
        <v>13</v>
      </c>
      <c r="K66" s="55">
        <v>30913</v>
      </c>
      <c r="L66" s="55">
        <v>7530</v>
      </c>
      <c r="M66" s="24">
        <f t="shared" si="0"/>
        <v>0.95036764705882348</v>
      </c>
      <c r="N66" s="25">
        <f t="shared" si="1"/>
        <v>2.6785714285714284E-2</v>
      </c>
      <c r="P66">
        <f t="shared" si="2"/>
        <v>6.5215281596739241E-2</v>
      </c>
    </row>
    <row r="67" spans="1:16" ht="16.5" thickBot="1" x14ac:dyDescent="0.3">
      <c r="A67" s="9" t="s">
        <v>214</v>
      </c>
      <c r="B67" s="58">
        <v>1905</v>
      </c>
      <c r="C67" s="59">
        <v>115</v>
      </c>
      <c r="D67" s="58">
        <v>10</v>
      </c>
      <c r="E67" s="60"/>
      <c r="F67" s="58">
        <v>329</v>
      </c>
      <c r="G67" s="58">
        <v>1566</v>
      </c>
      <c r="H67" s="58">
        <v>3</v>
      </c>
      <c r="I67" s="58">
        <v>373</v>
      </c>
      <c r="J67" s="58">
        <v>2</v>
      </c>
      <c r="K67" s="58"/>
      <c r="L67" s="58"/>
      <c r="M67" s="24">
        <f t="shared" ref="M67:M105" si="7">F67/(F67+D67)</f>
        <v>0.97050147492625372</v>
      </c>
      <c r="N67" s="25">
        <f t="shared" ref="N67:N105" si="8">+D67/B67</f>
        <v>5.2493438320209973E-3</v>
      </c>
      <c r="P67" t="e">
        <f t="shared" si="2"/>
        <v>#DIV/0!</v>
      </c>
    </row>
    <row r="68" spans="1:16" ht="16.5" thickBot="1" x14ac:dyDescent="0.3">
      <c r="A68" s="8" t="s">
        <v>204</v>
      </c>
      <c r="B68" s="55">
        <v>1836</v>
      </c>
      <c r="C68" s="56">
        <v>32</v>
      </c>
      <c r="D68" s="55">
        <v>8</v>
      </c>
      <c r="E68" s="57"/>
      <c r="F68" s="55">
        <v>707</v>
      </c>
      <c r="G68" s="55">
        <v>1121</v>
      </c>
      <c r="H68" s="55">
        <v>8</v>
      </c>
      <c r="I68" s="55">
        <v>55</v>
      </c>
      <c r="J68" s="55" t="s">
        <v>48</v>
      </c>
      <c r="K68" s="55">
        <v>210000</v>
      </c>
      <c r="L68" s="55">
        <v>6274</v>
      </c>
      <c r="M68" s="24">
        <f t="shared" si="7"/>
        <v>0.98881118881118879</v>
      </c>
      <c r="N68" s="25">
        <f t="shared" si="8"/>
        <v>4.3572984749455342E-3</v>
      </c>
      <c r="P68">
        <f t="shared" ref="P68:P105" si="9">+B68/K68</f>
        <v>8.7428571428571425E-3</v>
      </c>
    </row>
    <row r="69" spans="1:16" ht="16.5" thickBot="1" x14ac:dyDescent="0.3">
      <c r="A69" s="8" t="s">
        <v>98</v>
      </c>
      <c r="B69" s="55">
        <v>1790</v>
      </c>
      <c r="C69" s="56">
        <v>1</v>
      </c>
      <c r="D69" s="55">
        <v>10</v>
      </c>
      <c r="E69" s="55"/>
      <c r="F69" s="55">
        <v>1570</v>
      </c>
      <c r="G69" s="55">
        <v>210</v>
      </c>
      <c r="H69" s="55">
        <v>4</v>
      </c>
      <c r="I69" s="55">
        <v>5246</v>
      </c>
      <c r="J69" s="55">
        <v>29</v>
      </c>
      <c r="K69" s="55">
        <v>45971</v>
      </c>
      <c r="L69" s="55">
        <v>134716</v>
      </c>
      <c r="M69" s="24">
        <f t="shared" si="7"/>
        <v>0.99367088607594933</v>
      </c>
      <c r="N69" s="25">
        <f t="shared" si="8"/>
        <v>5.5865921787709499E-3</v>
      </c>
      <c r="P69">
        <f t="shared" si="9"/>
        <v>3.8937591090035022E-2</v>
      </c>
    </row>
    <row r="70" spans="1:16" ht="16.5" thickBot="1" x14ac:dyDescent="0.3">
      <c r="A70" s="8" t="s">
        <v>102</v>
      </c>
      <c r="B70" s="55">
        <v>1708</v>
      </c>
      <c r="C70" s="56"/>
      <c r="D70" s="55">
        <v>86</v>
      </c>
      <c r="E70" s="55"/>
      <c r="F70" s="55">
        <v>1204</v>
      </c>
      <c r="G70" s="55">
        <v>418</v>
      </c>
      <c r="H70" s="55"/>
      <c r="I70" s="55">
        <v>42</v>
      </c>
      <c r="J70" s="55">
        <v>2</v>
      </c>
      <c r="K70" s="55">
        <v>67293</v>
      </c>
      <c r="L70" s="55">
        <v>1673</v>
      </c>
      <c r="M70" s="24">
        <f t="shared" si="7"/>
        <v>0.93333333333333335</v>
      </c>
      <c r="N70" s="25">
        <f t="shared" si="8"/>
        <v>5.0351288056206089E-2</v>
      </c>
      <c r="P70">
        <f t="shared" si="9"/>
        <v>2.5381540427681929E-2</v>
      </c>
    </row>
    <row r="71" spans="1:16" ht="16.5" thickBot="1" x14ac:dyDescent="0.3">
      <c r="A71" s="8" t="s">
        <v>209</v>
      </c>
      <c r="B71" s="55">
        <v>1677</v>
      </c>
      <c r="C71" s="56">
        <v>81</v>
      </c>
      <c r="D71" s="55">
        <v>28</v>
      </c>
      <c r="E71" s="55">
        <v>1</v>
      </c>
      <c r="F71" s="55">
        <v>803</v>
      </c>
      <c r="G71" s="55">
        <v>846</v>
      </c>
      <c r="H71" s="55">
        <v>10</v>
      </c>
      <c r="I71" s="55">
        <v>566</v>
      </c>
      <c r="J71" s="55">
        <v>9</v>
      </c>
      <c r="K71" s="55">
        <v>17342</v>
      </c>
      <c r="L71" s="55">
        <v>5852</v>
      </c>
      <c r="M71" s="24">
        <f t="shared" si="7"/>
        <v>0.96630565583634176</v>
      </c>
      <c r="N71" s="25">
        <f t="shared" si="8"/>
        <v>1.6696481812760882E-2</v>
      </c>
      <c r="P71">
        <f t="shared" si="9"/>
        <v>9.6701649175412296E-2</v>
      </c>
    </row>
    <row r="72" spans="1:16" ht="16.5" thickBot="1" x14ac:dyDescent="0.3">
      <c r="A72" s="8" t="s">
        <v>103</v>
      </c>
      <c r="B72" s="55">
        <v>1635</v>
      </c>
      <c r="C72" s="56">
        <v>30</v>
      </c>
      <c r="D72" s="55">
        <v>46</v>
      </c>
      <c r="E72" s="55"/>
      <c r="F72" s="55">
        <v>228</v>
      </c>
      <c r="G72" s="55">
        <v>1361</v>
      </c>
      <c r="H72" s="55">
        <v>6</v>
      </c>
      <c r="I72" s="55">
        <v>1233</v>
      </c>
      <c r="J72" s="55">
        <v>35</v>
      </c>
      <c r="K72" s="55">
        <v>47331</v>
      </c>
      <c r="L72" s="55">
        <v>35680</v>
      </c>
      <c r="M72" s="24">
        <f t="shared" si="7"/>
        <v>0.83211678832116787</v>
      </c>
      <c r="N72" s="25">
        <f t="shared" si="8"/>
        <v>2.8134556574923548E-2</v>
      </c>
      <c r="P72">
        <f t="shared" si="9"/>
        <v>3.4543956392216517E-2</v>
      </c>
    </row>
    <row r="73" spans="1:16" ht="16.5" thickBot="1" x14ac:dyDescent="0.3">
      <c r="A73" s="8" t="s">
        <v>206</v>
      </c>
      <c r="B73" s="55">
        <v>1617</v>
      </c>
      <c r="C73" s="56">
        <v>25</v>
      </c>
      <c r="D73" s="55">
        <v>21</v>
      </c>
      <c r="E73" s="55"/>
      <c r="F73" s="55">
        <v>1080</v>
      </c>
      <c r="G73" s="55">
        <v>516</v>
      </c>
      <c r="H73" s="55">
        <v>15</v>
      </c>
      <c r="I73" s="55">
        <v>159</v>
      </c>
      <c r="J73" s="55">
        <v>2</v>
      </c>
      <c r="K73" s="55">
        <v>120479</v>
      </c>
      <c r="L73" s="55">
        <v>11883</v>
      </c>
      <c r="M73" s="24">
        <f t="shared" si="7"/>
        <v>0.98092643051771122</v>
      </c>
      <c r="N73" s="25">
        <f t="shared" si="8"/>
        <v>1.2987012987012988E-2</v>
      </c>
      <c r="P73">
        <f t="shared" si="9"/>
        <v>1.3421426140655219E-2</v>
      </c>
    </row>
    <row r="74" spans="1:16" ht="16.5" thickBot="1" x14ac:dyDescent="0.3">
      <c r="A74" s="8" t="s">
        <v>218</v>
      </c>
      <c r="B74" s="55">
        <v>1518</v>
      </c>
      <c r="C74" s="56">
        <v>88</v>
      </c>
      <c r="D74" s="55">
        <v>53</v>
      </c>
      <c r="E74" s="57">
        <v>10</v>
      </c>
      <c r="F74" s="55">
        <v>697</v>
      </c>
      <c r="G74" s="55">
        <v>768</v>
      </c>
      <c r="H74" s="55">
        <v>28</v>
      </c>
      <c r="I74" s="55">
        <v>57</v>
      </c>
      <c r="J74" s="55">
        <v>2</v>
      </c>
      <c r="K74" s="55"/>
      <c r="L74" s="55"/>
      <c r="M74" s="24">
        <f t="shared" si="7"/>
        <v>0.92933333333333334</v>
      </c>
      <c r="N74" s="25">
        <f t="shared" si="8"/>
        <v>3.491436100131752E-2</v>
      </c>
      <c r="P74" t="e">
        <f t="shared" si="9"/>
        <v>#DIV/0!</v>
      </c>
    </row>
    <row r="75" spans="1:16" ht="30.75" thickBot="1" x14ac:dyDescent="0.3">
      <c r="A75" s="8" t="s">
        <v>208</v>
      </c>
      <c r="B75" s="55">
        <v>1486</v>
      </c>
      <c r="C75" s="56">
        <v>65</v>
      </c>
      <c r="D75" s="55">
        <v>57</v>
      </c>
      <c r="E75" s="55">
        <v>2</v>
      </c>
      <c r="F75" s="55">
        <v>592</v>
      </c>
      <c r="G75" s="55">
        <v>837</v>
      </c>
      <c r="H75" s="55">
        <v>4</v>
      </c>
      <c r="I75" s="55">
        <v>453</v>
      </c>
      <c r="J75" s="55">
        <v>17</v>
      </c>
      <c r="K75" s="55">
        <v>24676</v>
      </c>
      <c r="L75" s="55">
        <v>7521</v>
      </c>
      <c r="M75" s="24">
        <f t="shared" si="7"/>
        <v>0.91217257318952238</v>
      </c>
      <c r="N75" s="25">
        <f t="shared" si="8"/>
        <v>3.8358008075370119E-2</v>
      </c>
      <c r="P75">
        <f t="shared" si="9"/>
        <v>6.0220457124331335E-2</v>
      </c>
    </row>
    <row r="76" spans="1:16" ht="16.5" thickBot="1" x14ac:dyDescent="0.3">
      <c r="A76" s="8" t="s">
        <v>219</v>
      </c>
      <c r="B76" s="55">
        <v>1463</v>
      </c>
      <c r="C76" s="56">
        <v>112</v>
      </c>
      <c r="D76" s="55">
        <v>47</v>
      </c>
      <c r="E76" s="55">
        <v>4</v>
      </c>
      <c r="F76" s="55">
        <v>188</v>
      </c>
      <c r="G76" s="55">
        <v>1228</v>
      </c>
      <c r="H76" s="55">
        <v>7</v>
      </c>
      <c r="I76" s="55">
        <v>38</v>
      </c>
      <c r="J76" s="55">
        <v>1</v>
      </c>
      <c r="K76" s="55">
        <v>7425</v>
      </c>
      <c r="L76" s="55">
        <v>191</v>
      </c>
      <c r="M76" s="24">
        <f t="shared" si="7"/>
        <v>0.8</v>
      </c>
      <c r="N76" s="25">
        <f t="shared" si="8"/>
        <v>3.2125768967874231E-2</v>
      </c>
      <c r="P76">
        <f t="shared" si="9"/>
        <v>0.19703703703703704</v>
      </c>
    </row>
    <row r="77" spans="1:16" ht="16.5" thickBot="1" x14ac:dyDescent="0.3">
      <c r="A77" s="8" t="s">
        <v>104</v>
      </c>
      <c r="B77" s="55">
        <v>1461</v>
      </c>
      <c r="C77" s="56">
        <v>5</v>
      </c>
      <c r="D77" s="55">
        <v>18</v>
      </c>
      <c r="E77" s="55">
        <v>1</v>
      </c>
      <c r="F77" s="55">
        <v>1118</v>
      </c>
      <c r="G77" s="55">
        <v>325</v>
      </c>
      <c r="H77" s="55">
        <v>1</v>
      </c>
      <c r="I77" s="55">
        <v>303</v>
      </c>
      <c r="J77" s="55">
        <v>4</v>
      </c>
      <c r="K77" s="55">
        <v>115015</v>
      </c>
      <c r="L77" s="55">
        <v>23851</v>
      </c>
      <c r="M77" s="24">
        <f t="shared" si="7"/>
        <v>0.98415492957746475</v>
      </c>
      <c r="N77" s="25">
        <f t="shared" si="8"/>
        <v>1.2320328542094456E-2</v>
      </c>
      <c r="P77">
        <f t="shared" si="9"/>
        <v>1.2702690953353911E-2</v>
      </c>
    </row>
    <row r="78" spans="1:16" ht="16.5" thickBot="1" x14ac:dyDescent="0.3">
      <c r="A78" s="8" t="s">
        <v>207</v>
      </c>
      <c r="B78" s="55">
        <v>1426</v>
      </c>
      <c r="C78" s="55">
        <v>16</v>
      </c>
      <c r="D78" s="55">
        <v>41</v>
      </c>
      <c r="E78" s="55">
        <v>1</v>
      </c>
      <c r="F78" s="55">
        <v>460</v>
      </c>
      <c r="G78" s="55">
        <v>925</v>
      </c>
      <c r="H78" s="55">
        <v>17</v>
      </c>
      <c r="I78" s="55">
        <v>524</v>
      </c>
      <c r="J78" s="55">
        <v>15</v>
      </c>
      <c r="K78" s="55">
        <v>98948</v>
      </c>
      <c r="L78" s="55">
        <v>36347</v>
      </c>
      <c r="M78" s="24">
        <f t="shared" si="7"/>
        <v>0.91816367265469057</v>
      </c>
      <c r="N78" s="25">
        <f t="shared" si="8"/>
        <v>2.8751753155680224E-2</v>
      </c>
      <c r="P78">
        <f t="shared" si="9"/>
        <v>1.4411610138658689E-2</v>
      </c>
    </row>
    <row r="79" spans="1:16" ht="16.5" thickBot="1" x14ac:dyDescent="0.3">
      <c r="A79" s="8" t="s">
        <v>203</v>
      </c>
      <c r="B79" s="55">
        <v>1388</v>
      </c>
      <c r="C79" s="56">
        <v>15</v>
      </c>
      <c r="D79" s="55">
        <v>81</v>
      </c>
      <c r="E79" s="55">
        <v>1</v>
      </c>
      <c r="F79" s="55">
        <v>219</v>
      </c>
      <c r="G79" s="55">
        <v>1088</v>
      </c>
      <c r="H79" s="55">
        <v>23</v>
      </c>
      <c r="I79" s="55">
        <v>668</v>
      </c>
      <c r="J79" s="55">
        <v>39</v>
      </c>
      <c r="K79" s="55">
        <v>48179</v>
      </c>
      <c r="L79" s="55">
        <v>23175</v>
      </c>
      <c r="M79" s="24">
        <f t="shared" si="7"/>
        <v>0.73</v>
      </c>
      <c r="N79" s="25">
        <f t="shared" si="8"/>
        <v>5.8357348703170026E-2</v>
      </c>
      <c r="P79">
        <f t="shared" si="9"/>
        <v>2.8809232238112041E-2</v>
      </c>
    </row>
    <row r="80" spans="1:16" ht="16.5" thickBot="1" x14ac:dyDescent="0.3">
      <c r="A80" s="18" t="s">
        <v>215</v>
      </c>
      <c r="B80" s="55">
        <v>1373</v>
      </c>
      <c r="C80" s="55">
        <v>13</v>
      </c>
      <c r="D80" s="55">
        <v>17</v>
      </c>
      <c r="E80" s="55"/>
      <c r="F80" s="55">
        <v>386</v>
      </c>
      <c r="G80" s="55">
        <v>970</v>
      </c>
      <c r="H80" s="55">
        <v>7</v>
      </c>
      <c r="I80" s="55">
        <v>251</v>
      </c>
      <c r="J80" s="55">
        <v>3</v>
      </c>
      <c r="K80" s="55">
        <v>66089</v>
      </c>
      <c r="L80" s="55">
        <v>12105</v>
      </c>
      <c r="M80" s="24">
        <f t="shared" si="7"/>
        <v>0.95781637717121593</v>
      </c>
      <c r="N80" s="25">
        <f t="shared" si="8"/>
        <v>1.2381646030589949E-2</v>
      </c>
      <c r="P80">
        <f t="shared" si="9"/>
        <v>2.0775015509388855E-2</v>
      </c>
    </row>
    <row r="81" spans="1:16" ht="16.5" thickBot="1" x14ac:dyDescent="0.3">
      <c r="A81" s="8" t="s">
        <v>213</v>
      </c>
      <c r="B81" s="55">
        <v>1367</v>
      </c>
      <c r="C81" s="55">
        <v>41</v>
      </c>
      <c r="D81" s="55">
        <v>59</v>
      </c>
      <c r="E81" s="55">
        <v>2</v>
      </c>
      <c r="F81" s="55">
        <v>374</v>
      </c>
      <c r="G81" s="55">
        <v>934</v>
      </c>
      <c r="H81" s="55">
        <v>14</v>
      </c>
      <c r="I81" s="55">
        <v>656</v>
      </c>
      <c r="J81" s="55">
        <v>28</v>
      </c>
      <c r="K81" s="55">
        <v>14758</v>
      </c>
      <c r="L81" s="55">
        <v>7084</v>
      </c>
      <c r="M81" s="24">
        <f t="shared" si="7"/>
        <v>0.86374133949191689</v>
      </c>
      <c r="N81" s="25">
        <f t="shared" si="8"/>
        <v>4.3160204828090708E-2</v>
      </c>
      <c r="P81">
        <f t="shared" si="9"/>
        <v>9.2627727334327142E-2</v>
      </c>
    </row>
    <row r="82" spans="1:16" ht="16.5" thickBot="1" x14ac:dyDescent="0.3">
      <c r="A82" s="8" t="s">
        <v>216</v>
      </c>
      <c r="B82" s="55">
        <v>1337</v>
      </c>
      <c r="C82" s="56">
        <v>52</v>
      </c>
      <c r="D82" s="55">
        <v>51</v>
      </c>
      <c r="E82" s="57">
        <v>2</v>
      </c>
      <c r="F82" s="55">
        <v>437</v>
      </c>
      <c r="G82" s="55">
        <v>849</v>
      </c>
      <c r="H82" s="55">
        <v>11</v>
      </c>
      <c r="I82" s="55">
        <v>118</v>
      </c>
      <c r="J82" s="55">
        <v>5</v>
      </c>
      <c r="K82" s="55">
        <v>37991</v>
      </c>
      <c r="L82" s="55">
        <v>3354</v>
      </c>
      <c r="M82" s="24">
        <f t="shared" si="7"/>
        <v>0.89549180327868849</v>
      </c>
      <c r="N82" s="25">
        <f t="shared" si="8"/>
        <v>3.8145100972326103E-2</v>
      </c>
      <c r="P82">
        <f t="shared" si="9"/>
        <v>3.5192545602905953E-2</v>
      </c>
    </row>
    <row r="83" spans="1:16" ht="16.5" thickBot="1" x14ac:dyDescent="0.3">
      <c r="A83" s="8" t="s">
        <v>223</v>
      </c>
      <c r="B83" s="55">
        <v>1279</v>
      </c>
      <c r="C83" s="56"/>
      <c r="D83" s="55">
        <v>10</v>
      </c>
      <c r="E83" s="57"/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1247</v>
      </c>
      <c r="C84" s="56">
        <v>59</v>
      </c>
      <c r="D84" s="55">
        <v>55</v>
      </c>
      <c r="E84" s="57">
        <v>1</v>
      </c>
      <c r="F84" s="55">
        <v>197</v>
      </c>
      <c r="G84" s="55">
        <v>995</v>
      </c>
      <c r="H84" s="55">
        <v>37</v>
      </c>
      <c r="I84" s="55">
        <v>179</v>
      </c>
      <c r="J84" s="55">
        <v>8</v>
      </c>
      <c r="K84" s="55">
        <v>27000</v>
      </c>
      <c r="L84" s="55">
        <v>3886</v>
      </c>
      <c r="M84" s="24">
        <f t="shared" si="7"/>
        <v>0.78174603174603174</v>
      </c>
      <c r="N84" s="25">
        <f t="shared" si="8"/>
        <v>4.4105854049719326E-2</v>
      </c>
      <c r="P84">
        <f t="shared" si="9"/>
        <v>4.6185185185185183E-2</v>
      </c>
    </row>
    <row r="85" spans="1:16" ht="16.5" thickBot="1" x14ac:dyDescent="0.3">
      <c r="A85" s="8" t="s">
        <v>235</v>
      </c>
      <c r="B85" s="55">
        <v>1095</v>
      </c>
      <c r="C85" s="56"/>
      <c r="D85" s="55">
        <v>32</v>
      </c>
      <c r="E85" s="57"/>
      <c r="F85" s="55">
        <v>208</v>
      </c>
      <c r="G85" s="55">
        <v>855</v>
      </c>
      <c r="H85" s="55">
        <v>2</v>
      </c>
      <c r="I85" s="55">
        <v>5</v>
      </c>
      <c r="J85" s="55" t="s">
        <v>48</v>
      </c>
      <c r="K85" s="55">
        <v>10061</v>
      </c>
      <c r="L85" s="55">
        <v>49</v>
      </c>
      <c r="M85" s="24">
        <f t="shared" si="7"/>
        <v>0.8666666666666667</v>
      </c>
      <c r="N85" s="25">
        <f t="shared" si="8"/>
        <v>2.9223744292237442E-2</v>
      </c>
      <c r="P85">
        <f t="shared" si="9"/>
        <v>0.10883609979127323</v>
      </c>
    </row>
    <row r="86" spans="1:16" ht="16.5" thickBot="1" x14ac:dyDescent="0.3">
      <c r="A86" s="8" t="s">
        <v>224</v>
      </c>
      <c r="B86" s="55">
        <v>1077</v>
      </c>
      <c r="C86" s="56"/>
      <c r="D86" s="55">
        <v>14</v>
      </c>
      <c r="E86" s="57"/>
      <c r="F86" s="55">
        <v>419</v>
      </c>
      <c r="G86" s="55">
        <v>644</v>
      </c>
      <c r="H86" s="55"/>
      <c r="I86" s="55">
        <v>41</v>
      </c>
      <c r="J86" s="55" t="s">
        <v>91</v>
      </c>
      <c r="K86" s="55"/>
      <c r="L86" s="55"/>
      <c r="M86" s="24">
        <f t="shared" si="7"/>
        <v>0.9676674364896074</v>
      </c>
      <c r="N86" s="25">
        <f t="shared" si="8"/>
        <v>1.2999071494893221E-2</v>
      </c>
      <c r="P86" t="e">
        <f t="shared" si="9"/>
        <v>#DIV/0!</v>
      </c>
    </row>
    <row r="87" spans="1:16" ht="16.5" thickBot="1" x14ac:dyDescent="0.3">
      <c r="A87" s="8" t="s">
        <v>210</v>
      </c>
      <c r="B87" s="55">
        <v>1038</v>
      </c>
      <c r="C87" s="56">
        <v>2</v>
      </c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7"/>
        <v>0.99471598414795248</v>
      </c>
      <c r="N87" s="25">
        <f t="shared" si="8"/>
        <v>3.8535645472061657E-3</v>
      </c>
      <c r="P87">
        <f t="shared" si="9"/>
        <v>7.127162867344136E-3</v>
      </c>
    </row>
    <row r="88" spans="1:16" ht="16.5" thickBot="1" x14ac:dyDescent="0.3">
      <c r="A88" s="8" t="s">
        <v>225</v>
      </c>
      <c r="B88" s="55">
        <v>1008</v>
      </c>
      <c r="C88" s="56">
        <v>9</v>
      </c>
      <c r="D88" s="55">
        <v>2</v>
      </c>
      <c r="E88" s="57"/>
      <c r="F88" s="55">
        <v>373</v>
      </c>
      <c r="G88" s="55">
        <v>633</v>
      </c>
      <c r="H88" s="55"/>
      <c r="I88" s="55">
        <v>1020</v>
      </c>
      <c r="J88" s="55">
        <v>2</v>
      </c>
      <c r="K88" s="55">
        <v>11431</v>
      </c>
      <c r="L88" s="55">
        <v>11570</v>
      </c>
      <c r="M88" s="24">
        <f t="shared" si="7"/>
        <v>0.9946666666666667</v>
      </c>
      <c r="N88" s="25">
        <f t="shared" si="8"/>
        <v>1.984126984126984E-3</v>
      </c>
      <c r="P88">
        <f t="shared" si="9"/>
        <v>8.8181261481935086E-2</v>
      </c>
    </row>
    <row r="89" spans="1:16" ht="16.5" thickBot="1" x14ac:dyDescent="0.3">
      <c r="A89" s="8" t="s">
        <v>238</v>
      </c>
      <c r="B89" s="55">
        <v>954</v>
      </c>
      <c r="C89" s="56"/>
      <c r="D89" s="55">
        <v>6</v>
      </c>
      <c r="E89" s="55"/>
      <c r="F89" s="55">
        <v>191</v>
      </c>
      <c r="G89" s="55">
        <v>757</v>
      </c>
      <c r="H89" s="55"/>
      <c r="I89" s="55">
        <v>73</v>
      </c>
      <c r="J89" s="55" t="s">
        <v>91</v>
      </c>
      <c r="K89" s="55"/>
      <c r="L89" s="55"/>
      <c r="M89" s="24">
        <f t="shared" si="7"/>
        <v>0.96954314720812185</v>
      </c>
      <c r="N89" s="25">
        <f t="shared" si="8"/>
        <v>6.2893081761006293E-3</v>
      </c>
      <c r="P89" t="e">
        <f t="shared" si="9"/>
        <v>#DIV/0!</v>
      </c>
    </row>
    <row r="90" spans="1:16" ht="16.5" thickBot="1" x14ac:dyDescent="0.3">
      <c r="A90" s="8" t="s">
        <v>221</v>
      </c>
      <c r="B90" s="55">
        <v>922</v>
      </c>
      <c r="C90" s="56"/>
      <c r="D90" s="55">
        <v>38</v>
      </c>
      <c r="E90" s="57"/>
      <c r="F90" s="55">
        <v>194</v>
      </c>
      <c r="G90" s="55">
        <v>690</v>
      </c>
      <c r="H90" s="55">
        <v>20</v>
      </c>
      <c r="I90" s="55">
        <v>78</v>
      </c>
      <c r="J90" s="55">
        <v>3</v>
      </c>
      <c r="K90" s="55">
        <v>19849</v>
      </c>
      <c r="L90" s="55">
        <v>1679</v>
      </c>
      <c r="M90" s="24">
        <f t="shared" si="7"/>
        <v>0.83620689655172409</v>
      </c>
      <c r="N90" s="25">
        <f t="shared" si="8"/>
        <v>4.1214750542299353E-2</v>
      </c>
      <c r="P90">
        <f t="shared" si="9"/>
        <v>4.6450702806186711E-2</v>
      </c>
    </row>
    <row r="91" spans="1:16" ht="16.5" thickBot="1" x14ac:dyDescent="0.3">
      <c r="A91" s="8" t="s">
        <v>222</v>
      </c>
      <c r="B91" s="55">
        <v>810</v>
      </c>
      <c r="C91" s="55">
        <v>6</v>
      </c>
      <c r="D91" s="55">
        <v>14</v>
      </c>
      <c r="E91" s="55"/>
      <c r="F91" s="55">
        <v>98</v>
      </c>
      <c r="G91" s="55">
        <v>698</v>
      </c>
      <c r="H91" s="55">
        <v>15</v>
      </c>
      <c r="I91" s="55">
        <v>671</v>
      </c>
      <c r="J91" s="55">
        <v>12</v>
      </c>
      <c r="K91" s="55">
        <v>43542</v>
      </c>
      <c r="L91" s="55">
        <v>36064</v>
      </c>
      <c r="M91" s="24">
        <f t="shared" si="7"/>
        <v>0.875</v>
      </c>
      <c r="N91" s="25">
        <f t="shared" si="8"/>
        <v>1.7283950617283949E-2</v>
      </c>
      <c r="P91">
        <f t="shared" si="9"/>
        <v>1.8602728400165358E-2</v>
      </c>
    </row>
    <row r="92" spans="1:16" ht="16.5" thickBot="1" x14ac:dyDescent="0.3">
      <c r="A92" s="8" t="s">
        <v>237</v>
      </c>
      <c r="B92" s="55">
        <v>807</v>
      </c>
      <c r="C92" s="55">
        <v>104</v>
      </c>
      <c r="D92" s="55">
        <v>44</v>
      </c>
      <c r="E92" s="55">
        <v>1</v>
      </c>
      <c r="F92" s="55">
        <v>54</v>
      </c>
      <c r="G92" s="55">
        <v>709</v>
      </c>
      <c r="H92" s="55">
        <v>3</v>
      </c>
      <c r="I92" s="55">
        <v>69</v>
      </c>
      <c r="J92" s="55">
        <v>4</v>
      </c>
      <c r="K92" s="55">
        <v>4995</v>
      </c>
      <c r="L92" s="55">
        <v>428</v>
      </c>
      <c r="M92" s="24">
        <f t="shared" si="7"/>
        <v>0.55102040816326525</v>
      </c>
      <c r="N92" s="25">
        <f t="shared" si="8"/>
        <v>5.4522924411400248E-2</v>
      </c>
      <c r="P92">
        <f t="shared" si="9"/>
        <v>0.16156156156156157</v>
      </c>
    </row>
    <row r="93" spans="1:16" ht="16.5" thickBot="1" x14ac:dyDescent="0.3">
      <c r="A93" s="8" t="s">
        <v>226</v>
      </c>
      <c r="B93" s="55">
        <v>804</v>
      </c>
      <c r="C93" s="56">
        <v>20</v>
      </c>
      <c r="D93" s="55">
        <v>12</v>
      </c>
      <c r="E93" s="55"/>
      <c r="F93" s="55">
        <v>267</v>
      </c>
      <c r="G93" s="55">
        <v>525</v>
      </c>
      <c r="H93" s="55">
        <v>6</v>
      </c>
      <c r="I93" s="55">
        <v>426</v>
      </c>
      <c r="J93" s="55">
        <v>6</v>
      </c>
      <c r="K93" s="55">
        <v>45743</v>
      </c>
      <c r="L93" s="55">
        <v>24251</v>
      </c>
      <c r="M93" s="24">
        <f t="shared" si="7"/>
        <v>0.956989247311828</v>
      </c>
      <c r="N93" s="25">
        <f t="shared" si="8"/>
        <v>1.4925373134328358E-2</v>
      </c>
      <c r="P93">
        <f t="shared" si="9"/>
        <v>1.7576459786196794E-2</v>
      </c>
    </row>
    <row r="94" spans="1:16" ht="16.5" thickBot="1" x14ac:dyDescent="0.3">
      <c r="A94" s="8" t="s">
        <v>227</v>
      </c>
      <c r="B94" s="55">
        <v>731</v>
      </c>
      <c r="C94" s="55"/>
      <c r="D94" s="55">
        <v>40</v>
      </c>
      <c r="E94" s="55"/>
      <c r="F94" s="55">
        <v>344</v>
      </c>
      <c r="G94" s="55">
        <v>347</v>
      </c>
      <c r="H94" s="55">
        <v>17</v>
      </c>
      <c r="I94" s="55">
        <v>9461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5.4719562243502051E-2</v>
      </c>
      <c r="P94">
        <f t="shared" si="9"/>
        <v>0.43693962940824865</v>
      </c>
    </row>
    <row r="95" spans="1:16" ht="16.5" thickBot="1" x14ac:dyDescent="0.3">
      <c r="A95" s="8" t="s">
        <v>233</v>
      </c>
      <c r="B95" s="55">
        <v>712</v>
      </c>
      <c r="C95" s="55">
        <v>34</v>
      </c>
      <c r="D95" s="55">
        <v>27</v>
      </c>
      <c r="E95" s="55"/>
      <c r="F95" s="55">
        <v>403</v>
      </c>
      <c r="G95" s="55">
        <v>282</v>
      </c>
      <c r="H95" s="55">
        <v>4</v>
      </c>
      <c r="I95" s="55">
        <v>247</v>
      </c>
      <c r="J95" s="55">
        <v>9</v>
      </c>
      <c r="K95" s="55">
        <v>7015</v>
      </c>
      <c r="L95" s="55">
        <v>2438</v>
      </c>
      <c r="M95" s="24">
        <f t="shared" si="7"/>
        <v>0.93720930232558142</v>
      </c>
      <c r="N95" s="25">
        <f t="shared" si="8"/>
        <v>3.7921348314606744E-2</v>
      </c>
      <c r="P95">
        <f t="shared" si="9"/>
        <v>0.1014967925873129</v>
      </c>
    </row>
    <row r="96" spans="1:16" ht="16.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7"/>
        <v>0.98024316109422494</v>
      </c>
      <c r="N96" s="25">
        <f t="shared" si="8"/>
        <v>1.8258426966292134E-2</v>
      </c>
      <c r="P96" t="e">
        <f t="shared" si="9"/>
        <v>#DIV/0!</v>
      </c>
    </row>
    <row r="97" spans="1:16" ht="16.5" thickBot="1" x14ac:dyDescent="0.3">
      <c r="A97" s="8" t="s">
        <v>229</v>
      </c>
      <c r="B97" s="55">
        <v>704</v>
      </c>
      <c r="C97" s="55">
        <v>8</v>
      </c>
      <c r="D97" s="55">
        <v>24</v>
      </c>
      <c r="E97" s="55">
        <v>2</v>
      </c>
      <c r="F97" s="55">
        <v>143</v>
      </c>
      <c r="G97" s="55">
        <v>537</v>
      </c>
      <c r="H97" s="55">
        <v>44</v>
      </c>
      <c r="I97" s="55">
        <v>103</v>
      </c>
      <c r="J97" s="55">
        <v>4</v>
      </c>
      <c r="K97" s="55">
        <v>26467</v>
      </c>
      <c r="L97" s="55">
        <v>3878</v>
      </c>
      <c r="M97" s="24">
        <f t="shared" si="7"/>
        <v>0.85628742514970058</v>
      </c>
      <c r="N97" s="25">
        <f t="shared" si="8"/>
        <v>3.4090909090909088E-2</v>
      </c>
      <c r="P97">
        <f t="shared" si="9"/>
        <v>2.6599161219631996E-2</v>
      </c>
    </row>
    <row r="98" spans="1:16" ht="16.5" thickBot="1" x14ac:dyDescent="0.3">
      <c r="A98" s="8" t="s">
        <v>230</v>
      </c>
      <c r="B98" s="55">
        <v>687</v>
      </c>
      <c r="C98" s="55"/>
      <c r="D98" s="55">
        <v>6</v>
      </c>
      <c r="E98" s="55"/>
      <c r="F98" s="55">
        <v>216</v>
      </c>
      <c r="G98" s="55">
        <v>465</v>
      </c>
      <c r="H98" s="55">
        <v>7</v>
      </c>
      <c r="I98" s="55">
        <v>135</v>
      </c>
      <c r="J98" s="55">
        <v>1</v>
      </c>
      <c r="K98" s="55">
        <v>12342</v>
      </c>
      <c r="L98" s="55">
        <v>2423</v>
      </c>
      <c r="M98" s="24">
        <f t="shared" si="7"/>
        <v>0.97297297297297303</v>
      </c>
      <c r="N98" s="25">
        <f t="shared" si="8"/>
        <v>8.7336244541484712E-3</v>
      </c>
      <c r="P98">
        <f t="shared" si="9"/>
        <v>5.5663587749149243E-2</v>
      </c>
    </row>
    <row r="99" spans="1:16" ht="16.5" thickBot="1" x14ac:dyDescent="0.3">
      <c r="A99" s="8" t="s">
        <v>231</v>
      </c>
      <c r="B99" s="55">
        <v>681</v>
      </c>
      <c r="C99" s="56"/>
      <c r="D99" s="55">
        <v>24</v>
      </c>
      <c r="E99" s="57"/>
      <c r="F99" s="55">
        <v>289</v>
      </c>
      <c r="G99" s="55">
        <v>368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0.92332268370607029</v>
      </c>
      <c r="N99" s="25">
        <f t="shared" si="8"/>
        <v>3.5242290748898682E-2</v>
      </c>
      <c r="P99">
        <f t="shared" si="9"/>
        <v>0.14093543046357615</v>
      </c>
    </row>
    <row r="100" spans="1:16" ht="16.5" thickBot="1" x14ac:dyDescent="0.3">
      <c r="A100" s="8" t="s">
        <v>234</v>
      </c>
      <c r="B100" s="55">
        <v>665</v>
      </c>
      <c r="C100" s="56">
        <v>9</v>
      </c>
      <c r="D100" s="55">
        <v>8</v>
      </c>
      <c r="E100" s="55"/>
      <c r="F100" s="55">
        <v>345</v>
      </c>
      <c r="G100" s="55">
        <v>312</v>
      </c>
      <c r="H100" s="55">
        <v>11</v>
      </c>
      <c r="I100" s="55">
        <v>102</v>
      </c>
      <c r="J100" s="55">
        <v>1</v>
      </c>
      <c r="K100" s="55">
        <v>39615</v>
      </c>
      <c r="L100" s="55">
        <v>6072</v>
      </c>
      <c r="M100" s="24">
        <f t="shared" si="7"/>
        <v>0.97733711048158645</v>
      </c>
      <c r="N100" s="25">
        <f t="shared" si="8"/>
        <v>1.2030075187969926E-2</v>
      </c>
      <c r="P100">
        <f t="shared" si="9"/>
        <v>1.6786570743405275E-2</v>
      </c>
    </row>
    <row r="101" spans="1:16" ht="16.5" thickBot="1" x14ac:dyDescent="0.3">
      <c r="A101" s="8" t="s">
        <v>232</v>
      </c>
      <c r="B101" s="55">
        <v>629</v>
      </c>
      <c r="C101" s="55"/>
      <c r="D101" s="55">
        <v>41</v>
      </c>
      <c r="E101" s="55"/>
      <c r="F101" s="55">
        <v>425</v>
      </c>
      <c r="G101" s="55">
        <v>163</v>
      </c>
      <c r="H101" s="55"/>
      <c r="I101" s="55">
        <v>30</v>
      </c>
      <c r="J101" s="55">
        <v>2</v>
      </c>
      <c r="K101" s="55"/>
      <c r="L101" s="55"/>
      <c r="M101" s="24">
        <f t="shared" si="7"/>
        <v>0.91201716738197425</v>
      </c>
      <c r="N101" s="25">
        <f t="shared" si="8"/>
        <v>6.518282988871224E-2</v>
      </c>
      <c r="P101" t="e">
        <f t="shared" si="9"/>
        <v>#DIV/0!</v>
      </c>
    </row>
    <row r="102" spans="1:16" ht="16.5" thickBot="1" x14ac:dyDescent="0.3">
      <c r="A102" s="8" t="s">
        <v>249</v>
      </c>
      <c r="B102" s="55">
        <v>614</v>
      </c>
      <c r="C102" s="55">
        <v>69</v>
      </c>
      <c r="D102" s="55">
        <v>7</v>
      </c>
      <c r="E102" s="55"/>
      <c r="F102" s="55">
        <v>276</v>
      </c>
      <c r="G102" s="55">
        <v>331</v>
      </c>
      <c r="H102" s="55">
        <v>1</v>
      </c>
      <c r="I102" s="55">
        <v>37</v>
      </c>
      <c r="J102" s="55" t="s">
        <v>72</v>
      </c>
      <c r="K102" s="55">
        <v>466</v>
      </c>
      <c r="L102" s="55">
        <v>28</v>
      </c>
      <c r="M102" s="24">
        <f t="shared" si="7"/>
        <v>0.97526501766784457</v>
      </c>
      <c r="N102" s="25">
        <f t="shared" si="8"/>
        <v>1.1400651465798045E-2</v>
      </c>
      <c r="P102">
        <f t="shared" si="9"/>
        <v>1.3175965665236051</v>
      </c>
    </row>
    <row r="103" spans="1:16" ht="16.5" thickBot="1" x14ac:dyDescent="0.3">
      <c r="A103" s="8" t="s">
        <v>241</v>
      </c>
      <c r="B103" s="55">
        <v>591</v>
      </c>
      <c r="C103" s="56">
        <v>29</v>
      </c>
      <c r="D103" s="55">
        <v>55</v>
      </c>
      <c r="E103" s="55">
        <v>8</v>
      </c>
      <c r="F103" s="55">
        <v>58</v>
      </c>
      <c r="G103" s="55">
        <v>478</v>
      </c>
      <c r="H103" s="55">
        <v>10</v>
      </c>
      <c r="I103" s="55">
        <v>60</v>
      </c>
      <c r="J103" s="55">
        <v>6</v>
      </c>
      <c r="K103" s="55">
        <v>3457</v>
      </c>
      <c r="L103" s="55">
        <v>349</v>
      </c>
      <c r="M103" s="24">
        <f t="shared" si="7"/>
        <v>0.51327433628318586</v>
      </c>
      <c r="N103" s="25">
        <f t="shared" si="8"/>
        <v>9.3062605752961089E-2</v>
      </c>
      <c r="P103">
        <f t="shared" si="9"/>
        <v>0.17095747758171825</v>
      </c>
    </row>
    <row r="104" spans="1:16" ht="16.5" thickBot="1" x14ac:dyDescent="0.3">
      <c r="A104" s="8" t="s">
        <v>239</v>
      </c>
      <c r="B104" s="55">
        <v>563</v>
      </c>
      <c r="C104" s="56"/>
      <c r="D104" s="55">
        <v>12</v>
      </c>
      <c r="E104" s="55"/>
      <c r="F104" s="55">
        <v>369</v>
      </c>
      <c r="G104" s="55">
        <v>182</v>
      </c>
      <c r="H104" s="55">
        <v>9</v>
      </c>
      <c r="I104" s="55">
        <v>162</v>
      </c>
      <c r="J104" s="55">
        <v>3</v>
      </c>
      <c r="K104" s="55">
        <v>15834</v>
      </c>
      <c r="L104" s="55">
        <v>4558</v>
      </c>
      <c r="M104" s="24">
        <f t="shared" si="7"/>
        <v>0.96850393700787396</v>
      </c>
      <c r="N104" s="25">
        <f t="shared" si="8"/>
        <v>2.1314387211367674E-2</v>
      </c>
      <c r="P104">
        <f t="shared" si="9"/>
        <v>3.555639762536314E-2</v>
      </c>
    </row>
    <row r="105" spans="1:16" ht="16.5" thickBot="1" x14ac:dyDescent="0.3">
      <c r="A105" s="8" t="s">
        <v>240</v>
      </c>
      <c r="B105" s="55">
        <v>523</v>
      </c>
      <c r="C105" s="55"/>
      <c r="D105" s="55">
        <v>34</v>
      </c>
      <c r="E105" s="55"/>
      <c r="F105" s="55">
        <v>295</v>
      </c>
      <c r="G105" s="55">
        <v>194</v>
      </c>
      <c r="H105" s="55"/>
      <c r="I105" s="55">
        <v>3008</v>
      </c>
      <c r="J105" s="55">
        <v>196</v>
      </c>
      <c r="K105" s="55">
        <v>3320</v>
      </c>
      <c r="L105" s="55">
        <v>19095</v>
      </c>
      <c r="M105" s="24">
        <f t="shared" si="7"/>
        <v>0.89665653495440734</v>
      </c>
      <c r="N105" s="25">
        <f t="shared" si="8"/>
        <v>6.5009560229445512E-2</v>
      </c>
      <c r="P105">
        <f t="shared" si="9"/>
        <v>0.15753012048192772</v>
      </c>
    </row>
    <row r="106" spans="1:16" ht="16.5" thickBot="1" x14ac:dyDescent="0.3">
      <c r="A106" s="8" t="s">
        <v>242</v>
      </c>
      <c r="B106" s="55">
        <v>513</v>
      </c>
      <c r="C106" s="56"/>
      <c r="D106" s="55">
        <v>40</v>
      </c>
      <c r="E106" s="55"/>
      <c r="F106" s="55">
        <v>64</v>
      </c>
      <c r="G106" s="55">
        <v>409</v>
      </c>
      <c r="H106" s="55">
        <v>3</v>
      </c>
      <c r="I106" s="55">
        <v>15119</v>
      </c>
      <c r="J106" s="55">
        <v>1179</v>
      </c>
      <c r="K106" s="55">
        <v>1929</v>
      </c>
      <c r="L106" s="55">
        <v>56851</v>
      </c>
    </row>
    <row r="107" spans="1:16" ht="16.5" thickBot="1" x14ac:dyDescent="0.3">
      <c r="A107" s="8" t="s">
        <v>243</v>
      </c>
      <c r="B107" s="55">
        <v>484</v>
      </c>
      <c r="C107" s="55"/>
      <c r="D107" s="55">
        <v>4</v>
      </c>
      <c r="E107" s="55"/>
      <c r="F107" s="55">
        <v>92</v>
      </c>
      <c r="G107" s="55">
        <v>388</v>
      </c>
      <c r="H107" s="55"/>
      <c r="I107" s="55">
        <v>95</v>
      </c>
      <c r="J107" s="55" t="s">
        <v>57</v>
      </c>
      <c r="K107" s="55">
        <v>27000</v>
      </c>
      <c r="L107" s="55">
        <v>5293</v>
      </c>
    </row>
    <row r="108" spans="1:16" ht="16.5" thickBot="1" x14ac:dyDescent="0.3">
      <c r="A108" s="8" t="s">
        <v>248</v>
      </c>
      <c r="B108" s="55">
        <v>456</v>
      </c>
      <c r="C108" s="56">
        <v>12</v>
      </c>
      <c r="D108" s="55">
        <v>5</v>
      </c>
      <c r="E108" s="57"/>
      <c r="F108" s="55">
        <v>139</v>
      </c>
      <c r="G108" s="55">
        <v>312</v>
      </c>
      <c r="H108" s="55">
        <v>6</v>
      </c>
      <c r="I108" s="55">
        <v>114</v>
      </c>
      <c r="J108" s="55">
        <v>1</v>
      </c>
      <c r="K108" s="55">
        <v>9699</v>
      </c>
      <c r="L108" s="55">
        <v>2431</v>
      </c>
    </row>
    <row r="109" spans="1:16" ht="16.5" thickBot="1" x14ac:dyDescent="0.3">
      <c r="A109" s="8" t="s">
        <v>253</v>
      </c>
      <c r="B109" s="55">
        <v>452</v>
      </c>
      <c r="C109" s="56">
        <v>35</v>
      </c>
      <c r="D109" s="55">
        <v>7</v>
      </c>
      <c r="E109" s="55"/>
      <c r="F109" s="55">
        <v>118</v>
      </c>
      <c r="G109" s="55">
        <v>327</v>
      </c>
      <c r="H109" s="55">
        <v>2</v>
      </c>
      <c r="I109" s="55">
        <v>21</v>
      </c>
      <c r="J109" s="55" t="s">
        <v>63</v>
      </c>
      <c r="K109" s="55">
        <v>13850</v>
      </c>
      <c r="L109" s="55">
        <v>647</v>
      </c>
    </row>
    <row r="110" spans="1:16" ht="16.5" thickBot="1" x14ac:dyDescent="0.3">
      <c r="A110" s="8" t="s">
        <v>244</v>
      </c>
      <c r="B110" s="55">
        <v>448</v>
      </c>
      <c r="C110" s="56">
        <v>1</v>
      </c>
      <c r="D110" s="55">
        <v>4</v>
      </c>
      <c r="E110" s="55">
        <v>1</v>
      </c>
      <c r="F110" s="55">
        <v>249</v>
      </c>
      <c r="G110" s="55">
        <v>195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444</v>
      </c>
      <c r="C111" s="56">
        <v>3</v>
      </c>
      <c r="D111" s="55">
        <v>7</v>
      </c>
      <c r="E111" s="57"/>
      <c r="F111" s="55">
        <v>332</v>
      </c>
      <c r="G111" s="55">
        <v>105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254</v>
      </c>
      <c r="B112" s="55">
        <v>430</v>
      </c>
      <c r="C112" s="56">
        <v>46</v>
      </c>
      <c r="D112" s="55">
        <v>11</v>
      </c>
      <c r="E112" s="55"/>
      <c r="F112" s="55">
        <v>30</v>
      </c>
      <c r="G112" s="55">
        <v>389</v>
      </c>
      <c r="H112" s="55">
        <v>5</v>
      </c>
      <c r="I112" s="55">
        <v>24</v>
      </c>
      <c r="J112" s="55" t="s">
        <v>37</v>
      </c>
      <c r="K112" s="55">
        <v>7200</v>
      </c>
      <c r="L112" s="55">
        <v>402</v>
      </c>
    </row>
    <row r="113" spans="1:12" ht="16.5" thickBot="1" x14ac:dyDescent="0.3">
      <c r="A113" s="8" t="s">
        <v>246</v>
      </c>
      <c r="B113" s="55">
        <v>429</v>
      </c>
      <c r="C113" s="56">
        <v>1</v>
      </c>
      <c r="D113" s="55">
        <v>6</v>
      </c>
      <c r="E113" s="55"/>
      <c r="F113" s="55">
        <v>275</v>
      </c>
      <c r="G113" s="55">
        <v>148</v>
      </c>
      <c r="H113" s="55"/>
      <c r="I113" s="55">
        <v>18</v>
      </c>
      <c r="J113" s="55" t="s">
        <v>63</v>
      </c>
      <c r="K113" s="55">
        <v>59840</v>
      </c>
      <c r="L113" s="55">
        <v>2513</v>
      </c>
    </row>
    <row r="114" spans="1:12" ht="16.5" thickBot="1" x14ac:dyDescent="0.3">
      <c r="A114" s="8" t="s">
        <v>250</v>
      </c>
      <c r="B114" s="55">
        <v>416</v>
      </c>
      <c r="C114" s="55">
        <v>22</v>
      </c>
      <c r="D114" s="55">
        <v>28</v>
      </c>
      <c r="E114" s="55">
        <v>3</v>
      </c>
      <c r="F114" s="55">
        <v>49</v>
      </c>
      <c r="G114" s="55">
        <v>339</v>
      </c>
      <c r="H114" s="55"/>
      <c r="I114" s="55">
        <v>5</v>
      </c>
      <c r="J114" s="55" t="s">
        <v>63</v>
      </c>
      <c r="K114" s="55"/>
      <c r="L114" s="55"/>
    </row>
    <row r="115" spans="1:12" ht="16.5" thickBot="1" x14ac:dyDescent="0.3">
      <c r="A115" s="8" t="s">
        <v>247</v>
      </c>
      <c r="B115" s="55">
        <v>412</v>
      </c>
      <c r="C115" s="56"/>
      <c r="D115" s="55"/>
      <c r="E115" s="55"/>
      <c r="F115" s="55">
        <v>300</v>
      </c>
      <c r="G115" s="55">
        <v>112</v>
      </c>
      <c r="H115" s="55">
        <v>2</v>
      </c>
      <c r="I115" s="55">
        <v>460</v>
      </c>
      <c r="J115" s="55"/>
      <c r="K115" s="55"/>
      <c r="L115" s="55"/>
    </row>
    <row r="116" spans="1:12" ht="16.5" thickBot="1" x14ac:dyDescent="0.3">
      <c r="A116" s="8" t="s">
        <v>260</v>
      </c>
      <c r="B116" s="55">
        <v>390</v>
      </c>
      <c r="C116" s="56">
        <v>62</v>
      </c>
      <c r="D116" s="55">
        <v>18</v>
      </c>
      <c r="E116" s="55">
        <v>2</v>
      </c>
      <c r="F116" s="55">
        <v>8</v>
      </c>
      <c r="G116" s="55">
        <v>364</v>
      </c>
      <c r="H116" s="55">
        <v>2</v>
      </c>
      <c r="I116" s="55">
        <v>25</v>
      </c>
      <c r="J116" s="55">
        <v>1</v>
      </c>
      <c r="K116" s="55"/>
      <c r="L116" s="55"/>
    </row>
    <row r="117" spans="1:12" ht="16.5" thickBot="1" x14ac:dyDescent="0.3">
      <c r="A117" s="8" t="s">
        <v>252</v>
      </c>
      <c r="B117" s="55">
        <v>354</v>
      </c>
      <c r="C117" s="56"/>
      <c r="D117" s="55">
        <v>4</v>
      </c>
      <c r="E117" s="55"/>
      <c r="F117" s="55">
        <v>144</v>
      </c>
      <c r="G117" s="55">
        <v>206</v>
      </c>
      <c r="H117" s="55">
        <v>4</v>
      </c>
      <c r="I117" s="55">
        <v>1298</v>
      </c>
      <c r="J117" s="55">
        <v>15</v>
      </c>
      <c r="K117" s="55">
        <v>2200</v>
      </c>
      <c r="L117" s="55">
        <v>8064</v>
      </c>
    </row>
    <row r="118" spans="1:12" ht="16.5" thickBot="1" x14ac:dyDescent="0.3">
      <c r="A118" s="8" t="s">
        <v>257</v>
      </c>
      <c r="B118" s="55">
        <v>343</v>
      </c>
      <c r="C118" s="56">
        <v>7</v>
      </c>
      <c r="D118" s="55">
        <v>14</v>
      </c>
      <c r="E118" s="55"/>
      <c r="F118" s="55">
        <v>98</v>
      </c>
      <c r="G118" s="55">
        <v>231</v>
      </c>
      <c r="H118" s="55">
        <v>2</v>
      </c>
      <c r="I118" s="55">
        <v>6</v>
      </c>
      <c r="J118" s="55" t="s">
        <v>63</v>
      </c>
      <c r="K118" s="55">
        <v>17000</v>
      </c>
      <c r="L118" s="55">
        <v>316</v>
      </c>
    </row>
    <row r="119" spans="1:12" ht="16.5" thickBot="1" x14ac:dyDescent="0.3">
      <c r="A119" s="8" t="s">
        <v>251</v>
      </c>
      <c r="B119" s="55">
        <v>331</v>
      </c>
      <c r="C119" s="56"/>
      <c r="D119" s="55">
        <v>9</v>
      </c>
      <c r="E119" s="57"/>
      <c r="F119" s="55">
        <v>295</v>
      </c>
      <c r="G119" s="55">
        <v>27</v>
      </c>
      <c r="H119" s="55">
        <v>3</v>
      </c>
      <c r="I119" s="55">
        <v>260</v>
      </c>
      <c r="J119" s="55">
        <v>7</v>
      </c>
      <c r="K119" s="55">
        <v>13374</v>
      </c>
      <c r="L119" s="55">
        <v>10516</v>
      </c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Q21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1.1875383930433214</v>
      </c>
      <c r="P1">
        <f>+H3/'19.4'!H3</f>
        <v>1.0569991002075032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1.2672161915149869</v>
      </c>
      <c r="P2">
        <f>+H4/'19.4'!H4</f>
        <v>1.1154896317614935</v>
      </c>
      <c r="Q2" t="s">
        <v>68</v>
      </c>
      <c r="R2" s="64">
        <f>+G4</f>
        <v>802803</v>
      </c>
      <c r="S2" t="s">
        <v>217</v>
      </c>
    </row>
    <row r="3" spans="1:25" ht="16.5" thickTop="1" thickBot="1" x14ac:dyDescent="0.3">
      <c r="A3" s="7" t="s">
        <v>16</v>
      </c>
      <c r="B3" s="54">
        <v>2977188</v>
      </c>
      <c r="C3" s="54">
        <v>57784</v>
      </c>
      <c r="D3" s="54">
        <v>206139</v>
      </c>
      <c r="E3" s="54">
        <v>2975</v>
      </c>
      <c r="F3" s="54">
        <v>874587</v>
      </c>
      <c r="G3" s="54">
        <v>1896462</v>
      </c>
      <c r="H3" s="54">
        <v>57561</v>
      </c>
      <c r="I3" s="54">
        <v>382</v>
      </c>
      <c r="J3" s="54">
        <v>43947</v>
      </c>
      <c r="K3" s="54"/>
      <c r="L3" s="54"/>
      <c r="M3" s="24">
        <f t="shared" ref="M3:M34" si="0">F3/(F3+D3)</f>
        <v>0.80925877604499197</v>
      </c>
      <c r="N3" s="25">
        <f t="shared" ref="N3:N34" si="1">+D3/B3</f>
        <v>6.9239497136223849E-2</v>
      </c>
      <c r="Q3" t="s">
        <v>69</v>
      </c>
      <c r="R3" s="64">
        <f>+G6+G7+G8+G9+G14+G17+G18+G19+G21+G22+G24+G30+G31+G35+G34+G37+G42+G50+G51+G59+G60+G62+G63+G69+G79+G5</f>
        <v>657890</v>
      </c>
    </row>
    <row r="4" spans="1:25" ht="16.5" thickBot="1" x14ac:dyDescent="0.3">
      <c r="A4" s="8" t="s">
        <v>19</v>
      </c>
      <c r="B4" s="55">
        <v>976400</v>
      </c>
      <c r="C4" s="56">
        <v>15749</v>
      </c>
      <c r="D4" s="55">
        <v>54964</v>
      </c>
      <c r="E4" s="57">
        <v>708</v>
      </c>
      <c r="F4" s="55">
        <v>118633</v>
      </c>
      <c r="G4" s="55">
        <v>802803</v>
      </c>
      <c r="H4" s="55">
        <v>15116</v>
      </c>
      <c r="I4" s="55">
        <v>2950</v>
      </c>
      <c r="J4" s="55">
        <v>166</v>
      </c>
      <c r="K4" s="55">
        <v>5383906</v>
      </c>
      <c r="L4" s="55">
        <v>16265</v>
      </c>
      <c r="M4" s="24">
        <f t="shared" si="0"/>
        <v>0.68338162525850099</v>
      </c>
      <c r="N4" s="25">
        <f t="shared" si="1"/>
        <v>5.6292503072511269E-2</v>
      </c>
      <c r="P4">
        <f t="shared" ref="P4:P35" si="2">+B4/K4</f>
        <v>0.18135532083955402</v>
      </c>
      <c r="Q4">
        <f t="shared" ref="Q4:Q19" si="3">+H4/G4*100</f>
        <v>1.8829027793867237</v>
      </c>
      <c r="V4" s="64">
        <f>+V9-V6</f>
        <v>3845</v>
      </c>
    </row>
    <row r="5" spans="1:25" ht="16.5" thickBot="1" x14ac:dyDescent="0.3">
      <c r="A5" s="8" t="s">
        <v>0</v>
      </c>
      <c r="B5" s="55">
        <v>226629</v>
      </c>
      <c r="C5" s="56">
        <v>2870</v>
      </c>
      <c r="D5" s="55">
        <v>23190</v>
      </c>
      <c r="E5" s="57">
        <v>288</v>
      </c>
      <c r="F5" s="55">
        <v>117727</v>
      </c>
      <c r="G5" s="55">
        <v>85712</v>
      </c>
      <c r="H5" s="55">
        <v>7764</v>
      </c>
      <c r="I5" s="55">
        <v>4847</v>
      </c>
      <c r="J5" s="55">
        <v>496</v>
      </c>
      <c r="K5" s="55">
        <v>930230</v>
      </c>
      <c r="L5" s="55">
        <v>19896</v>
      </c>
      <c r="M5" s="24">
        <f t="shared" si="0"/>
        <v>0.8354350433233747</v>
      </c>
      <c r="N5" s="25">
        <f t="shared" si="1"/>
        <v>0.1023258276743047</v>
      </c>
      <c r="P5">
        <f t="shared" si="2"/>
        <v>0.24362684497382367</v>
      </c>
      <c r="Q5">
        <f t="shared" si="3"/>
        <v>9.0582415531080827</v>
      </c>
      <c r="V5">
        <f>+V7-V9</f>
        <v>3558</v>
      </c>
    </row>
    <row r="6" spans="1:25" ht="16.5" thickBot="1" x14ac:dyDescent="0.3">
      <c r="A6" s="8" t="s">
        <v>21</v>
      </c>
      <c r="B6" s="55">
        <v>197675</v>
      </c>
      <c r="C6" s="56">
        <v>2324</v>
      </c>
      <c r="D6" s="55">
        <v>26644</v>
      </c>
      <c r="E6" s="57">
        <v>260</v>
      </c>
      <c r="F6" s="55">
        <v>64928</v>
      </c>
      <c r="G6" s="55">
        <v>106103</v>
      </c>
      <c r="H6" s="55">
        <v>2009</v>
      </c>
      <c r="I6" s="55">
        <v>3269</v>
      </c>
      <c r="J6" s="55">
        <v>441</v>
      </c>
      <c r="K6" s="55">
        <v>1757659</v>
      </c>
      <c r="L6" s="55">
        <v>29071</v>
      </c>
      <c r="M6" s="24">
        <f t="shared" si="0"/>
        <v>0.70903769711265452</v>
      </c>
      <c r="N6" s="25">
        <f t="shared" si="1"/>
        <v>0.13478689768559504</v>
      </c>
      <c r="P6">
        <f t="shared" si="2"/>
        <v>0.11246493204882176</v>
      </c>
      <c r="Q6">
        <f t="shared" si="3"/>
        <v>1.8934431637182738</v>
      </c>
      <c r="V6" s="64">
        <f>+'24.4'!F10</f>
        <v>21737</v>
      </c>
      <c r="Y6" t="s">
        <v>297</v>
      </c>
    </row>
    <row r="7" spans="1:25" ht="16.5" thickBot="1" x14ac:dyDescent="0.3">
      <c r="A7" s="8" t="s">
        <v>22</v>
      </c>
      <c r="B7" s="55">
        <v>162100</v>
      </c>
      <c r="C7" s="56">
        <v>612</v>
      </c>
      <c r="D7" s="55">
        <v>22856</v>
      </c>
      <c r="E7" s="57">
        <v>242</v>
      </c>
      <c r="F7" s="55">
        <v>44903</v>
      </c>
      <c r="G7" s="55">
        <v>94341</v>
      </c>
      <c r="H7" s="55">
        <v>4682</v>
      </c>
      <c r="I7" s="55">
        <v>2483</v>
      </c>
      <c r="J7" s="55">
        <v>350</v>
      </c>
      <c r="K7" s="55">
        <v>463662</v>
      </c>
      <c r="L7" s="55">
        <v>7103</v>
      </c>
      <c r="M7" s="24">
        <f t="shared" si="0"/>
        <v>0.66268687554420813</v>
      </c>
      <c r="N7" s="25">
        <f t="shared" si="1"/>
        <v>0.14099938309685378</v>
      </c>
      <c r="P7">
        <f t="shared" si="2"/>
        <v>0.34960811970789069</v>
      </c>
      <c r="Q7">
        <f t="shared" si="3"/>
        <v>4.9628475424258811</v>
      </c>
      <c r="R7" s="81">
        <f t="shared" ref="R7:X7" si="4">+B10</f>
        <v>110130</v>
      </c>
      <c r="S7" s="81">
        <f t="shared" si="4"/>
        <v>2357</v>
      </c>
      <c r="T7" s="81">
        <f t="shared" si="4"/>
        <v>2805</v>
      </c>
      <c r="U7" s="81">
        <f t="shared" si="4"/>
        <v>99</v>
      </c>
      <c r="V7" s="81">
        <f t="shared" si="4"/>
        <v>29140</v>
      </c>
      <c r="W7" s="81">
        <f t="shared" si="4"/>
        <v>78185</v>
      </c>
      <c r="X7" s="81">
        <f t="shared" si="4"/>
        <v>1776</v>
      </c>
      <c r="Y7" s="81">
        <f>+V7-V9</f>
        <v>3558</v>
      </c>
    </row>
    <row r="8" spans="1:25" ht="16.5" thickBot="1" x14ac:dyDescent="0.3">
      <c r="A8" s="8" t="s">
        <v>23</v>
      </c>
      <c r="B8" s="55">
        <v>157120</v>
      </c>
      <c r="C8" s="56">
        <v>607</v>
      </c>
      <c r="D8" s="55">
        <v>5896</v>
      </c>
      <c r="E8" s="57">
        <v>19</v>
      </c>
      <c r="F8" s="55">
        <v>112000</v>
      </c>
      <c r="G8" s="55">
        <v>39224</v>
      </c>
      <c r="H8" s="55">
        <v>2570</v>
      </c>
      <c r="I8" s="55">
        <v>1875</v>
      </c>
      <c r="J8" s="55">
        <v>70</v>
      </c>
      <c r="K8" s="55">
        <v>2072669</v>
      </c>
      <c r="L8" s="55">
        <v>24738</v>
      </c>
      <c r="M8" s="24">
        <f t="shared" si="0"/>
        <v>0.94998982153762634</v>
      </c>
      <c r="N8" s="25">
        <f t="shared" si="1"/>
        <v>3.7525458248472504E-2</v>
      </c>
      <c r="P8">
        <f t="shared" si="2"/>
        <v>7.5805639974351913E-2</v>
      </c>
      <c r="Q8">
        <f t="shared" si="3"/>
        <v>6.5521109524780741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152840</v>
      </c>
      <c r="C9" s="56">
        <v>4463</v>
      </c>
      <c r="D9" s="55">
        <v>20732</v>
      </c>
      <c r="E9" s="57">
        <v>413</v>
      </c>
      <c r="F9" s="55" t="s">
        <v>70</v>
      </c>
      <c r="G9" s="55">
        <v>131764</v>
      </c>
      <c r="H9" s="55">
        <v>1559</v>
      </c>
      <c r="I9" s="55">
        <v>2251</v>
      </c>
      <c r="J9" s="55">
        <v>305</v>
      </c>
      <c r="K9" s="55">
        <v>669850</v>
      </c>
      <c r="L9" s="55">
        <v>9867</v>
      </c>
      <c r="M9" s="24" t="e">
        <f t="shared" si="0"/>
        <v>#VALUE!</v>
      </c>
      <c r="N9" s="25">
        <f t="shared" si="1"/>
        <v>0.13564511907877519</v>
      </c>
      <c r="P9">
        <f t="shared" si="2"/>
        <v>0.22817048592968575</v>
      </c>
      <c r="Q9">
        <f t="shared" si="3"/>
        <v>1.1831759812998999</v>
      </c>
      <c r="R9" s="72">
        <v>107773</v>
      </c>
      <c r="S9" s="72">
        <v>2861</v>
      </c>
      <c r="T9" s="72">
        <v>2706</v>
      </c>
      <c r="U9" s="72">
        <v>106</v>
      </c>
      <c r="V9" s="72">
        <v>25582</v>
      </c>
      <c r="W9" s="72">
        <v>79485</v>
      </c>
      <c r="X9" s="72">
        <v>1782</v>
      </c>
      <c r="Y9" s="81">
        <f>+'25.4'!Y27</f>
        <v>3845</v>
      </c>
    </row>
    <row r="10" spans="1:25" ht="19.5" thickBot="1" x14ac:dyDescent="0.35">
      <c r="A10" s="65" t="s">
        <v>28</v>
      </c>
      <c r="B10" s="66">
        <v>110130</v>
      </c>
      <c r="C10" s="67">
        <v>2357</v>
      </c>
      <c r="D10" s="66">
        <v>2805</v>
      </c>
      <c r="E10" s="66">
        <v>99</v>
      </c>
      <c r="F10" s="66">
        <v>29140</v>
      </c>
      <c r="G10" s="66">
        <v>78185</v>
      </c>
      <c r="H10" s="66">
        <v>1776</v>
      </c>
      <c r="I10" s="66">
        <v>1306</v>
      </c>
      <c r="J10" s="66">
        <v>33</v>
      </c>
      <c r="K10" s="66">
        <v>898742</v>
      </c>
      <c r="L10" s="66">
        <v>10656</v>
      </c>
      <c r="M10" s="68">
        <f t="shared" si="0"/>
        <v>0.91219283142901864</v>
      </c>
      <c r="N10" s="82">
        <f t="shared" si="1"/>
        <v>2.5469899210024516E-2</v>
      </c>
      <c r="P10" s="70">
        <f t="shared" si="2"/>
        <v>0.12253794748659794</v>
      </c>
      <c r="Q10">
        <f t="shared" si="3"/>
        <v>2.2715354607661316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90481</v>
      </c>
      <c r="C11" s="56">
        <v>1153</v>
      </c>
      <c r="D11" s="55">
        <v>5710</v>
      </c>
      <c r="E11" s="57">
        <v>60</v>
      </c>
      <c r="F11" s="55">
        <v>69657</v>
      </c>
      <c r="G11" s="55">
        <v>15114</v>
      </c>
      <c r="H11" s="55">
        <v>3079</v>
      </c>
      <c r="I11" s="55">
        <v>1077</v>
      </c>
      <c r="J11" s="55">
        <v>68</v>
      </c>
      <c r="K11" s="55">
        <v>421313</v>
      </c>
      <c r="L11" s="55">
        <v>5016</v>
      </c>
      <c r="M11" s="24">
        <f t="shared" si="0"/>
        <v>0.9242373983308344</v>
      </c>
      <c r="N11" s="25">
        <f t="shared" si="1"/>
        <v>6.3107171671400619E-2</v>
      </c>
      <c r="P11">
        <f t="shared" si="2"/>
        <v>0.21475957304901583</v>
      </c>
      <c r="Q11">
        <f t="shared" si="3"/>
        <v>20.371840677517532</v>
      </c>
      <c r="R11" s="72">
        <f>+R7-R9</f>
        <v>2357</v>
      </c>
      <c r="S11" s="72">
        <f t="shared" ref="S11:X11" si="5">+S7-S9</f>
        <v>-504</v>
      </c>
      <c r="T11" s="72">
        <f t="shared" si="5"/>
        <v>99</v>
      </c>
      <c r="U11" s="72">
        <f t="shared" si="5"/>
        <v>-7</v>
      </c>
      <c r="V11" s="72">
        <f t="shared" si="5"/>
        <v>3558</v>
      </c>
      <c r="W11" s="72">
        <f t="shared" si="5"/>
        <v>-1300</v>
      </c>
      <c r="X11" s="72">
        <f t="shared" si="5"/>
        <v>-6</v>
      </c>
      <c r="Y11" s="81">
        <f>+Y7-Y9</f>
        <v>-287</v>
      </c>
    </row>
    <row r="12" spans="1:25" ht="16.5" thickBot="1" x14ac:dyDescent="0.3">
      <c r="A12" s="8" t="s">
        <v>25</v>
      </c>
      <c r="B12" s="55">
        <v>82827</v>
      </c>
      <c r="C12" s="56">
        <v>11</v>
      </c>
      <c r="D12" s="55">
        <v>4632</v>
      </c>
      <c r="E12" s="57"/>
      <c r="F12" s="55">
        <v>77394</v>
      </c>
      <c r="G12" s="55">
        <v>801</v>
      </c>
      <c r="H12" s="55">
        <v>51</v>
      </c>
      <c r="I12" s="55">
        <v>58</v>
      </c>
      <c r="J12" s="55">
        <v>3</v>
      </c>
      <c r="K12" s="55"/>
      <c r="L12" s="55"/>
      <c r="M12" s="24">
        <f t="shared" si="0"/>
        <v>0.94353010021212791</v>
      </c>
      <c r="N12" s="25">
        <f t="shared" si="1"/>
        <v>5.5923792966061793E-2</v>
      </c>
      <c r="P12" t="e">
        <f t="shared" si="2"/>
        <v>#DIV/0!</v>
      </c>
      <c r="Q12">
        <f t="shared" si="3"/>
        <v>6.3670411985018731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36</v>
      </c>
      <c r="B13" s="55">
        <v>80949</v>
      </c>
      <c r="C13" s="56">
        <v>6361</v>
      </c>
      <c r="D13" s="55">
        <v>747</v>
      </c>
      <c r="E13" s="57">
        <v>66</v>
      </c>
      <c r="F13" s="55">
        <v>6767</v>
      </c>
      <c r="G13" s="55">
        <v>73435</v>
      </c>
      <c r="H13" s="55">
        <v>2300</v>
      </c>
      <c r="I13" s="55">
        <v>555</v>
      </c>
      <c r="J13" s="55">
        <v>5</v>
      </c>
      <c r="K13" s="55">
        <v>2877699</v>
      </c>
      <c r="L13" s="55">
        <v>19719</v>
      </c>
      <c r="M13" s="24">
        <f t="shared" si="0"/>
        <v>0.90058557359595426</v>
      </c>
      <c r="N13" s="25">
        <f t="shared" si="1"/>
        <v>9.2280324648852975E-3</v>
      </c>
      <c r="P13">
        <f t="shared" si="2"/>
        <v>2.8129766177769112E-2</v>
      </c>
      <c r="Q13">
        <f t="shared" si="3"/>
        <v>3.132021515626064</v>
      </c>
      <c r="R13" s="72">
        <f>+R7/R9</f>
        <v>1.0218700416616406</v>
      </c>
      <c r="S13" s="72">
        <f t="shared" ref="S13:X13" si="6">+S7/S9</f>
        <v>0.82383781894442498</v>
      </c>
      <c r="T13" s="72">
        <f t="shared" si="6"/>
        <v>1.0365853658536586</v>
      </c>
      <c r="U13" s="72">
        <f t="shared" si="6"/>
        <v>0.93396226415094341</v>
      </c>
      <c r="V13" s="72">
        <f>+V5/V4</f>
        <v>0.92535760728218464</v>
      </c>
      <c r="W13" s="72">
        <f t="shared" si="6"/>
        <v>0.98364471283890043</v>
      </c>
      <c r="X13" s="72">
        <f t="shared" si="6"/>
        <v>0.99663299663299665</v>
      </c>
      <c r="Y13" s="72">
        <f>+Y7/Y9</f>
        <v>0.92535760728218464</v>
      </c>
    </row>
    <row r="14" spans="1:25" ht="16.5" thickBot="1" x14ac:dyDescent="0.3">
      <c r="A14" s="8" t="s">
        <v>33</v>
      </c>
      <c r="B14" s="55">
        <v>60311</v>
      </c>
      <c r="C14" s="55">
        <v>1115</v>
      </c>
      <c r="D14" s="55">
        <v>4117</v>
      </c>
      <c r="E14" s="55">
        <v>72</v>
      </c>
      <c r="F14" s="55">
        <v>29160</v>
      </c>
      <c r="G14" s="55">
        <v>27034</v>
      </c>
      <c r="H14" s="55">
        <v>8318</v>
      </c>
      <c r="I14" s="55">
        <v>284</v>
      </c>
      <c r="J14" s="55">
        <v>19</v>
      </c>
      <c r="K14" s="55">
        <v>291922</v>
      </c>
      <c r="L14" s="55">
        <v>1373</v>
      </c>
      <c r="M14" s="24">
        <f t="shared" si="0"/>
        <v>0.87628091474592062</v>
      </c>
      <c r="N14" s="25">
        <f t="shared" si="1"/>
        <v>6.8262837624977202E-2</v>
      </c>
      <c r="P14">
        <f t="shared" si="2"/>
        <v>0.20659970814121581</v>
      </c>
      <c r="Q14">
        <f t="shared" si="3"/>
        <v>30.768661685285199</v>
      </c>
      <c r="R14" s="8"/>
    </row>
    <row r="15" spans="1:25" ht="16.5" thickBot="1" x14ac:dyDescent="0.3">
      <c r="A15" s="8" t="s">
        <v>32</v>
      </c>
      <c r="B15" s="55">
        <v>46644</v>
      </c>
      <c r="C15" s="56">
        <v>1290</v>
      </c>
      <c r="D15" s="55">
        <v>2560</v>
      </c>
      <c r="E15" s="57">
        <v>95</v>
      </c>
      <c r="F15" s="55">
        <v>17239</v>
      </c>
      <c r="G15" s="55">
        <v>26845</v>
      </c>
      <c r="H15" s="55">
        <v>557</v>
      </c>
      <c r="I15" s="55">
        <v>1236</v>
      </c>
      <c r="J15" s="55">
        <v>68</v>
      </c>
      <c r="K15" s="55">
        <v>684271</v>
      </c>
      <c r="L15" s="55">
        <v>18130</v>
      </c>
      <c r="M15" s="24">
        <f t="shared" si="0"/>
        <v>0.87070054043133494</v>
      </c>
      <c r="N15" s="25">
        <f t="shared" si="1"/>
        <v>5.4883800703198697E-2</v>
      </c>
      <c r="P15">
        <f t="shared" si="2"/>
        <v>6.8165975176501706E-2</v>
      </c>
      <c r="Q15">
        <f t="shared" si="3"/>
        <v>2.074874278264109</v>
      </c>
    </row>
    <row r="16" spans="1:25" ht="16.5" thickBot="1" x14ac:dyDescent="0.3">
      <c r="A16" s="8" t="s">
        <v>29</v>
      </c>
      <c r="B16" s="55">
        <v>46134</v>
      </c>
      <c r="C16" s="56">
        <v>809</v>
      </c>
      <c r="D16" s="55">
        <v>7094</v>
      </c>
      <c r="E16" s="57">
        <v>177</v>
      </c>
      <c r="F16" s="55">
        <v>10785</v>
      </c>
      <c r="G16" s="55">
        <v>28255</v>
      </c>
      <c r="H16" s="55">
        <v>891</v>
      </c>
      <c r="I16" s="55">
        <v>3981</v>
      </c>
      <c r="J16" s="55">
        <v>612</v>
      </c>
      <c r="K16" s="55">
        <v>189067</v>
      </c>
      <c r="L16" s="55">
        <v>16313</v>
      </c>
      <c r="M16" s="24">
        <f t="shared" si="0"/>
        <v>0.60322165669220873</v>
      </c>
      <c r="N16" s="25">
        <f t="shared" si="1"/>
        <v>0.15376945419863874</v>
      </c>
      <c r="P16">
        <f t="shared" si="2"/>
        <v>0.24400873764326933</v>
      </c>
      <c r="Q16">
        <f t="shared" si="3"/>
        <v>3.1534241727127941</v>
      </c>
    </row>
    <row r="17" spans="1:26" ht="16.5" thickBot="1" x14ac:dyDescent="0.3">
      <c r="A17" s="8" t="s">
        <v>31</v>
      </c>
      <c r="B17" s="55">
        <v>37845</v>
      </c>
      <c r="C17" s="56">
        <v>655</v>
      </c>
      <c r="D17" s="55">
        <v>4475</v>
      </c>
      <c r="E17" s="57">
        <v>66</v>
      </c>
      <c r="F17" s="55" t="s">
        <v>70</v>
      </c>
      <c r="G17" s="55">
        <v>33120</v>
      </c>
      <c r="H17" s="55">
        <v>934</v>
      </c>
      <c r="I17" s="55">
        <v>2209</v>
      </c>
      <c r="J17" s="71">
        <v>261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0.11824547496366759</v>
      </c>
      <c r="P17">
        <f t="shared" si="2"/>
        <v>0.19512761020881669</v>
      </c>
      <c r="Q17">
        <f t="shared" si="3"/>
        <v>2.8200483091787443</v>
      </c>
    </row>
    <row r="18" spans="1:26" ht="16.5" thickBot="1" x14ac:dyDescent="0.3">
      <c r="A18" s="8" t="s">
        <v>30</v>
      </c>
      <c r="B18" s="55">
        <v>29061</v>
      </c>
      <c r="C18" s="56">
        <v>167</v>
      </c>
      <c r="D18" s="55">
        <v>1610</v>
      </c>
      <c r="E18" s="57">
        <v>11</v>
      </c>
      <c r="F18" s="55">
        <v>21300</v>
      </c>
      <c r="G18" s="55">
        <v>6151</v>
      </c>
      <c r="H18" s="55">
        <v>204</v>
      </c>
      <c r="I18" s="55">
        <v>3358</v>
      </c>
      <c r="J18" s="55">
        <v>186</v>
      </c>
      <c r="K18" s="55">
        <v>245300</v>
      </c>
      <c r="L18" s="55">
        <v>28343</v>
      </c>
      <c r="M18" s="24">
        <f t="shared" si="0"/>
        <v>0.92972501091226534</v>
      </c>
      <c r="N18" s="25">
        <f t="shared" si="1"/>
        <v>5.5400708853790302E-2</v>
      </c>
      <c r="P18">
        <f t="shared" si="2"/>
        <v>0.11847125968202202</v>
      </c>
      <c r="Q18">
        <f t="shared" si="3"/>
        <v>3.316533896927329</v>
      </c>
    </row>
    <row r="19" spans="1:26" ht="16.5" thickBot="1" x14ac:dyDescent="0.3">
      <c r="A19" s="8" t="s">
        <v>52</v>
      </c>
      <c r="B19" s="55">
        <v>27517</v>
      </c>
      <c r="C19" s="56">
        <v>2186</v>
      </c>
      <c r="D19" s="55">
        <v>728</v>
      </c>
      <c r="E19" s="57">
        <v>28</v>
      </c>
      <c r="F19" s="55">
        <v>8088</v>
      </c>
      <c r="G19" s="55">
        <v>18701</v>
      </c>
      <c r="H19" s="55">
        <v>554</v>
      </c>
      <c r="I19" s="55">
        <v>835</v>
      </c>
      <c r="J19" s="55">
        <v>22</v>
      </c>
      <c r="K19" s="55">
        <v>232747</v>
      </c>
      <c r="L19" s="55">
        <v>7059</v>
      </c>
      <c r="M19" s="24">
        <f t="shared" si="0"/>
        <v>0.91742286751361157</v>
      </c>
      <c r="N19" s="25">
        <f t="shared" si="1"/>
        <v>2.6456372424319512E-2</v>
      </c>
      <c r="P19">
        <f t="shared" si="2"/>
        <v>0.11822708778201223</v>
      </c>
      <c r="Q19">
        <f t="shared" si="3"/>
        <v>2.9624084273568259</v>
      </c>
    </row>
    <row r="20" spans="1:26" ht="16.5" thickBot="1" x14ac:dyDescent="0.3">
      <c r="A20" s="8" t="s">
        <v>47</v>
      </c>
      <c r="B20" s="55">
        <v>26917</v>
      </c>
      <c r="C20" s="56">
        <v>634</v>
      </c>
      <c r="D20" s="55">
        <v>826</v>
      </c>
      <c r="E20" s="57">
        <v>1</v>
      </c>
      <c r="F20" s="55">
        <v>5939</v>
      </c>
      <c r="G20" s="55">
        <v>20152</v>
      </c>
      <c r="H20" s="55"/>
      <c r="I20" s="55">
        <v>20</v>
      </c>
      <c r="J20" s="55" t="s">
        <v>37</v>
      </c>
      <c r="K20" s="55">
        <v>625309</v>
      </c>
      <c r="L20" s="55">
        <v>453</v>
      </c>
      <c r="M20" s="24">
        <f t="shared" si="0"/>
        <v>0.87790096082779012</v>
      </c>
      <c r="N20" s="25">
        <f t="shared" si="1"/>
        <v>3.0686926477690678E-2</v>
      </c>
      <c r="P20">
        <f t="shared" si="2"/>
        <v>4.3045918098092301E-2</v>
      </c>
    </row>
    <row r="21" spans="1:26" ht="16.5" thickBot="1" x14ac:dyDescent="0.3">
      <c r="A21" s="8" t="s">
        <v>34</v>
      </c>
      <c r="B21" s="55">
        <v>23864</v>
      </c>
      <c r="C21" s="56">
        <v>472</v>
      </c>
      <c r="D21" s="55">
        <v>903</v>
      </c>
      <c r="E21" s="57">
        <v>23</v>
      </c>
      <c r="F21" s="55">
        <v>1329</v>
      </c>
      <c r="G21" s="55">
        <v>21632</v>
      </c>
      <c r="H21" s="55">
        <v>182</v>
      </c>
      <c r="I21" s="55">
        <v>2340</v>
      </c>
      <c r="J21" s="55">
        <v>89</v>
      </c>
      <c r="K21" s="55">
        <v>330512</v>
      </c>
      <c r="L21" s="55">
        <v>32414</v>
      </c>
      <c r="M21" s="24">
        <f t="shared" si="0"/>
        <v>0.59543010752688175</v>
      </c>
      <c r="N21" s="25">
        <f t="shared" si="1"/>
        <v>3.7839423399262488E-2</v>
      </c>
      <c r="P21">
        <f t="shared" si="2"/>
        <v>7.2203127269206566E-2</v>
      </c>
      <c r="Q21">
        <f>13430-12000</f>
        <v>1430</v>
      </c>
    </row>
    <row r="22" spans="1:26" ht="16.5" thickBot="1" x14ac:dyDescent="0.3">
      <c r="A22" s="8" t="s">
        <v>50</v>
      </c>
      <c r="B22" s="55">
        <v>22719</v>
      </c>
      <c r="C22" s="56"/>
      <c r="D22" s="55">
        <v>576</v>
      </c>
      <c r="E22" s="57"/>
      <c r="F22" s="55">
        <v>1366</v>
      </c>
      <c r="G22" s="55">
        <v>20777</v>
      </c>
      <c r="H22" s="55">
        <v>127</v>
      </c>
      <c r="I22" s="55">
        <v>1288</v>
      </c>
      <c r="J22" s="55">
        <v>33</v>
      </c>
      <c r="K22" s="55">
        <v>56513</v>
      </c>
      <c r="L22" s="55">
        <v>3203</v>
      </c>
      <c r="M22" s="24">
        <f t="shared" si="0"/>
        <v>0.70339855818743569</v>
      </c>
      <c r="N22" s="25">
        <f t="shared" si="1"/>
        <v>2.5353228575201375E-2</v>
      </c>
      <c r="P22">
        <f t="shared" si="2"/>
        <v>0.40201369596376058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19262</v>
      </c>
      <c r="C23" s="56">
        <v>701</v>
      </c>
      <c r="D23" s="55">
        <v>1087</v>
      </c>
      <c r="E23" s="57">
        <v>24</v>
      </c>
      <c r="F23" s="55">
        <v>9233</v>
      </c>
      <c r="G23" s="55">
        <v>8942</v>
      </c>
      <c r="H23" s="55">
        <v>142</v>
      </c>
      <c r="I23" s="55">
        <v>3901</v>
      </c>
      <c r="J23" s="55">
        <v>220</v>
      </c>
      <c r="K23" s="55">
        <v>127319</v>
      </c>
      <c r="L23" s="55">
        <v>25785</v>
      </c>
      <c r="M23" s="24">
        <f t="shared" si="0"/>
        <v>0.89467054263565893</v>
      </c>
      <c r="N23" s="25">
        <f t="shared" si="1"/>
        <v>5.6432353857335686E-2</v>
      </c>
      <c r="P23">
        <f t="shared" si="2"/>
        <v>0.1512892812541726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18640</v>
      </c>
      <c r="C24" s="56">
        <v>463</v>
      </c>
      <c r="D24" s="55">
        <v>2194</v>
      </c>
      <c r="E24" s="57">
        <v>2</v>
      </c>
      <c r="F24" s="55">
        <v>1005</v>
      </c>
      <c r="G24" s="55">
        <v>15441</v>
      </c>
      <c r="H24" s="55">
        <v>399</v>
      </c>
      <c r="I24" s="55">
        <v>1846</v>
      </c>
      <c r="J24" s="55">
        <v>217</v>
      </c>
      <c r="K24" s="55">
        <v>94500</v>
      </c>
      <c r="L24" s="55">
        <v>9357</v>
      </c>
      <c r="M24" s="24">
        <f t="shared" si="0"/>
        <v>0.31416067521100344</v>
      </c>
      <c r="N24" s="25">
        <f t="shared" si="1"/>
        <v>0.11770386266094421</v>
      </c>
      <c r="P24">
        <f t="shared" si="2"/>
        <v>0.19724867724867726</v>
      </c>
    </row>
    <row r="25" spans="1:26" ht="16.5" thickBot="1" x14ac:dyDescent="0.3">
      <c r="A25" s="8" t="s">
        <v>73</v>
      </c>
      <c r="B25" s="55">
        <v>17522</v>
      </c>
      <c r="C25" s="56">
        <v>1223</v>
      </c>
      <c r="D25" s="55">
        <v>139</v>
      </c>
      <c r="E25" s="57">
        <v>3</v>
      </c>
      <c r="F25" s="55">
        <v>2357</v>
      </c>
      <c r="G25" s="55">
        <v>15026</v>
      </c>
      <c r="H25" s="55">
        <v>115</v>
      </c>
      <c r="I25" s="55">
        <v>503</v>
      </c>
      <c r="J25" s="55">
        <v>4</v>
      </c>
      <c r="K25" s="55">
        <v>200000</v>
      </c>
      <c r="L25" s="55">
        <v>5745</v>
      </c>
      <c r="M25" s="24">
        <f t="shared" si="0"/>
        <v>0.94431089743589747</v>
      </c>
      <c r="N25" s="25">
        <f t="shared" si="1"/>
        <v>7.932884373929916E-3</v>
      </c>
      <c r="P25">
        <f t="shared" si="2"/>
        <v>8.7609999999999993E-2</v>
      </c>
    </row>
    <row r="26" spans="1:26" ht="16.5" thickBot="1" x14ac:dyDescent="0.3">
      <c r="A26" s="8" t="s">
        <v>45</v>
      </c>
      <c r="B26" s="55">
        <v>15398</v>
      </c>
      <c r="C26" s="55">
        <v>100</v>
      </c>
      <c r="D26" s="55">
        <v>199</v>
      </c>
      <c r="E26" s="55"/>
      <c r="F26" s="55">
        <v>6602</v>
      </c>
      <c r="G26" s="55">
        <v>8597</v>
      </c>
      <c r="H26" s="55">
        <v>132</v>
      </c>
      <c r="I26" s="55">
        <v>1779</v>
      </c>
      <c r="J26" s="55">
        <v>23</v>
      </c>
      <c r="K26" s="55">
        <v>302691</v>
      </c>
      <c r="L26" s="55">
        <v>34971</v>
      </c>
      <c r="M26" s="24">
        <f t="shared" si="0"/>
        <v>0.9707395971180709</v>
      </c>
      <c r="N26" s="25">
        <f t="shared" si="1"/>
        <v>1.2923756331991167E-2</v>
      </c>
      <c r="P26">
        <f t="shared" si="2"/>
        <v>5.0870359541578702E-2</v>
      </c>
    </row>
    <row r="27" spans="1:26" ht="16.5" thickBot="1" x14ac:dyDescent="0.3">
      <c r="A27" s="8" t="s">
        <v>35</v>
      </c>
      <c r="B27" s="55">
        <v>15225</v>
      </c>
      <c r="C27" s="56">
        <v>77</v>
      </c>
      <c r="D27" s="55">
        <v>542</v>
      </c>
      <c r="E27" s="57">
        <v>6</v>
      </c>
      <c r="F27" s="55">
        <v>12282</v>
      </c>
      <c r="G27" s="55">
        <v>2401</v>
      </c>
      <c r="H27" s="55">
        <v>145</v>
      </c>
      <c r="I27" s="55">
        <v>1690</v>
      </c>
      <c r="J27" s="55">
        <v>60</v>
      </c>
      <c r="K27" s="55">
        <v>227631</v>
      </c>
      <c r="L27" s="55">
        <v>25274</v>
      </c>
      <c r="M27" s="24">
        <f t="shared" si="0"/>
        <v>0.95773549594510288</v>
      </c>
      <c r="N27" s="25">
        <f t="shared" si="1"/>
        <v>3.5599343185550081E-2</v>
      </c>
      <c r="P27">
        <f t="shared" si="2"/>
        <v>6.6884563174611542E-2</v>
      </c>
      <c r="Z27" s="72"/>
    </row>
    <row r="28" spans="1:26" ht="16.5" thickBot="1" x14ac:dyDescent="0.3">
      <c r="A28" s="8" t="s">
        <v>75</v>
      </c>
      <c r="B28" s="55">
        <v>13842</v>
      </c>
      <c r="C28" s="56">
        <v>970</v>
      </c>
      <c r="D28" s="55">
        <v>1305</v>
      </c>
      <c r="E28" s="55">
        <v>84</v>
      </c>
      <c r="F28" s="55">
        <v>7149</v>
      </c>
      <c r="G28" s="55">
        <v>5388</v>
      </c>
      <c r="H28" s="55">
        <v>378</v>
      </c>
      <c r="I28" s="55">
        <v>107</v>
      </c>
      <c r="J28" s="55">
        <v>10</v>
      </c>
      <c r="K28" s="55">
        <v>65500</v>
      </c>
      <c r="L28" s="55">
        <v>508</v>
      </c>
      <c r="M28" s="24">
        <f t="shared" si="0"/>
        <v>0.84563520227111422</v>
      </c>
      <c r="N28" s="25">
        <f t="shared" si="1"/>
        <v>9.4278283485045508E-2</v>
      </c>
      <c r="P28">
        <f t="shared" si="2"/>
        <v>0.21132824427480917</v>
      </c>
      <c r="Z28" s="72"/>
    </row>
    <row r="29" spans="1:26" ht="16.5" thickBot="1" x14ac:dyDescent="0.3">
      <c r="A29" s="8" t="s">
        <v>86</v>
      </c>
      <c r="B29" s="55">
        <v>13624</v>
      </c>
      <c r="C29" s="56">
        <v>931</v>
      </c>
      <c r="D29" s="55">
        <v>12</v>
      </c>
      <c r="E29" s="55"/>
      <c r="F29" s="55">
        <v>1060</v>
      </c>
      <c r="G29" s="55">
        <v>12552</v>
      </c>
      <c r="H29" s="55">
        <v>22</v>
      </c>
      <c r="I29" s="55">
        <v>2329</v>
      </c>
      <c r="J29" s="55">
        <v>2</v>
      </c>
      <c r="K29" s="55">
        <v>121774</v>
      </c>
      <c r="L29" s="55">
        <v>20815</v>
      </c>
      <c r="M29" s="24">
        <f t="shared" si="0"/>
        <v>0.98880597014925375</v>
      </c>
      <c r="N29" s="25">
        <f t="shared" si="1"/>
        <v>8.8079859072225488E-4</v>
      </c>
      <c r="P29">
        <f t="shared" si="2"/>
        <v>0.11187938311954933</v>
      </c>
      <c r="Z29" s="72"/>
    </row>
    <row r="30" spans="1:26" ht="16.5" thickBot="1" x14ac:dyDescent="0.3">
      <c r="A30" s="8" t="s">
        <v>51</v>
      </c>
      <c r="B30" s="55">
        <v>13331</v>
      </c>
      <c r="C30" s="56">
        <v>473</v>
      </c>
      <c r="D30" s="55">
        <v>189</v>
      </c>
      <c r="E30" s="57">
        <v>8</v>
      </c>
      <c r="F30" s="55">
        <v>7024</v>
      </c>
      <c r="G30" s="55">
        <v>6118</v>
      </c>
      <c r="H30" s="55">
        <v>418</v>
      </c>
      <c r="I30" s="55">
        <v>697</v>
      </c>
      <c r="J30" s="55">
        <v>10</v>
      </c>
      <c r="K30" s="55">
        <v>155975</v>
      </c>
      <c r="L30" s="55">
        <v>8159</v>
      </c>
      <c r="M30" s="24">
        <f t="shared" si="0"/>
        <v>0.97379731041175654</v>
      </c>
      <c r="N30" s="25">
        <f t="shared" si="1"/>
        <v>1.4177481059185357E-2</v>
      </c>
      <c r="P30">
        <f t="shared" si="2"/>
        <v>8.5468825132232723E-2</v>
      </c>
      <c r="Z30" s="72"/>
    </row>
    <row r="31" spans="1:26" ht="16.5" thickBot="1" x14ac:dyDescent="0.3">
      <c r="A31" s="8" t="s">
        <v>62</v>
      </c>
      <c r="B31" s="55">
        <v>13328</v>
      </c>
      <c r="C31" s="56">
        <v>605</v>
      </c>
      <c r="D31" s="55">
        <v>281</v>
      </c>
      <c r="E31" s="57">
        <v>12</v>
      </c>
      <c r="F31" s="55">
        <v>2936</v>
      </c>
      <c r="G31" s="55">
        <v>10111</v>
      </c>
      <c r="H31" s="55">
        <v>111</v>
      </c>
      <c r="I31" s="55">
        <v>60</v>
      </c>
      <c r="J31" s="55">
        <v>1</v>
      </c>
      <c r="K31" s="55">
        <v>144365</v>
      </c>
      <c r="L31" s="55">
        <v>654</v>
      </c>
      <c r="M31" s="24">
        <f t="shared" si="0"/>
        <v>0.91265153870065274</v>
      </c>
      <c r="N31" s="25">
        <f t="shared" si="1"/>
        <v>2.108343337334934E-2</v>
      </c>
      <c r="P31">
        <f t="shared" si="2"/>
        <v>9.2321546081113842E-2</v>
      </c>
      <c r="Z31" s="72"/>
    </row>
    <row r="32" spans="1:26" ht="16.5" thickBot="1" x14ac:dyDescent="0.3">
      <c r="A32" s="8" t="s">
        <v>56</v>
      </c>
      <c r="B32" s="55">
        <v>13231</v>
      </c>
      <c r="C32" s="56"/>
      <c r="D32" s="55">
        <v>360</v>
      </c>
      <c r="E32" s="57"/>
      <c r="F32" s="55">
        <v>1656</v>
      </c>
      <c r="G32" s="55">
        <v>11215</v>
      </c>
      <c r="H32" s="55">
        <v>287</v>
      </c>
      <c r="I32" s="55">
        <v>105</v>
      </c>
      <c r="J32" s="55">
        <v>3</v>
      </c>
      <c r="K32" s="55">
        <v>147454</v>
      </c>
      <c r="L32" s="55">
        <v>1166</v>
      </c>
      <c r="M32" s="24">
        <f t="shared" si="0"/>
        <v>0.8214285714285714</v>
      </c>
      <c r="N32" s="25">
        <f t="shared" si="1"/>
        <v>2.720882775300431E-2</v>
      </c>
      <c r="P32">
        <f t="shared" si="2"/>
        <v>8.9729678408181537E-2</v>
      </c>
      <c r="Z32" s="72"/>
    </row>
    <row r="33" spans="1:26" ht="16.5" thickBot="1" x14ac:dyDescent="0.3">
      <c r="A33" s="8" t="s">
        <v>54</v>
      </c>
      <c r="B33" s="55">
        <v>11617</v>
      </c>
      <c r="C33" s="56">
        <v>344</v>
      </c>
      <c r="D33" s="55">
        <v>535</v>
      </c>
      <c r="E33" s="57">
        <v>11</v>
      </c>
      <c r="F33" s="55">
        <v>2265</v>
      </c>
      <c r="G33" s="55">
        <v>8817</v>
      </c>
      <c r="H33" s="55">
        <v>160</v>
      </c>
      <c r="I33" s="55">
        <v>307</v>
      </c>
      <c r="J33" s="55">
        <v>14</v>
      </c>
      <c r="K33" s="55">
        <v>290633</v>
      </c>
      <c r="L33" s="55">
        <v>7679</v>
      </c>
      <c r="M33" s="24">
        <f t="shared" si="0"/>
        <v>0.80892857142857144</v>
      </c>
      <c r="N33" s="25">
        <f t="shared" si="1"/>
        <v>4.6053197899629854E-2</v>
      </c>
      <c r="P33">
        <f t="shared" si="2"/>
        <v>3.9971372831027446E-2</v>
      </c>
      <c r="Z33" s="72"/>
    </row>
    <row r="34" spans="1:26" ht="16.5" thickBot="1" x14ac:dyDescent="0.3">
      <c r="A34" s="8" t="s">
        <v>59</v>
      </c>
      <c r="B34" s="55">
        <v>11036</v>
      </c>
      <c r="C34" s="56">
        <v>401</v>
      </c>
      <c r="D34" s="55">
        <v>619</v>
      </c>
      <c r="E34" s="55">
        <v>18</v>
      </c>
      <c r="F34" s="55">
        <v>3054</v>
      </c>
      <c r="G34" s="55">
        <v>7363</v>
      </c>
      <c r="H34" s="55">
        <v>236</v>
      </c>
      <c r="I34" s="55">
        <v>574</v>
      </c>
      <c r="J34" s="55">
        <v>32</v>
      </c>
      <c r="K34" s="55">
        <v>136518</v>
      </c>
      <c r="L34" s="55">
        <v>7096</v>
      </c>
      <c r="M34" s="24">
        <f t="shared" si="0"/>
        <v>0.83147291042744353</v>
      </c>
      <c r="N34" s="25">
        <f t="shared" si="1"/>
        <v>5.6089162740123231E-2</v>
      </c>
      <c r="P34">
        <f t="shared" si="2"/>
        <v>8.0839156741235582E-2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39</v>
      </c>
      <c r="B35" s="55">
        <v>10728</v>
      </c>
      <c r="C35" s="56">
        <v>10</v>
      </c>
      <c r="D35" s="55">
        <v>242</v>
      </c>
      <c r="E35" s="57">
        <v>2</v>
      </c>
      <c r="F35" s="55">
        <v>8717</v>
      </c>
      <c r="G35" s="55">
        <v>1769</v>
      </c>
      <c r="H35" s="55">
        <v>55</v>
      </c>
      <c r="I35" s="55">
        <v>209</v>
      </c>
      <c r="J35" s="55">
        <v>5</v>
      </c>
      <c r="K35" s="55">
        <v>598285</v>
      </c>
      <c r="L35" s="55">
        <v>11669</v>
      </c>
      <c r="M35" s="24">
        <f t="shared" ref="M35:M66" si="7">F35/(F35+D35)</f>
        <v>0.97298805670275701</v>
      </c>
      <c r="N35" s="25">
        <f t="shared" ref="N35:N66" si="8">+D35/B35</f>
        <v>2.2557792692020878E-2</v>
      </c>
      <c r="P35">
        <f t="shared" si="2"/>
        <v>1.7931253499586318E-2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10463</v>
      </c>
      <c r="C36" s="56">
        <v>873</v>
      </c>
      <c r="D36" s="55">
        <v>72</v>
      </c>
      <c r="E36" s="57">
        <v>5</v>
      </c>
      <c r="F36" s="55">
        <v>1695</v>
      </c>
      <c r="G36" s="55">
        <v>8696</v>
      </c>
      <c r="H36" s="55">
        <v>92</v>
      </c>
      <c r="I36" s="55">
        <v>1107</v>
      </c>
      <c r="J36" s="55">
        <v>8</v>
      </c>
      <c r="K36" s="55">
        <v>147525</v>
      </c>
      <c r="L36" s="55">
        <v>15612</v>
      </c>
      <c r="M36" s="24">
        <f t="shared" si="7"/>
        <v>0.95925297113752117</v>
      </c>
      <c r="N36" s="25">
        <f t="shared" si="8"/>
        <v>6.8813915702953263E-3</v>
      </c>
      <c r="P36">
        <f t="shared" ref="P36:P67" si="9">+B36/K36</f>
        <v>7.0923572275885444E-2</v>
      </c>
    </row>
    <row r="37" spans="1:26" ht="16.5" thickBot="1" x14ac:dyDescent="0.3">
      <c r="A37" s="8" t="s">
        <v>78</v>
      </c>
      <c r="B37" s="55">
        <v>10349</v>
      </c>
      <c r="C37" s="56">
        <v>536</v>
      </c>
      <c r="D37" s="55">
        <v>76</v>
      </c>
      <c r="E37" s="57">
        <v>5</v>
      </c>
      <c r="F37" s="55">
        <v>1978</v>
      </c>
      <c r="G37" s="55">
        <v>8295</v>
      </c>
      <c r="H37" s="55">
        <v>1</v>
      </c>
      <c r="I37" s="55">
        <v>1046</v>
      </c>
      <c r="J37" s="55">
        <v>8</v>
      </c>
      <c r="K37" s="55">
        <v>1022326</v>
      </c>
      <c r="L37" s="55">
        <v>103365</v>
      </c>
      <c r="M37" s="24">
        <f t="shared" si="7"/>
        <v>0.96299902629016554</v>
      </c>
      <c r="N37" s="25">
        <f t="shared" si="8"/>
        <v>7.343704705768673E-3</v>
      </c>
      <c r="P37">
        <f t="shared" si="9"/>
        <v>1.0122994035170777E-2</v>
      </c>
    </row>
    <row r="38" spans="1:26" ht="16.5" thickBot="1" x14ac:dyDescent="0.3">
      <c r="A38" s="8" t="s">
        <v>81</v>
      </c>
      <c r="B38" s="55">
        <v>10287</v>
      </c>
      <c r="C38" s="56">
        <v>929</v>
      </c>
      <c r="D38" s="55">
        <v>10</v>
      </c>
      <c r="E38" s="57"/>
      <c r="F38" s="55">
        <v>1012</v>
      </c>
      <c r="G38" s="55">
        <v>9265</v>
      </c>
      <c r="H38" s="55">
        <v>72</v>
      </c>
      <c r="I38" s="55">
        <v>3571</v>
      </c>
      <c r="J38" s="55">
        <v>3</v>
      </c>
      <c r="K38" s="55">
        <v>82289</v>
      </c>
      <c r="L38" s="55">
        <v>28562</v>
      </c>
      <c r="M38" s="24">
        <f t="shared" si="7"/>
        <v>0.99021526418786687</v>
      </c>
      <c r="N38" s="25">
        <f t="shared" si="8"/>
        <v>9.7210070963351801E-4</v>
      </c>
      <c r="P38">
        <f t="shared" si="9"/>
        <v>0.12501063325596373</v>
      </c>
    </row>
    <row r="39" spans="1:26" ht="16.5" thickBot="1" x14ac:dyDescent="0.3">
      <c r="A39" s="8" t="s">
        <v>76</v>
      </c>
      <c r="B39" s="55">
        <v>8882</v>
      </c>
      <c r="C39" s="56">
        <v>275</v>
      </c>
      <c r="D39" s="55">
        <v>743</v>
      </c>
      <c r="E39" s="57">
        <v>23</v>
      </c>
      <c r="F39" s="55">
        <v>1107</v>
      </c>
      <c r="G39" s="55">
        <v>7032</v>
      </c>
      <c r="H39" s="55"/>
      <c r="I39" s="55">
        <v>32</v>
      </c>
      <c r="J39" s="55">
        <v>3</v>
      </c>
      <c r="K39" s="55">
        <v>72099</v>
      </c>
      <c r="L39" s="55">
        <v>264</v>
      </c>
      <c r="M39" s="24">
        <f t="shared" si="7"/>
        <v>0.59837837837837837</v>
      </c>
      <c r="N39" s="25">
        <f t="shared" si="8"/>
        <v>8.3652330556181043E-2</v>
      </c>
      <c r="P39">
        <f t="shared" si="9"/>
        <v>0.12319172249268368</v>
      </c>
    </row>
    <row r="40" spans="1:26" ht="16.5" thickBot="1" x14ac:dyDescent="0.3">
      <c r="A40" s="8" t="s">
        <v>82</v>
      </c>
      <c r="B40" s="55">
        <v>8617</v>
      </c>
      <c r="C40" s="56">
        <v>492</v>
      </c>
      <c r="D40" s="55">
        <v>209</v>
      </c>
      <c r="E40" s="57">
        <v>8</v>
      </c>
      <c r="F40" s="55">
        <v>840</v>
      </c>
      <c r="G40" s="55">
        <v>7568</v>
      </c>
      <c r="H40" s="55">
        <v>107</v>
      </c>
      <c r="I40" s="55">
        <v>197</v>
      </c>
      <c r="J40" s="55">
        <v>5</v>
      </c>
      <c r="K40" s="55">
        <v>89373</v>
      </c>
      <c r="L40" s="55">
        <v>2044</v>
      </c>
      <c r="M40" s="24">
        <f t="shared" si="7"/>
        <v>0.80076263107721635</v>
      </c>
      <c r="N40" s="25">
        <f t="shared" si="8"/>
        <v>2.4254380875014508E-2</v>
      </c>
      <c r="P40">
        <f t="shared" si="9"/>
        <v>9.6416143578038113E-2</v>
      </c>
    </row>
    <row r="41" spans="1:26" ht="16.5" thickBot="1" x14ac:dyDescent="0.3">
      <c r="A41" s="8" t="s">
        <v>58</v>
      </c>
      <c r="B41" s="55">
        <v>8575</v>
      </c>
      <c r="C41" s="56">
        <v>130</v>
      </c>
      <c r="D41" s="55">
        <v>422</v>
      </c>
      <c r="E41" s="57">
        <v>4</v>
      </c>
      <c r="F41" s="55">
        <v>5805</v>
      </c>
      <c r="G41" s="55">
        <v>2348</v>
      </c>
      <c r="H41" s="55">
        <v>70</v>
      </c>
      <c r="I41" s="55">
        <v>1480</v>
      </c>
      <c r="J41" s="55">
        <v>73</v>
      </c>
      <c r="K41" s="55">
        <v>146915</v>
      </c>
      <c r="L41" s="55">
        <v>25364</v>
      </c>
      <c r="M41" s="24">
        <f t="shared" si="7"/>
        <v>0.93223060863979446</v>
      </c>
      <c r="N41" s="25">
        <f t="shared" si="8"/>
        <v>4.921282798833819E-2</v>
      </c>
      <c r="P41">
        <f t="shared" si="9"/>
        <v>5.836708300718102E-2</v>
      </c>
    </row>
    <row r="42" spans="1:26" ht="16.5" thickBot="1" x14ac:dyDescent="0.3">
      <c r="A42" s="8" t="s">
        <v>79</v>
      </c>
      <c r="B42" s="55">
        <v>8042</v>
      </c>
      <c r="C42" s="55">
        <v>263</v>
      </c>
      <c r="D42" s="55">
        <v>156</v>
      </c>
      <c r="E42" s="55">
        <v>5</v>
      </c>
      <c r="F42" s="55">
        <v>1182</v>
      </c>
      <c r="G42" s="55">
        <v>6704</v>
      </c>
      <c r="H42" s="55">
        <v>85</v>
      </c>
      <c r="I42" s="55">
        <v>920</v>
      </c>
      <c r="J42" s="55">
        <v>18</v>
      </c>
      <c r="K42" s="55">
        <v>64303</v>
      </c>
      <c r="L42" s="55">
        <v>7360</v>
      </c>
      <c r="M42" s="24">
        <f t="shared" si="7"/>
        <v>0.88340807174887892</v>
      </c>
      <c r="N42" s="25">
        <f t="shared" si="8"/>
        <v>1.9398159661775678E-2</v>
      </c>
      <c r="P42">
        <f t="shared" si="9"/>
        <v>0.12506414941760105</v>
      </c>
      <c r="R42">
        <v>107663</v>
      </c>
    </row>
    <row r="43" spans="1:26" ht="16.5" thickBot="1" x14ac:dyDescent="0.3">
      <c r="A43" s="8" t="s">
        <v>74</v>
      </c>
      <c r="B43" s="55">
        <v>7579</v>
      </c>
      <c r="C43" s="56">
        <v>285</v>
      </c>
      <c r="D43" s="55">
        <v>501</v>
      </c>
      <c r="E43" s="57">
        <v>7</v>
      </c>
      <c r="F43" s="55">
        <v>862</v>
      </c>
      <c r="G43" s="55">
        <v>6216</v>
      </c>
      <c r="H43" s="55">
        <v>1</v>
      </c>
      <c r="I43" s="55">
        <v>69</v>
      </c>
      <c r="J43" s="55">
        <v>5</v>
      </c>
      <c r="K43" s="55">
        <v>84789</v>
      </c>
      <c r="L43" s="55">
        <v>774</v>
      </c>
      <c r="M43" s="24">
        <f t="shared" si="7"/>
        <v>0.63242846661775498</v>
      </c>
      <c r="N43" s="25">
        <f t="shared" si="8"/>
        <v>6.6103707613141577E-2</v>
      </c>
      <c r="P43">
        <f t="shared" si="9"/>
        <v>8.9386594959251789E-2</v>
      </c>
      <c r="R43">
        <v>2016</v>
      </c>
    </row>
    <row r="44" spans="1:26" ht="16.5" thickBot="1" x14ac:dyDescent="0.3">
      <c r="A44" s="8" t="s">
        <v>53</v>
      </c>
      <c r="B44" s="55">
        <v>7511</v>
      </c>
      <c r="C44" s="55">
        <v>18</v>
      </c>
      <c r="D44" s="55">
        <v>201</v>
      </c>
      <c r="E44" s="55"/>
      <c r="F44" s="55">
        <v>32</v>
      </c>
      <c r="G44" s="55">
        <v>7278</v>
      </c>
      <c r="H44" s="55">
        <v>49</v>
      </c>
      <c r="I44" s="55">
        <v>1385</v>
      </c>
      <c r="J44" s="55">
        <v>37</v>
      </c>
      <c r="K44" s="55">
        <v>155125</v>
      </c>
      <c r="L44" s="55">
        <v>28614</v>
      </c>
      <c r="M44" s="24">
        <f t="shared" si="7"/>
        <v>0.13733905579399142</v>
      </c>
      <c r="N44" s="25">
        <f t="shared" si="8"/>
        <v>2.6760750898681934E-2</v>
      </c>
      <c r="P44">
        <f t="shared" si="9"/>
        <v>4.8419016921837227E-2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7387</v>
      </c>
      <c r="C45" s="56">
        <v>35</v>
      </c>
      <c r="D45" s="55">
        <v>220</v>
      </c>
      <c r="E45" s="55">
        <v>2</v>
      </c>
      <c r="F45" s="55">
        <v>2545</v>
      </c>
      <c r="G45" s="55">
        <v>4622</v>
      </c>
      <c r="H45" s="55">
        <v>79</v>
      </c>
      <c r="I45" s="55">
        <v>690</v>
      </c>
      <c r="J45" s="55">
        <v>21</v>
      </c>
      <c r="K45" s="55">
        <v>215116</v>
      </c>
      <c r="L45" s="55">
        <v>20087</v>
      </c>
      <c r="M45" s="24">
        <f t="shared" si="7"/>
        <v>0.92043399638336343</v>
      </c>
      <c r="N45" s="25">
        <f t="shared" si="8"/>
        <v>2.978204954650061E-2</v>
      </c>
      <c r="P45">
        <f t="shared" si="9"/>
        <v>3.4339612116253554E-2</v>
      </c>
    </row>
    <row r="46" spans="1:26" ht="16.5" thickBot="1" x14ac:dyDescent="0.3">
      <c r="A46" s="8" t="s">
        <v>55</v>
      </c>
      <c r="B46" s="55">
        <v>6711</v>
      </c>
      <c r="C46" s="56">
        <v>16</v>
      </c>
      <c r="D46" s="55">
        <v>83</v>
      </c>
      <c r="E46" s="57">
        <v>3</v>
      </c>
      <c r="F46" s="55">
        <v>5539</v>
      </c>
      <c r="G46" s="55">
        <v>1089</v>
      </c>
      <c r="H46" s="55">
        <v>42</v>
      </c>
      <c r="I46" s="55">
        <v>263</v>
      </c>
      <c r="J46" s="55">
        <v>3</v>
      </c>
      <c r="K46" s="55">
        <v>506449</v>
      </c>
      <c r="L46" s="55">
        <v>19861</v>
      </c>
      <c r="M46" s="24">
        <f t="shared" si="7"/>
        <v>0.98523657061543934</v>
      </c>
      <c r="N46" s="25">
        <f t="shared" si="8"/>
        <v>1.2367754433020415E-2</v>
      </c>
      <c r="P46">
        <f t="shared" si="9"/>
        <v>1.32510874737634E-2</v>
      </c>
    </row>
    <row r="47" spans="1:26" ht="30.75" thickBot="1" x14ac:dyDescent="0.3">
      <c r="A47" s="8" t="s">
        <v>84</v>
      </c>
      <c r="B47" s="55">
        <v>6135</v>
      </c>
      <c r="C47" s="55">
        <v>209</v>
      </c>
      <c r="D47" s="55">
        <v>278</v>
      </c>
      <c r="E47" s="55">
        <v>5</v>
      </c>
      <c r="F47" s="55">
        <v>910</v>
      </c>
      <c r="G47" s="55">
        <v>4947</v>
      </c>
      <c r="H47" s="55">
        <v>144</v>
      </c>
      <c r="I47" s="55">
        <v>566</v>
      </c>
      <c r="J47" s="55">
        <v>26</v>
      </c>
      <c r="K47" s="55">
        <v>22498</v>
      </c>
      <c r="L47" s="55">
        <v>2074</v>
      </c>
      <c r="M47" s="24">
        <f t="shared" si="7"/>
        <v>0.765993265993266</v>
      </c>
      <c r="N47" s="25">
        <f t="shared" si="8"/>
        <v>4.5313773431132846E-2</v>
      </c>
      <c r="P47">
        <f t="shared" si="9"/>
        <v>0.27269090585829853</v>
      </c>
    </row>
    <row r="48" spans="1:26" ht="16.5" thickBot="1" x14ac:dyDescent="0.3">
      <c r="A48" s="8" t="s">
        <v>64</v>
      </c>
      <c r="B48" s="55">
        <v>5780</v>
      </c>
      <c r="C48" s="56">
        <v>38</v>
      </c>
      <c r="D48" s="55">
        <v>98</v>
      </c>
      <c r="E48" s="57"/>
      <c r="F48" s="55">
        <v>3862</v>
      </c>
      <c r="G48" s="55">
        <v>1820</v>
      </c>
      <c r="H48" s="55">
        <v>36</v>
      </c>
      <c r="I48" s="55">
        <v>179</v>
      </c>
      <c r="J48" s="55">
        <v>3</v>
      </c>
      <c r="K48" s="55">
        <v>131491</v>
      </c>
      <c r="L48" s="55">
        <v>4063</v>
      </c>
      <c r="M48" s="24">
        <f t="shared" si="7"/>
        <v>0.97525252525252526</v>
      </c>
      <c r="N48" s="25">
        <f t="shared" si="8"/>
        <v>1.6955017301038062E-2</v>
      </c>
      <c r="P48">
        <f t="shared" si="9"/>
        <v>4.3957381113536288E-2</v>
      </c>
    </row>
    <row r="49" spans="1:16" ht="16.5" thickBot="1" x14ac:dyDescent="0.3">
      <c r="A49" s="8" t="s">
        <v>80</v>
      </c>
      <c r="B49" s="55">
        <v>5538</v>
      </c>
      <c r="C49" s="56">
        <v>200</v>
      </c>
      <c r="D49" s="55">
        <v>159</v>
      </c>
      <c r="E49" s="57">
        <v>5</v>
      </c>
      <c r="F49" s="55">
        <v>338</v>
      </c>
      <c r="G49" s="55">
        <v>5041</v>
      </c>
      <c r="H49" s="55">
        <v>85</v>
      </c>
      <c r="I49" s="55">
        <v>1283</v>
      </c>
      <c r="J49" s="55">
        <v>37</v>
      </c>
      <c r="K49" s="55">
        <v>25400</v>
      </c>
      <c r="L49" s="55">
        <v>5887</v>
      </c>
      <c r="M49" s="24">
        <f t="shared" si="7"/>
        <v>0.68008048289738432</v>
      </c>
      <c r="N49" s="25">
        <f t="shared" si="8"/>
        <v>2.8710725893824486E-2</v>
      </c>
      <c r="P49">
        <f t="shared" si="9"/>
        <v>0.21803149606299213</v>
      </c>
    </row>
    <row r="50" spans="1:16" ht="16.5" thickBot="1" x14ac:dyDescent="0.3">
      <c r="A50" s="8" t="s">
        <v>212</v>
      </c>
      <c r="B50" s="55">
        <v>5416</v>
      </c>
      <c r="C50" s="56">
        <v>418</v>
      </c>
      <c r="D50" s="55">
        <v>145</v>
      </c>
      <c r="E50" s="57">
        <v>5</v>
      </c>
      <c r="F50" s="55">
        <v>122</v>
      </c>
      <c r="G50" s="55">
        <v>5149</v>
      </c>
      <c r="H50" s="55">
        <v>1</v>
      </c>
      <c r="I50" s="55">
        <v>33</v>
      </c>
      <c r="J50" s="55" t="s">
        <v>65</v>
      </c>
      <c r="K50" s="55">
        <v>46589</v>
      </c>
      <c r="L50" s="55">
        <v>283</v>
      </c>
      <c r="M50" s="24">
        <f t="shared" si="7"/>
        <v>0.45692883895131087</v>
      </c>
      <c r="N50" s="25">
        <f t="shared" si="8"/>
        <v>2.6772525849335302E-2</v>
      </c>
      <c r="P50">
        <f t="shared" si="9"/>
        <v>0.11625061709845672</v>
      </c>
    </row>
    <row r="51" spans="1:16" ht="16.5" thickBot="1" x14ac:dyDescent="0.3">
      <c r="A51" s="8" t="s">
        <v>88</v>
      </c>
      <c r="B51" s="55">
        <v>5142</v>
      </c>
      <c r="C51" s="56"/>
      <c r="D51" s="55">
        <v>233</v>
      </c>
      <c r="E51" s="57"/>
      <c r="F51" s="55">
        <v>1067</v>
      </c>
      <c r="G51" s="55">
        <v>3842</v>
      </c>
      <c r="H51" s="55">
        <v>117</v>
      </c>
      <c r="I51" s="55">
        <v>101</v>
      </c>
      <c r="J51" s="55">
        <v>5</v>
      </c>
      <c r="K51" s="55">
        <v>78078</v>
      </c>
      <c r="L51" s="55">
        <v>1534</v>
      </c>
      <c r="M51" s="24">
        <f t="shared" si="7"/>
        <v>0.82076923076923081</v>
      </c>
      <c r="N51" s="25">
        <f t="shared" si="8"/>
        <v>4.5313107740178916E-2</v>
      </c>
      <c r="P51">
        <f t="shared" si="9"/>
        <v>6.5857219703373548E-2</v>
      </c>
    </row>
    <row r="52" spans="1:16" ht="16.5" thickBot="1" x14ac:dyDescent="0.3">
      <c r="A52" s="8" t="s">
        <v>87</v>
      </c>
      <c r="B52" s="55">
        <v>4576</v>
      </c>
      <c r="C52" s="55">
        <v>101</v>
      </c>
      <c r="D52" s="55">
        <v>190</v>
      </c>
      <c r="E52" s="55">
        <v>4</v>
      </c>
      <c r="F52" s="55">
        <v>2500</v>
      </c>
      <c r="G52" s="55">
        <v>1886</v>
      </c>
      <c r="H52" s="55">
        <v>62</v>
      </c>
      <c r="I52" s="55">
        <v>826</v>
      </c>
      <c r="J52" s="55">
        <v>34</v>
      </c>
      <c r="K52" s="55">
        <v>80300</v>
      </c>
      <c r="L52" s="55">
        <v>14493</v>
      </c>
      <c r="M52" s="24">
        <f t="shared" si="7"/>
        <v>0.92936802973977695</v>
      </c>
      <c r="N52" s="25">
        <f t="shared" si="8"/>
        <v>4.1520979020979024E-2</v>
      </c>
      <c r="P52">
        <f t="shared" si="9"/>
        <v>5.6986301369863011E-2</v>
      </c>
    </row>
    <row r="53" spans="1:16" ht="16.5" thickBot="1" x14ac:dyDescent="0.3">
      <c r="A53" s="8" t="s">
        <v>90</v>
      </c>
      <c r="B53" s="55">
        <v>4546</v>
      </c>
      <c r="C53" s="56">
        <v>185</v>
      </c>
      <c r="D53" s="55">
        <v>87</v>
      </c>
      <c r="E53" s="57">
        <v>1</v>
      </c>
      <c r="F53" s="55">
        <v>1473</v>
      </c>
      <c r="G53" s="55">
        <v>2986</v>
      </c>
      <c r="H53" s="55">
        <v>36</v>
      </c>
      <c r="I53" s="55">
        <v>77</v>
      </c>
      <c r="J53" s="55">
        <v>1</v>
      </c>
      <c r="K53" s="55">
        <v>168643</v>
      </c>
      <c r="L53" s="55">
        <v>2843</v>
      </c>
      <c r="M53" s="24">
        <f t="shared" si="7"/>
        <v>0.94423076923076921</v>
      </c>
      <c r="N53" s="25">
        <f t="shared" si="8"/>
        <v>1.913770347558293E-2</v>
      </c>
      <c r="P53">
        <f t="shared" si="9"/>
        <v>2.6956351582929621E-2</v>
      </c>
    </row>
    <row r="54" spans="1:16" ht="16.5" thickBot="1" x14ac:dyDescent="0.3">
      <c r="A54" s="8" t="s">
        <v>92</v>
      </c>
      <c r="B54" s="55">
        <v>4534</v>
      </c>
      <c r="C54" s="56">
        <v>215</v>
      </c>
      <c r="D54" s="55">
        <v>317</v>
      </c>
      <c r="E54" s="55">
        <v>10</v>
      </c>
      <c r="F54" s="55">
        <v>1176</v>
      </c>
      <c r="G54" s="55">
        <v>3041</v>
      </c>
      <c r="H54" s="55"/>
      <c r="I54" s="55">
        <v>44</v>
      </c>
      <c r="J54" s="55">
        <v>3</v>
      </c>
      <c r="K54" s="55">
        <v>90000</v>
      </c>
      <c r="L54" s="55">
        <v>879</v>
      </c>
      <c r="M54" s="24">
        <f t="shared" si="7"/>
        <v>0.78767582049564633</v>
      </c>
      <c r="N54" s="25">
        <f t="shared" si="8"/>
        <v>6.9916188795765333E-2</v>
      </c>
      <c r="P54">
        <f t="shared" si="9"/>
        <v>5.0377777777777778E-2</v>
      </c>
    </row>
    <row r="55" spans="1:16" ht="16.5" thickBot="1" x14ac:dyDescent="0.3">
      <c r="A55" s="8" t="s">
        <v>97</v>
      </c>
      <c r="B55" s="55">
        <v>4065</v>
      </c>
      <c r="C55" s="56">
        <v>168</v>
      </c>
      <c r="D55" s="55">
        <v>161</v>
      </c>
      <c r="E55" s="57">
        <v>2</v>
      </c>
      <c r="F55" s="55">
        <v>593</v>
      </c>
      <c r="G55" s="55">
        <v>3311</v>
      </c>
      <c r="H55" s="55">
        <v>1</v>
      </c>
      <c r="I55" s="55">
        <v>110</v>
      </c>
      <c r="J55" s="55">
        <v>4</v>
      </c>
      <c r="K55" s="55">
        <v>26472</v>
      </c>
      <c r="L55" s="55">
        <v>717</v>
      </c>
      <c r="M55" s="24">
        <f t="shared" si="7"/>
        <v>0.78647214854111402</v>
      </c>
      <c r="N55" s="25">
        <f t="shared" si="8"/>
        <v>3.9606396063960637E-2</v>
      </c>
      <c r="P55">
        <f t="shared" si="9"/>
        <v>0.153558476881233</v>
      </c>
    </row>
    <row r="56" spans="1:16" ht="16.5" thickBot="1" x14ac:dyDescent="0.3">
      <c r="A56" s="8" t="s">
        <v>93</v>
      </c>
      <c r="B56" s="55">
        <v>3780</v>
      </c>
      <c r="C56" s="55"/>
      <c r="D56" s="55">
        <v>187</v>
      </c>
      <c r="E56" s="57">
        <v>2</v>
      </c>
      <c r="F56" s="55">
        <v>1107</v>
      </c>
      <c r="G56" s="55">
        <v>2486</v>
      </c>
      <c r="H56" s="55">
        <v>144</v>
      </c>
      <c r="I56" s="55">
        <v>84</v>
      </c>
      <c r="J56" s="55">
        <v>4</v>
      </c>
      <c r="K56" s="55">
        <v>49905</v>
      </c>
      <c r="L56" s="55">
        <v>1104</v>
      </c>
      <c r="M56" s="24">
        <f t="shared" si="7"/>
        <v>0.8554868624420402</v>
      </c>
      <c r="N56" s="25">
        <f t="shared" si="8"/>
        <v>4.9470899470899471E-2</v>
      </c>
      <c r="P56">
        <f t="shared" si="9"/>
        <v>7.5743913435527499E-2</v>
      </c>
    </row>
    <row r="57" spans="1:16" ht="16.5" thickBot="1" x14ac:dyDescent="0.3">
      <c r="A57" s="8" t="s">
        <v>83</v>
      </c>
      <c r="B57" s="55">
        <v>3723</v>
      </c>
      <c r="C57" s="56">
        <v>12</v>
      </c>
      <c r="D57" s="55">
        <v>88</v>
      </c>
      <c r="E57" s="57">
        <v>3</v>
      </c>
      <c r="F57" s="55">
        <v>3104</v>
      </c>
      <c r="G57" s="55">
        <v>531</v>
      </c>
      <c r="H57" s="55">
        <v>22</v>
      </c>
      <c r="I57" s="55">
        <v>5947</v>
      </c>
      <c r="J57" s="55">
        <v>141</v>
      </c>
      <c r="K57" s="55">
        <v>39003</v>
      </c>
      <c r="L57" s="55">
        <v>62307</v>
      </c>
      <c r="M57" s="24">
        <f t="shared" si="7"/>
        <v>0.97243107769423553</v>
      </c>
      <c r="N57" s="25">
        <f t="shared" si="8"/>
        <v>2.3636852001074401E-2</v>
      </c>
      <c r="P57">
        <f t="shared" si="9"/>
        <v>9.5454195831089911E-2</v>
      </c>
    </row>
    <row r="58" spans="1:16" ht="16.5" thickBot="1" x14ac:dyDescent="0.3">
      <c r="A58" s="8" t="s">
        <v>96</v>
      </c>
      <c r="B58" s="55">
        <v>3408</v>
      </c>
      <c r="C58" s="56">
        <v>104</v>
      </c>
      <c r="D58" s="55">
        <v>96</v>
      </c>
      <c r="E58" s="57">
        <v>2</v>
      </c>
      <c r="F58" s="55">
        <v>895</v>
      </c>
      <c r="G58" s="55">
        <v>2417</v>
      </c>
      <c r="H58" s="55">
        <v>212</v>
      </c>
      <c r="I58" s="55">
        <v>845</v>
      </c>
      <c r="J58" s="55">
        <v>24</v>
      </c>
      <c r="K58" s="55">
        <v>11763</v>
      </c>
      <c r="L58" s="55">
        <v>2916</v>
      </c>
      <c r="M58" s="24">
        <f t="shared" si="7"/>
        <v>0.90312815338042385</v>
      </c>
      <c r="N58" s="25">
        <f t="shared" si="8"/>
        <v>2.8169014084507043E-2</v>
      </c>
      <c r="P58">
        <f t="shared" si="9"/>
        <v>0.28972200969140527</v>
      </c>
    </row>
    <row r="59" spans="1:16" ht="16.5" thickBot="1" x14ac:dyDescent="0.3">
      <c r="A59" s="8" t="s">
        <v>95</v>
      </c>
      <c r="B59" s="55">
        <v>3382</v>
      </c>
      <c r="C59" s="56">
        <v>126</v>
      </c>
      <c r="D59" s="55">
        <v>425</v>
      </c>
      <c r="E59" s="57">
        <v>6</v>
      </c>
      <c r="F59" s="55">
        <v>1508</v>
      </c>
      <c r="G59" s="55">
        <v>1449</v>
      </c>
      <c r="H59" s="55">
        <v>40</v>
      </c>
      <c r="I59" s="55">
        <v>77</v>
      </c>
      <c r="J59" s="55">
        <v>10</v>
      </c>
      <c r="K59" s="55">
        <v>6500</v>
      </c>
      <c r="L59" s="55">
        <v>148</v>
      </c>
      <c r="M59" s="24">
        <f t="shared" si="7"/>
        <v>0.78013450594930156</v>
      </c>
      <c r="N59" s="25">
        <f t="shared" si="8"/>
        <v>0.12566528681253697</v>
      </c>
      <c r="P59">
        <f t="shared" si="9"/>
        <v>0.52030769230769236</v>
      </c>
    </row>
    <row r="60" spans="1:16" ht="16.5" thickBot="1" x14ac:dyDescent="0.3">
      <c r="A60" s="8" t="s">
        <v>201</v>
      </c>
      <c r="B60" s="55">
        <v>3075</v>
      </c>
      <c r="C60" s="56">
        <v>183</v>
      </c>
      <c r="D60" s="55">
        <v>20</v>
      </c>
      <c r="E60" s="55">
        <v>1</v>
      </c>
      <c r="F60" s="55">
        <v>806</v>
      </c>
      <c r="G60" s="55">
        <v>2249</v>
      </c>
      <c r="H60" s="55">
        <v>61</v>
      </c>
      <c r="I60" s="55">
        <v>720</v>
      </c>
      <c r="J60" s="55">
        <v>5</v>
      </c>
      <c r="K60" s="55"/>
      <c r="L60" s="55"/>
      <c r="M60" s="24">
        <f t="shared" si="7"/>
        <v>0.97578692493946728</v>
      </c>
      <c r="N60" s="25">
        <f t="shared" si="8"/>
        <v>6.5040650406504065E-3</v>
      </c>
      <c r="P60" t="e">
        <f t="shared" si="9"/>
        <v>#DIV/0!</v>
      </c>
    </row>
    <row r="61" spans="1:16" ht="16.5" thickBot="1" x14ac:dyDescent="0.3">
      <c r="A61" s="8" t="s">
        <v>89</v>
      </c>
      <c r="B61" s="55">
        <v>2922</v>
      </c>
      <c r="C61" s="56">
        <v>15</v>
      </c>
      <c r="D61" s="55">
        <v>51</v>
      </c>
      <c r="E61" s="55"/>
      <c r="F61" s="55">
        <v>2594</v>
      </c>
      <c r="G61" s="55">
        <v>277</v>
      </c>
      <c r="H61" s="55">
        <v>61</v>
      </c>
      <c r="I61" s="55">
        <v>42</v>
      </c>
      <c r="J61" s="55" t="s">
        <v>43</v>
      </c>
      <c r="K61" s="55">
        <v>142589</v>
      </c>
      <c r="L61" s="55">
        <v>2043</v>
      </c>
      <c r="M61" s="24">
        <f t="shared" si="7"/>
        <v>0.98071833648393192</v>
      </c>
      <c r="N61" s="25">
        <f t="shared" si="8"/>
        <v>1.7453798767967144E-2</v>
      </c>
      <c r="P61">
        <f t="shared" si="9"/>
        <v>2.0492464355595454E-2</v>
      </c>
    </row>
    <row r="62" spans="1:16" ht="16.5" thickBot="1" x14ac:dyDescent="0.3">
      <c r="A62" s="8" t="s">
        <v>202</v>
      </c>
      <c r="B62" s="55">
        <v>2693</v>
      </c>
      <c r="C62" s="56">
        <v>92</v>
      </c>
      <c r="D62" s="55">
        <v>25</v>
      </c>
      <c r="E62" s="57"/>
      <c r="F62" s="55">
        <v>677</v>
      </c>
      <c r="G62" s="55">
        <v>1991</v>
      </c>
      <c r="H62" s="55">
        <v>31</v>
      </c>
      <c r="I62" s="55">
        <v>143</v>
      </c>
      <c r="J62" s="55">
        <v>1</v>
      </c>
      <c r="K62" s="55">
        <v>196298</v>
      </c>
      <c r="L62" s="55">
        <v>10454</v>
      </c>
      <c r="M62" s="24">
        <f t="shared" si="7"/>
        <v>0.96438746438746437</v>
      </c>
      <c r="N62" s="25">
        <f t="shared" si="8"/>
        <v>9.2833271444485704E-3</v>
      </c>
      <c r="P62">
        <f t="shared" si="9"/>
        <v>1.3718937533749706E-2</v>
      </c>
    </row>
    <row r="63" spans="1:16" ht="16.5" thickBot="1" x14ac:dyDescent="0.3">
      <c r="A63" s="8" t="s">
        <v>100</v>
      </c>
      <c r="B63" s="55">
        <v>2647</v>
      </c>
      <c r="C63" s="56">
        <v>59</v>
      </c>
      <c r="D63" s="55">
        <v>8</v>
      </c>
      <c r="E63" s="57"/>
      <c r="F63" s="55">
        <v>1189</v>
      </c>
      <c r="G63" s="55">
        <v>1450</v>
      </c>
      <c r="H63" s="55">
        <v>2</v>
      </c>
      <c r="I63" s="55">
        <v>1556</v>
      </c>
      <c r="J63" s="55">
        <v>5</v>
      </c>
      <c r="K63" s="55">
        <v>114110</v>
      </c>
      <c r="L63" s="55">
        <v>67061</v>
      </c>
      <c r="M63" s="24">
        <f t="shared" si="7"/>
        <v>0.99331662489557226</v>
      </c>
      <c r="N63" s="25">
        <f t="shared" si="8"/>
        <v>3.0222893842085379E-3</v>
      </c>
      <c r="P63">
        <f t="shared" si="9"/>
        <v>2.3196915257207958E-2</v>
      </c>
    </row>
    <row r="64" spans="1:16" ht="16.5" thickBot="1" x14ac:dyDescent="0.3">
      <c r="A64" s="8" t="s">
        <v>94</v>
      </c>
      <c r="B64" s="55">
        <v>2517</v>
      </c>
      <c r="C64" s="56">
        <v>11</v>
      </c>
      <c r="D64" s="55">
        <v>134</v>
      </c>
      <c r="E64" s="57">
        <v>4</v>
      </c>
      <c r="F64" s="55">
        <v>577</v>
      </c>
      <c r="G64" s="55">
        <v>1806</v>
      </c>
      <c r="H64" s="55">
        <v>46</v>
      </c>
      <c r="I64" s="55">
        <v>241</v>
      </c>
      <c r="J64" s="55">
        <v>13</v>
      </c>
      <c r="K64" s="55">
        <v>64608</v>
      </c>
      <c r="L64" s="55">
        <v>6199</v>
      </c>
      <c r="M64" s="24">
        <f t="shared" si="7"/>
        <v>0.8115330520393812</v>
      </c>
      <c r="N64" s="25">
        <f t="shared" si="8"/>
        <v>5.3237981724274928E-2</v>
      </c>
      <c r="P64">
        <f t="shared" si="9"/>
        <v>3.8958023774145617E-2</v>
      </c>
    </row>
    <row r="65" spans="1:16" ht="16.5" thickBot="1" x14ac:dyDescent="0.3">
      <c r="A65" s="8" t="s">
        <v>101</v>
      </c>
      <c r="B65" s="55">
        <v>2500</v>
      </c>
      <c r="C65" s="56">
        <v>57</v>
      </c>
      <c r="D65" s="55">
        <v>272</v>
      </c>
      <c r="E65" s="55">
        <v>10</v>
      </c>
      <c r="F65" s="55">
        <v>485</v>
      </c>
      <c r="G65" s="55">
        <v>1743</v>
      </c>
      <c r="H65" s="55">
        <v>61</v>
      </c>
      <c r="I65" s="55">
        <v>259</v>
      </c>
      <c r="J65" s="55">
        <v>28</v>
      </c>
      <c r="K65" s="55">
        <v>63505</v>
      </c>
      <c r="L65" s="55">
        <v>6574</v>
      </c>
      <c r="M65" s="24">
        <f t="shared" si="7"/>
        <v>0.64068692206076616</v>
      </c>
      <c r="N65" s="25">
        <f t="shared" si="8"/>
        <v>0.10879999999999999</v>
      </c>
      <c r="P65">
        <f t="shared" si="9"/>
        <v>3.9366978978033228E-2</v>
      </c>
    </row>
    <row r="66" spans="1:16" ht="16.5" thickBot="1" x14ac:dyDescent="0.3">
      <c r="A66" s="8" t="s">
        <v>99</v>
      </c>
      <c r="B66" s="55">
        <v>2030</v>
      </c>
      <c r="C66" s="56">
        <v>14</v>
      </c>
      <c r="D66" s="55">
        <v>55</v>
      </c>
      <c r="E66" s="57">
        <v>1</v>
      </c>
      <c r="F66" s="55">
        <v>1103</v>
      </c>
      <c r="G66" s="55">
        <v>872</v>
      </c>
      <c r="H66" s="55">
        <v>23</v>
      </c>
      <c r="I66" s="55">
        <v>494</v>
      </c>
      <c r="J66" s="55">
        <v>13</v>
      </c>
      <c r="K66" s="55">
        <v>31622</v>
      </c>
      <c r="L66" s="55">
        <v>7703</v>
      </c>
      <c r="M66" s="24">
        <f t="shared" si="7"/>
        <v>0.9525043177892919</v>
      </c>
      <c r="N66" s="25">
        <f t="shared" si="8"/>
        <v>2.7093596059113302E-2</v>
      </c>
      <c r="P66">
        <f t="shared" si="9"/>
        <v>6.4195813041553348E-2</v>
      </c>
    </row>
    <row r="67" spans="1:16" ht="16.5" thickBot="1" x14ac:dyDescent="0.3">
      <c r="A67" s="9" t="s">
        <v>214</v>
      </c>
      <c r="B67" s="58">
        <v>1998</v>
      </c>
      <c r="C67" s="59">
        <v>93</v>
      </c>
      <c r="D67" s="58">
        <v>10</v>
      </c>
      <c r="E67" s="60"/>
      <c r="F67" s="58">
        <v>333</v>
      </c>
      <c r="G67" s="58">
        <v>1655</v>
      </c>
      <c r="H67" s="58">
        <v>3</v>
      </c>
      <c r="I67" s="58">
        <v>391</v>
      </c>
      <c r="J67" s="58">
        <v>2</v>
      </c>
      <c r="K67" s="58"/>
      <c r="L67" s="58"/>
      <c r="M67" s="24">
        <f t="shared" ref="M67:M98" si="10">F67/(F67+D67)</f>
        <v>0.9708454810495627</v>
      </c>
      <c r="N67" s="25">
        <f t="shared" ref="N67:N98" si="11">+D67/B67</f>
        <v>5.005005005005005E-3</v>
      </c>
      <c r="P67" t="e">
        <f t="shared" si="9"/>
        <v>#DIV/0!</v>
      </c>
    </row>
    <row r="68" spans="1:16" ht="16.5" thickBot="1" x14ac:dyDescent="0.3">
      <c r="A68" s="8" t="s">
        <v>204</v>
      </c>
      <c r="B68" s="55">
        <v>1869</v>
      </c>
      <c r="C68" s="56">
        <v>7</v>
      </c>
      <c r="D68" s="55">
        <v>8</v>
      </c>
      <c r="E68" s="57"/>
      <c r="F68" s="55">
        <v>789</v>
      </c>
      <c r="G68" s="55">
        <v>1072</v>
      </c>
      <c r="H68" s="55">
        <v>8</v>
      </c>
      <c r="I68" s="55">
        <v>56</v>
      </c>
      <c r="J68" s="55" t="s">
        <v>48</v>
      </c>
      <c r="K68" s="55">
        <v>242536</v>
      </c>
      <c r="L68" s="55">
        <v>7247</v>
      </c>
      <c r="M68" s="24">
        <f t="shared" si="10"/>
        <v>0.9899623588456713</v>
      </c>
      <c r="N68" s="25">
        <f t="shared" si="11"/>
        <v>4.2803638309256284E-3</v>
      </c>
      <c r="P68">
        <f t="shared" ref="P68:P99" si="12">+B68/K68</f>
        <v>7.7060725005772338E-3</v>
      </c>
    </row>
    <row r="69" spans="1:16" ht="16.5" thickBot="1" x14ac:dyDescent="0.3">
      <c r="A69" s="8" t="s">
        <v>102</v>
      </c>
      <c r="B69" s="55">
        <v>1820</v>
      </c>
      <c r="C69" s="56">
        <v>57</v>
      </c>
      <c r="D69" s="55">
        <v>87</v>
      </c>
      <c r="E69" s="55">
        <v>1</v>
      </c>
      <c r="F69" s="55">
        <v>1263</v>
      </c>
      <c r="G69" s="55">
        <v>470</v>
      </c>
      <c r="H69" s="55"/>
      <c r="I69" s="55">
        <v>45</v>
      </c>
      <c r="J69" s="55">
        <v>2</v>
      </c>
      <c r="K69" s="55">
        <v>71471</v>
      </c>
      <c r="L69" s="55">
        <v>1777</v>
      </c>
      <c r="M69" s="24">
        <f t="shared" si="10"/>
        <v>0.93555555555555558</v>
      </c>
      <c r="N69" s="25">
        <f t="shared" si="11"/>
        <v>4.7802197802197799E-2</v>
      </c>
      <c r="P69">
        <f t="shared" si="12"/>
        <v>2.5464873864924235E-2</v>
      </c>
    </row>
    <row r="70" spans="1:16" ht="16.5" thickBot="1" x14ac:dyDescent="0.3">
      <c r="A70" s="8" t="s">
        <v>98</v>
      </c>
      <c r="B70" s="55">
        <v>1792</v>
      </c>
      <c r="C70" s="56">
        <v>2</v>
      </c>
      <c r="D70" s="55">
        <v>10</v>
      </c>
      <c r="E70" s="55"/>
      <c r="F70" s="55">
        <v>1608</v>
      </c>
      <c r="G70" s="55">
        <v>174</v>
      </c>
      <c r="H70" s="55">
        <v>3</v>
      </c>
      <c r="I70" s="55">
        <v>5251</v>
      </c>
      <c r="J70" s="55">
        <v>29</v>
      </c>
      <c r="K70" s="55">
        <v>46352</v>
      </c>
      <c r="L70" s="55">
        <v>135833</v>
      </c>
      <c r="M70" s="24">
        <f t="shared" si="10"/>
        <v>0.99381953028430159</v>
      </c>
      <c r="N70" s="25">
        <f t="shared" si="11"/>
        <v>5.580357142857143E-3</v>
      </c>
      <c r="P70">
        <f t="shared" si="12"/>
        <v>3.8660683465654128E-2</v>
      </c>
    </row>
    <row r="71" spans="1:16" ht="16.5" thickBot="1" x14ac:dyDescent="0.3">
      <c r="A71" s="8" t="s">
        <v>209</v>
      </c>
      <c r="B71" s="55">
        <v>1746</v>
      </c>
      <c r="C71" s="56">
        <v>69</v>
      </c>
      <c r="D71" s="55">
        <v>28</v>
      </c>
      <c r="E71" s="55"/>
      <c r="F71" s="55">
        <v>833</v>
      </c>
      <c r="G71" s="55">
        <v>885</v>
      </c>
      <c r="H71" s="55">
        <v>10</v>
      </c>
      <c r="I71" s="55">
        <v>589</v>
      </c>
      <c r="J71" s="55">
        <v>9</v>
      </c>
      <c r="K71" s="55">
        <v>17931</v>
      </c>
      <c r="L71" s="55">
        <v>6051</v>
      </c>
      <c r="M71" s="24">
        <f t="shared" si="10"/>
        <v>0.96747967479674801</v>
      </c>
      <c r="N71" s="25">
        <f t="shared" si="11"/>
        <v>1.6036655211912942E-2</v>
      </c>
      <c r="P71">
        <f t="shared" si="12"/>
        <v>9.7373264179354185E-2</v>
      </c>
    </row>
    <row r="72" spans="1:16" ht="16.5" thickBot="1" x14ac:dyDescent="0.3">
      <c r="A72" s="8" t="s">
        <v>206</v>
      </c>
      <c r="B72" s="55">
        <v>1645</v>
      </c>
      <c r="C72" s="56">
        <v>28</v>
      </c>
      <c r="D72" s="55">
        <v>21</v>
      </c>
      <c r="E72" s="55"/>
      <c r="F72" s="55">
        <v>1139</v>
      </c>
      <c r="G72" s="55">
        <v>485</v>
      </c>
      <c r="H72" s="55">
        <v>15</v>
      </c>
      <c r="I72" s="55">
        <v>162</v>
      </c>
      <c r="J72" s="55">
        <v>2</v>
      </c>
      <c r="K72" s="55">
        <v>120479</v>
      </c>
      <c r="L72" s="55">
        <v>11883</v>
      </c>
      <c r="M72" s="24">
        <f t="shared" si="10"/>
        <v>0.98189655172413792</v>
      </c>
      <c r="N72" s="25">
        <f t="shared" si="11"/>
        <v>1.276595744680851E-2</v>
      </c>
      <c r="P72">
        <f t="shared" si="12"/>
        <v>1.3653831788112452E-2</v>
      </c>
    </row>
    <row r="73" spans="1:16" ht="16.5" thickBot="1" x14ac:dyDescent="0.3">
      <c r="A73" s="8" t="s">
        <v>103</v>
      </c>
      <c r="B73" s="55">
        <v>1643</v>
      </c>
      <c r="C73" s="56">
        <v>8</v>
      </c>
      <c r="D73" s="55">
        <v>49</v>
      </c>
      <c r="E73" s="55">
        <v>3</v>
      </c>
      <c r="F73" s="55">
        <v>233</v>
      </c>
      <c r="G73" s="55">
        <v>1361</v>
      </c>
      <c r="H73" s="55">
        <v>6</v>
      </c>
      <c r="I73" s="55">
        <v>1239</v>
      </c>
      <c r="J73" s="55">
        <v>37</v>
      </c>
      <c r="K73" s="55">
        <v>47933</v>
      </c>
      <c r="L73" s="55">
        <v>36134</v>
      </c>
      <c r="M73" s="24">
        <f t="shared" si="10"/>
        <v>0.82624113475177308</v>
      </c>
      <c r="N73" s="25">
        <f t="shared" si="11"/>
        <v>2.9823493609251371E-2</v>
      </c>
      <c r="P73">
        <f t="shared" si="12"/>
        <v>3.4277011662111695E-2</v>
      </c>
    </row>
    <row r="74" spans="1:16" ht="16.5" thickBot="1" x14ac:dyDescent="0.3">
      <c r="A74" s="8" t="s">
        <v>218</v>
      </c>
      <c r="B74" s="55">
        <v>1621</v>
      </c>
      <c r="C74" s="56">
        <v>103</v>
      </c>
      <c r="D74" s="55">
        <v>56</v>
      </c>
      <c r="E74" s="57">
        <v>3</v>
      </c>
      <c r="F74" s="55">
        <v>786</v>
      </c>
      <c r="G74" s="55">
        <v>779</v>
      </c>
      <c r="H74" s="55">
        <v>12</v>
      </c>
      <c r="I74" s="55">
        <v>61</v>
      </c>
      <c r="J74" s="55">
        <v>2</v>
      </c>
      <c r="K74" s="55"/>
      <c r="L74" s="55"/>
      <c r="M74" s="24">
        <f t="shared" si="10"/>
        <v>0.9334916864608076</v>
      </c>
      <c r="N74" s="25">
        <f t="shared" si="11"/>
        <v>3.4546576187538557E-2</v>
      </c>
      <c r="P74" t="e">
        <f t="shared" si="12"/>
        <v>#DIV/0!</v>
      </c>
    </row>
    <row r="75" spans="1:16" ht="16.5" thickBot="1" x14ac:dyDescent="0.3">
      <c r="A75" s="8" t="s">
        <v>223</v>
      </c>
      <c r="B75" s="55">
        <v>1550</v>
      </c>
      <c r="C75" s="56">
        <v>271</v>
      </c>
      <c r="D75" s="55">
        <v>11</v>
      </c>
      <c r="E75" s="55">
        <v>1</v>
      </c>
      <c r="F75" s="55">
        <v>155</v>
      </c>
      <c r="G75" s="55">
        <v>1384</v>
      </c>
      <c r="H75" s="55">
        <v>4</v>
      </c>
      <c r="I75" s="55">
        <v>50</v>
      </c>
      <c r="J75" s="55" t="s">
        <v>72</v>
      </c>
      <c r="K75" s="55">
        <v>100622</v>
      </c>
      <c r="L75" s="55">
        <v>3238</v>
      </c>
      <c r="M75" s="24">
        <f t="shared" si="10"/>
        <v>0.9337349397590361</v>
      </c>
      <c r="N75" s="25">
        <f t="shared" si="11"/>
        <v>7.0967741935483875E-3</v>
      </c>
      <c r="P75">
        <f t="shared" si="12"/>
        <v>1.5404185963308222E-2</v>
      </c>
    </row>
    <row r="76" spans="1:16" ht="16.5" thickBot="1" x14ac:dyDescent="0.3">
      <c r="A76" s="8" t="s">
        <v>219</v>
      </c>
      <c r="B76" s="55">
        <v>1531</v>
      </c>
      <c r="C76" s="56">
        <v>68</v>
      </c>
      <c r="D76" s="55">
        <v>50</v>
      </c>
      <c r="E76" s="55">
        <v>3</v>
      </c>
      <c r="F76" s="55">
        <v>207</v>
      </c>
      <c r="G76" s="55">
        <v>1274</v>
      </c>
      <c r="H76" s="55">
        <v>7</v>
      </c>
      <c r="I76" s="55">
        <v>39</v>
      </c>
      <c r="J76" s="55">
        <v>1</v>
      </c>
      <c r="K76" s="55">
        <v>8090</v>
      </c>
      <c r="L76" s="55">
        <v>208</v>
      </c>
      <c r="M76" s="24">
        <f t="shared" si="10"/>
        <v>0.80544747081712065</v>
      </c>
      <c r="N76" s="25">
        <f t="shared" si="11"/>
        <v>3.2658393207054215E-2</v>
      </c>
      <c r="P76">
        <f t="shared" si="12"/>
        <v>0.18924598269468479</v>
      </c>
    </row>
    <row r="77" spans="1:16" ht="30.75" thickBot="1" x14ac:dyDescent="0.3">
      <c r="A77" s="8" t="s">
        <v>208</v>
      </c>
      <c r="B77" s="55">
        <v>1516</v>
      </c>
      <c r="C77" s="56">
        <v>30</v>
      </c>
      <c r="D77" s="55">
        <v>59</v>
      </c>
      <c r="E77" s="55">
        <v>2</v>
      </c>
      <c r="F77" s="55">
        <v>624</v>
      </c>
      <c r="G77" s="55">
        <v>833</v>
      </c>
      <c r="H77" s="55">
        <v>4</v>
      </c>
      <c r="I77" s="55">
        <v>462</v>
      </c>
      <c r="J77" s="55">
        <v>18</v>
      </c>
      <c r="K77" s="55">
        <v>25830</v>
      </c>
      <c r="L77" s="55">
        <v>7873</v>
      </c>
      <c r="M77" s="24">
        <f t="shared" si="10"/>
        <v>0.91361639824304541</v>
      </c>
      <c r="N77" s="25">
        <f t="shared" si="11"/>
        <v>3.8918205804749341E-2</v>
      </c>
      <c r="P77">
        <f t="shared" si="12"/>
        <v>5.8691444057297718E-2</v>
      </c>
    </row>
    <row r="78" spans="1:16" ht="16.5" thickBot="1" x14ac:dyDescent="0.3">
      <c r="A78" s="8" t="s">
        <v>104</v>
      </c>
      <c r="B78" s="55">
        <v>1470</v>
      </c>
      <c r="C78" s="55">
        <v>9</v>
      </c>
      <c r="D78" s="55">
        <v>18</v>
      </c>
      <c r="E78" s="55"/>
      <c r="F78" s="55">
        <v>1142</v>
      </c>
      <c r="G78" s="55">
        <v>310</v>
      </c>
      <c r="H78" s="55">
        <v>1</v>
      </c>
      <c r="I78" s="55">
        <v>305</v>
      </c>
      <c r="J78" s="55">
        <v>4</v>
      </c>
      <c r="K78" s="55">
        <v>120981</v>
      </c>
      <c r="L78" s="55">
        <v>25088</v>
      </c>
      <c r="M78" s="24">
        <f t="shared" si="10"/>
        <v>0.98448275862068968</v>
      </c>
      <c r="N78" s="25">
        <f t="shared" si="11"/>
        <v>1.2244897959183673E-2</v>
      </c>
      <c r="P78">
        <f t="shared" si="12"/>
        <v>1.2150668286755772E-2</v>
      </c>
    </row>
    <row r="79" spans="1:16" ht="16.5" thickBot="1" x14ac:dyDescent="0.3">
      <c r="A79" s="8" t="s">
        <v>207</v>
      </c>
      <c r="B79" s="55">
        <v>1438</v>
      </c>
      <c r="C79" s="56">
        <v>12</v>
      </c>
      <c r="D79" s="55">
        <v>41</v>
      </c>
      <c r="E79" s="55"/>
      <c r="F79" s="55">
        <v>467</v>
      </c>
      <c r="G79" s="55">
        <v>930</v>
      </c>
      <c r="H79" s="55">
        <v>17</v>
      </c>
      <c r="I79" s="55">
        <v>528</v>
      </c>
      <c r="J79" s="55">
        <v>15</v>
      </c>
      <c r="K79" s="55">
        <v>104488</v>
      </c>
      <c r="L79" s="55">
        <v>38382</v>
      </c>
      <c r="M79" s="24">
        <f t="shared" si="10"/>
        <v>0.9192913385826772</v>
      </c>
      <c r="N79" s="25">
        <f t="shared" si="11"/>
        <v>2.851182197496523E-2</v>
      </c>
      <c r="P79">
        <f t="shared" si="12"/>
        <v>1.3762345915320419E-2</v>
      </c>
    </row>
    <row r="80" spans="1:16" ht="16.5" thickBot="1" x14ac:dyDescent="0.3">
      <c r="A80" s="18" t="s">
        <v>203</v>
      </c>
      <c r="B80" s="55">
        <v>1396</v>
      </c>
      <c r="C80" s="55">
        <v>8</v>
      </c>
      <c r="D80" s="55">
        <v>82</v>
      </c>
      <c r="E80" s="55">
        <v>1</v>
      </c>
      <c r="F80" s="55">
        <v>221</v>
      </c>
      <c r="G80" s="55">
        <v>1093</v>
      </c>
      <c r="H80" s="55">
        <v>23</v>
      </c>
      <c r="I80" s="55">
        <v>671</v>
      </c>
      <c r="J80" s="55">
        <v>39</v>
      </c>
      <c r="K80" s="55">
        <v>48973</v>
      </c>
      <c r="L80" s="55">
        <v>23557</v>
      </c>
      <c r="M80" s="24">
        <f t="shared" si="10"/>
        <v>0.72937293729372932</v>
      </c>
      <c r="N80" s="25">
        <f t="shared" si="11"/>
        <v>5.8739255014326648E-2</v>
      </c>
      <c r="P80">
        <f t="shared" si="12"/>
        <v>2.8505503032283094E-2</v>
      </c>
    </row>
    <row r="81" spans="1:16" ht="30.75" thickBot="1" x14ac:dyDescent="0.3">
      <c r="A81" s="8" t="s">
        <v>213</v>
      </c>
      <c r="B81" s="55">
        <v>1386</v>
      </c>
      <c r="C81" s="55">
        <v>19</v>
      </c>
      <c r="D81" s="55">
        <v>61</v>
      </c>
      <c r="E81" s="55">
        <v>2</v>
      </c>
      <c r="F81" s="55">
        <v>500</v>
      </c>
      <c r="G81" s="55">
        <v>825</v>
      </c>
      <c r="H81" s="55">
        <v>13</v>
      </c>
      <c r="I81" s="55">
        <v>665</v>
      </c>
      <c r="J81" s="55">
        <v>29</v>
      </c>
      <c r="K81" s="55">
        <v>15120</v>
      </c>
      <c r="L81" s="55">
        <v>7257</v>
      </c>
      <c r="M81" s="24">
        <f t="shared" si="10"/>
        <v>0.89126559714795006</v>
      </c>
      <c r="N81" s="25">
        <f t="shared" si="11"/>
        <v>4.4011544011544008E-2</v>
      </c>
      <c r="P81">
        <f t="shared" si="12"/>
        <v>9.166666666666666E-2</v>
      </c>
    </row>
    <row r="82" spans="1:16" ht="16.5" thickBot="1" x14ac:dyDescent="0.3">
      <c r="A82" s="8" t="s">
        <v>215</v>
      </c>
      <c r="B82" s="55">
        <v>1379</v>
      </c>
      <c r="C82" s="56">
        <v>6</v>
      </c>
      <c r="D82" s="55">
        <v>18</v>
      </c>
      <c r="E82" s="57">
        <v>1</v>
      </c>
      <c r="F82" s="55">
        <v>394</v>
      </c>
      <c r="G82" s="55">
        <v>967</v>
      </c>
      <c r="H82" s="55">
        <v>5</v>
      </c>
      <c r="I82" s="55">
        <v>253</v>
      </c>
      <c r="J82" s="55">
        <v>3</v>
      </c>
      <c r="K82" s="55">
        <v>70928</v>
      </c>
      <c r="L82" s="55">
        <v>12991</v>
      </c>
      <c r="M82" s="24">
        <f t="shared" si="10"/>
        <v>0.9563106796116505</v>
      </c>
      <c r="N82" s="25">
        <f t="shared" si="11"/>
        <v>1.3052936910804931E-2</v>
      </c>
      <c r="P82">
        <f t="shared" si="12"/>
        <v>1.9442251297090006E-2</v>
      </c>
    </row>
    <row r="83" spans="1:16" ht="16.5" thickBot="1" x14ac:dyDescent="0.3">
      <c r="A83" s="8" t="s">
        <v>216</v>
      </c>
      <c r="B83" s="55">
        <v>1369</v>
      </c>
      <c r="C83" s="56">
        <v>32</v>
      </c>
      <c r="D83" s="55">
        <v>54</v>
      </c>
      <c r="E83" s="57">
        <v>3</v>
      </c>
      <c r="F83" s="55">
        <v>501</v>
      </c>
      <c r="G83" s="55">
        <v>814</v>
      </c>
      <c r="H83" s="55">
        <v>11</v>
      </c>
      <c r="I83" s="55">
        <v>121</v>
      </c>
      <c r="J83" s="55">
        <v>5</v>
      </c>
      <c r="K83" s="55">
        <v>39828</v>
      </c>
      <c r="L83" s="55">
        <v>3516</v>
      </c>
      <c r="M83" s="24">
        <f t="shared" si="10"/>
        <v>0.9027027027027027</v>
      </c>
      <c r="N83" s="25">
        <f t="shared" si="11"/>
        <v>3.9444850255661065E-2</v>
      </c>
      <c r="P83">
        <f t="shared" si="12"/>
        <v>3.4372803053128453E-2</v>
      </c>
    </row>
    <row r="84" spans="1:16" ht="16.5" thickBot="1" x14ac:dyDescent="0.3">
      <c r="A84" s="8" t="s">
        <v>220</v>
      </c>
      <c r="B84" s="55">
        <v>1300</v>
      </c>
      <c r="C84" s="56">
        <v>53</v>
      </c>
      <c r="D84" s="55">
        <v>56</v>
      </c>
      <c r="E84" s="57">
        <v>1</v>
      </c>
      <c r="F84" s="55">
        <v>205</v>
      </c>
      <c r="G84" s="55">
        <v>1039</v>
      </c>
      <c r="H84" s="55">
        <v>41</v>
      </c>
      <c r="I84" s="55">
        <v>187</v>
      </c>
      <c r="J84" s="55">
        <v>8</v>
      </c>
      <c r="K84" s="55">
        <v>27000</v>
      </c>
      <c r="L84" s="55">
        <v>3886</v>
      </c>
      <c r="M84" s="24">
        <f t="shared" si="10"/>
        <v>0.78544061302681989</v>
      </c>
      <c r="N84" s="25">
        <f t="shared" si="11"/>
        <v>4.3076923076923075E-2</v>
      </c>
      <c r="P84">
        <f t="shared" si="12"/>
        <v>4.8148148148148148E-2</v>
      </c>
    </row>
    <row r="85" spans="1:16" ht="16.5" thickBot="1" x14ac:dyDescent="0.3">
      <c r="A85" s="8" t="s">
        <v>235</v>
      </c>
      <c r="B85" s="55">
        <v>1182</v>
      </c>
      <c r="C85" s="56"/>
      <c r="D85" s="55">
        <v>35</v>
      </c>
      <c r="E85" s="57"/>
      <c r="F85" s="55">
        <v>222</v>
      </c>
      <c r="G85" s="55">
        <v>925</v>
      </c>
      <c r="H85" s="55">
        <v>2</v>
      </c>
      <c r="I85" s="55">
        <v>6</v>
      </c>
      <c r="J85" s="55" t="s">
        <v>48</v>
      </c>
      <c r="K85" s="55">
        <v>10061</v>
      </c>
      <c r="L85" s="55">
        <v>49</v>
      </c>
      <c r="M85" s="24">
        <f t="shared" si="10"/>
        <v>0.86381322957198448</v>
      </c>
      <c r="N85" s="25">
        <f t="shared" si="11"/>
        <v>2.961082910321489E-2</v>
      </c>
      <c r="P85">
        <f t="shared" si="12"/>
        <v>0.11748335155551139</v>
      </c>
    </row>
    <row r="86" spans="1:16" ht="16.5" thickBot="1" x14ac:dyDescent="0.3">
      <c r="A86" s="8" t="s">
        <v>224</v>
      </c>
      <c r="B86" s="55">
        <v>1111</v>
      </c>
      <c r="C86" s="56">
        <v>34</v>
      </c>
      <c r="D86" s="55">
        <v>14</v>
      </c>
      <c r="E86" s="57"/>
      <c r="F86" s="55">
        <v>449</v>
      </c>
      <c r="G86" s="55">
        <v>648</v>
      </c>
      <c r="H86" s="55"/>
      <c r="I86" s="55">
        <v>42</v>
      </c>
      <c r="J86" s="55" t="s">
        <v>91</v>
      </c>
      <c r="K86" s="55"/>
      <c r="L86" s="55"/>
      <c r="M86" s="24">
        <f t="shared" si="10"/>
        <v>0.96976241900647953</v>
      </c>
      <c r="N86" s="25">
        <f t="shared" si="11"/>
        <v>1.2601260126012601E-2</v>
      </c>
      <c r="P86" t="e">
        <f t="shared" si="12"/>
        <v>#DIV/0!</v>
      </c>
    </row>
    <row r="87" spans="1:16" ht="16.5" thickBot="1" x14ac:dyDescent="0.3">
      <c r="A87" s="8" t="s">
        <v>210</v>
      </c>
      <c r="B87" s="55">
        <v>1038</v>
      </c>
      <c r="C87" s="56"/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10"/>
        <v>0.99471598414795248</v>
      </c>
      <c r="N87" s="25">
        <f t="shared" si="11"/>
        <v>3.8535645472061657E-3</v>
      </c>
      <c r="P87">
        <f t="shared" si="12"/>
        <v>7.127162867344136E-3</v>
      </c>
    </row>
    <row r="88" spans="1:16" ht="16.5" thickBot="1" x14ac:dyDescent="0.3">
      <c r="A88" s="8" t="s">
        <v>225</v>
      </c>
      <c r="B88" s="55">
        <v>1023</v>
      </c>
      <c r="C88" s="56">
        <v>15</v>
      </c>
      <c r="D88" s="55">
        <v>2</v>
      </c>
      <c r="E88" s="57"/>
      <c r="F88" s="55">
        <v>411</v>
      </c>
      <c r="G88" s="55">
        <v>610</v>
      </c>
      <c r="H88" s="55"/>
      <c r="I88" s="55">
        <v>1035</v>
      </c>
      <c r="J88" s="55">
        <v>2</v>
      </c>
      <c r="K88" s="55">
        <v>11741</v>
      </c>
      <c r="L88" s="55">
        <v>11884</v>
      </c>
      <c r="M88" s="24">
        <f t="shared" si="10"/>
        <v>0.99515738498789341</v>
      </c>
      <c r="N88" s="25">
        <f t="shared" si="11"/>
        <v>1.9550342130987292E-3</v>
      </c>
      <c r="P88">
        <f t="shared" si="12"/>
        <v>8.7130568094710842E-2</v>
      </c>
    </row>
    <row r="89" spans="1:16" ht="16.5" thickBot="1" x14ac:dyDescent="0.3">
      <c r="A89" s="8" t="s">
        <v>238</v>
      </c>
      <c r="B89" s="55">
        <v>996</v>
      </c>
      <c r="C89" s="56"/>
      <c r="D89" s="55">
        <v>7</v>
      </c>
      <c r="E89" s="55"/>
      <c r="F89" s="55">
        <v>208</v>
      </c>
      <c r="G89" s="55">
        <v>781</v>
      </c>
      <c r="H89" s="55"/>
      <c r="I89" s="55">
        <v>76</v>
      </c>
      <c r="J89" s="55" t="s">
        <v>91</v>
      </c>
      <c r="K89" s="55"/>
      <c r="L89" s="55"/>
      <c r="M89" s="24">
        <f t="shared" si="10"/>
        <v>0.96744186046511627</v>
      </c>
      <c r="N89" s="25">
        <f t="shared" si="11"/>
        <v>7.0281124497991966E-3</v>
      </c>
      <c r="P89" t="e">
        <f t="shared" si="12"/>
        <v>#DIV/0!</v>
      </c>
    </row>
    <row r="90" spans="1:16" ht="16.5" thickBot="1" x14ac:dyDescent="0.3">
      <c r="A90" s="8" t="s">
        <v>221</v>
      </c>
      <c r="B90" s="55">
        <v>939</v>
      </c>
      <c r="C90" s="56"/>
      <c r="D90" s="55">
        <v>38</v>
      </c>
      <c r="E90" s="57"/>
      <c r="F90" s="55">
        <v>207</v>
      </c>
      <c r="G90" s="55">
        <v>694</v>
      </c>
      <c r="H90" s="55">
        <v>19</v>
      </c>
      <c r="I90" s="55">
        <v>79</v>
      </c>
      <c r="J90" s="55">
        <v>3</v>
      </c>
      <c r="K90" s="55">
        <v>20408</v>
      </c>
      <c r="L90" s="55">
        <v>1727</v>
      </c>
      <c r="M90" s="24">
        <f t="shared" si="10"/>
        <v>0.8448979591836735</v>
      </c>
      <c r="N90" s="25">
        <f t="shared" si="11"/>
        <v>4.0468583599574018E-2</v>
      </c>
      <c r="P90">
        <f t="shared" si="12"/>
        <v>4.6011368090944728E-2</v>
      </c>
    </row>
    <row r="91" spans="1:16" ht="16.5" thickBot="1" x14ac:dyDescent="0.3">
      <c r="A91" s="8" t="s">
        <v>237</v>
      </c>
      <c r="B91" s="55">
        <v>866</v>
      </c>
      <c r="C91" s="55">
        <v>59</v>
      </c>
      <c r="D91" s="55">
        <v>46</v>
      </c>
      <c r="E91" s="55">
        <v>2</v>
      </c>
      <c r="F91" s="55">
        <v>74</v>
      </c>
      <c r="G91" s="55">
        <v>746</v>
      </c>
      <c r="H91" s="55">
        <v>3</v>
      </c>
      <c r="I91" s="55">
        <v>74</v>
      </c>
      <c r="J91" s="55">
        <v>4</v>
      </c>
      <c r="K91" s="55">
        <v>4995</v>
      </c>
      <c r="L91" s="55">
        <v>428</v>
      </c>
      <c r="M91" s="24">
        <f t="shared" si="10"/>
        <v>0.6166666666666667</v>
      </c>
      <c r="N91" s="25">
        <f t="shared" si="11"/>
        <v>5.3117782909930716E-2</v>
      </c>
      <c r="P91">
        <f t="shared" si="12"/>
        <v>0.17337337337337339</v>
      </c>
    </row>
    <row r="92" spans="1:16" ht="16.5" thickBot="1" x14ac:dyDescent="0.3">
      <c r="A92" s="8" t="s">
        <v>222</v>
      </c>
      <c r="B92" s="55">
        <v>817</v>
      </c>
      <c r="C92" s="55">
        <v>7</v>
      </c>
      <c r="D92" s="55">
        <v>14</v>
      </c>
      <c r="E92" s="55"/>
      <c r="F92" s="55">
        <v>148</v>
      </c>
      <c r="G92" s="55">
        <v>655</v>
      </c>
      <c r="H92" s="55">
        <v>15</v>
      </c>
      <c r="I92" s="55">
        <v>677</v>
      </c>
      <c r="J92" s="55">
        <v>12</v>
      </c>
      <c r="K92" s="55">
        <v>43542</v>
      </c>
      <c r="L92" s="55">
        <v>36064</v>
      </c>
      <c r="M92" s="24">
        <f t="shared" si="10"/>
        <v>0.9135802469135802</v>
      </c>
      <c r="N92" s="25">
        <f t="shared" si="11"/>
        <v>1.7135862913096694E-2</v>
      </c>
      <c r="P92">
        <f t="shared" si="12"/>
        <v>1.876349271967296E-2</v>
      </c>
    </row>
    <row r="93" spans="1:16" ht="16.5" thickBot="1" x14ac:dyDescent="0.3">
      <c r="A93" s="8" t="s">
        <v>226</v>
      </c>
      <c r="B93" s="55">
        <v>812</v>
      </c>
      <c r="C93" s="56">
        <v>8</v>
      </c>
      <c r="D93" s="55">
        <v>12</v>
      </c>
      <c r="E93" s="55"/>
      <c r="F93" s="55">
        <v>267</v>
      </c>
      <c r="G93" s="55">
        <v>533</v>
      </c>
      <c r="H93" s="55">
        <v>6</v>
      </c>
      <c r="I93" s="55">
        <v>430</v>
      </c>
      <c r="J93" s="55">
        <v>6</v>
      </c>
      <c r="K93" s="55">
        <v>47671</v>
      </c>
      <c r="L93" s="55">
        <v>25274</v>
      </c>
      <c r="M93" s="24">
        <f t="shared" si="10"/>
        <v>0.956989247311828</v>
      </c>
      <c r="N93" s="25">
        <f t="shared" si="11"/>
        <v>1.4778325123152709E-2</v>
      </c>
      <c r="P93">
        <f t="shared" si="12"/>
        <v>1.7033416542552075E-2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10"/>
        <v>0.89583333333333337</v>
      </c>
      <c r="N94" s="25">
        <f t="shared" si="11"/>
        <v>5.4200542005420058E-2</v>
      </c>
      <c r="P94">
        <f t="shared" si="12"/>
        <v>0.44112372982665871</v>
      </c>
    </row>
    <row r="95" spans="1:16" ht="16.5" thickBot="1" x14ac:dyDescent="0.3">
      <c r="A95" s="8" t="s">
        <v>233</v>
      </c>
      <c r="B95" s="55">
        <v>726</v>
      </c>
      <c r="C95" s="55">
        <v>14</v>
      </c>
      <c r="D95" s="55">
        <v>28</v>
      </c>
      <c r="E95" s="55">
        <v>1</v>
      </c>
      <c r="F95" s="55">
        <v>410</v>
      </c>
      <c r="G95" s="55">
        <v>288</v>
      </c>
      <c r="H95" s="55">
        <v>4</v>
      </c>
      <c r="I95" s="55">
        <v>252</v>
      </c>
      <c r="J95" s="55">
        <v>10</v>
      </c>
      <c r="K95" s="55">
        <v>7279</v>
      </c>
      <c r="L95" s="55">
        <v>2529</v>
      </c>
      <c r="M95" s="24">
        <f t="shared" si="10"/>
        <v>0.9360730593607306</v>
      </c>
      <c r="N95" s="25">
        <f t="shared" si="11"/>
        <v>3.8567493112947659E-2</v>
      </c>
      <c r="P95">
        <f t="shared" si="12"/>
        <v>9.9738975133946972E-2</v>
      </c>
    </row>
    <row r="96" spans="1:16" ht="30.7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10"/>
        <v>0.98024316109422494</v>
      </c>
      <c r="N96" s="25">
        <f t="shared" si="11"/>
        <v>1.8258426966292134E-2</v>
      </c>
      <c r="P96" t="e">
        <f t="shared" si="12"/>
        <v>#DIV/0!</v>
      </c>
    </row>
    <row r="97" spans="1:16" ht="16.5" thickBot="1" x14ac:dyDescent="0.3">
      <c r="A97" s="8" t="s">
        <v>229</v>
      </c>
      <c r="B97" s="55">
        <v>707</v>
      </c>
      <c r="C97" s="55">
        <v>3</v>
      </c>
      <c r="D97" s="55">
        <v>24</v>
      </c>
      <c r="E97" s="55"/>
      <c r="F97" s="55">
        <v>145</v>
      </c>
      <c r="G97" s="55">
        <v>538</v>
      </c>
      <c r="H97" s="55">
        <v>44</v>
      </c>
      <c r="I97" s="55">
        <v>104</v>
      </c>
      <c r="J97" s="55">
        <v>4</v>
      </c>
      <c r="K97" s="55">
        <v>27827</v>
      </c>
      <c r="L97" s="55">
        <v>4077</v>
      </c>
      <c r="M97" s="24">
        <f t="shared" si="10"/>
        <v>0.85798816568047342</v>
      </c>
      <c r="N97" s="25">
        <f t="shared" si="11"/>
        <v>3.3946251768033946E-2</v>
      </c>
      <c r="P97">
        <f t="shared" si="12"/>
        <v>2.5406978833507024E-2</v>
      </c>
    </row>
    <row r="98" spans="1:16" ht="16.5" thickBot="1" x14ac:dyDescent="0.3">
      <c r="A98" s="8" t="s">
        <v>230</v>
      </c>
      <c r="B98" s="55">
        <v>693</v>
      </c>
      <c r="C98" s="55"/>
      <c r="D98" s="55">
        <v>6</v>
      </c>
      <c r="E98" s="55"/>
      <c r="F98" s="55">
        <v>242</v>
      </c>
      <c r="G98" s="55">
        <v>445</v>
      </c>
      <c r="H98" s="55">
        <v>7</v>
      </c>
      <c r="I98" s="55">
        <v>136</v>
      </c>
      <c r="J98" s="55">
        <v>1</v>
      </c>
      <c r="K98" s="55">
        <v>12467</v>
      </c>
      <c r="L98" s="55">
        <v>2447</v>
      </c>
      <c r="M98" s="24">
        <f t="shared" si="10"/>
        <v>0.97580645161290325</v>
      </c>
      <c r="N98" s="25">
        <f t="shared" si="11"/>
        <v>8.658008658008658E-3</v>
      </c>
      <c r="P98">
        <f t="shared" si="12"/>
        <v>5.5586749017405949E-2</v>
      </c>
    </row>
    <row r="99" spans="1:16" ht="16.5" thickBot="1" x14ac:dyDescent="0.3">
      <c r="A99" s="8" t="s">
        <v>231</v>
      </c>
      <c r="B99" s="55">
        <v>684</v>
      </c>
      <c r="C99" s="56"/>
      <c r="D99" s="55">
        <v>27</v>
      </c>
      <c r="E99" s="57"/>
      <c r="F99" s="55">
        <v>325</v>
      </c>
      <c r="G99" s="55">
        <v>332</v>
      </c>
      <c r="H99" s="55"/>
      <c r="I99" s="55">
        <v>28</v>
      </c>
      <c r="J99" s="55">
        <v>1</v>
      </c>
      <c r="K99" s="55">
        <v>5013</v>
      </c>
      <c r="L99" s="55">
        <v>207</v>
      </c>
      <c r="M99" s="24">
        <f t="shared" ref="M99:M105" si="13">F99/(F99+D99)</f>
        <v>0.92329545454545459</v>
      </c>
      <c r="N99" s="25">
        <f t="shared" ref="N99:N105" si="14">+D99/B99</f>
        <v>3.9473684210526314E-2</v>
      </c>
      <c r="P99">
        <f t="shared" si="12"/>
        <v>0.13644524236983843</v>
      </c>
    </row>
    <row r="100" spans="1:16" ht="16.5" thickBot="1" x14ac:dyDescent="0.3">
      <c r="A100" s="8" t="s">
        <v>234</v>
      </c>
      <c r="B100" s="55">
        <v>682</v>
      </c>
      <c r="C100" s="56">
        <v>17</v>
      </c>
      <c r="D100" s="55">
        <v>8</v>
      </c>
      <c r="E100" s="55"/>
      <c r="F100" s="55">
        <v>370</v>
      </c>
      <c r="G100" s="55">
        <v>304</v>
      </c>
      <c r="H100" s="55">
        <v>13</v>
      </c>
      <c r="I100" s="55">
        <v>105</v>
      </c>
      <c r="J100" s="55">
        <v>1</v>
      </c>
      <c r="K100" s="55">
        <v>45627</v>
      </c>
      <c r="L100" s="55">
        <v>6994</v>
      </c>
      <c r="M100" s="24">
        <f t="shared" si="13"/>
        <v>0.97883597883597884</v>
      </c>
      <c r="N100" s="25">
        <f t="shared" si="14"/>
        <v>1.1730205278592375E-2</v>
      </c>
      <c r="P100">
        <f t="shared" ref="P100:P105" si="15">+B100/K100</f>
        <v>1.4947289981809017E-2</v>
      </c>
    </row>
    <row r="101" spans="1:16" ht="16.5" thickBot="1" x14ac:dyDescent="0.3">
      <c r="A101" s="8" t="s">
        <v>249</v>
      </c>
      <c r="B101" s="55">
        <v>671</v>
      </c>
      <c r="C101" s="55">
        <v>57</v>
      </c>
      <c r="D101" s="55">
        <v>8</v>
      </c>
      <c r="E101" s="55">
        <v>1</v>
      </c>
      <c r="F101" s="55">
        <v>283</v>
      </c>
      <c r="G101" s="55">
        <v>380</v>
      </c>
      <c r="H101" s="55">
        <v>1</v>
      </c>
      <c r="I101" s="55">
        <v>40</v>
      </c>
      <c r="J101" s="55" t="s">
        <v>91</v>
      </c>
      <c r="K101" s="55">
        <v>466</v>
      </c>
      <c r="L101" s="55">
        <v>28</v>
      </c>
      <c r="M101" s="24">
        <f t="shared" si="13"/>
        <v>0.97250859106529208</v>
      </c>
      <c r="N101" s="25">
        <f t="shared" si="14"/>
        <v>1.1922503725782414E-2</v>
      </c>
      <c r="P101">
        <f t="shared" si="15"/>
        <v>1.4399141630901287</v>
      </c>
    </row>
    <row r="102" spans="1:16" ht="16.5" thickBot="1" x14ac:dyDescent="0.3">
      <c r="A102" s="8" t="s">
        <v>232</v>
      </c>
      <c r="B102" s="55">
        <v>632</v>
      </c>
      <c r="C102" s="55">
        <v>3</v>
      </c>
      <c r="D102" s="55">
        <v>42</v>
      </c>
      <c r="E102" s="55">
        <v>1</v>
      </c>
      <c r="F102" s="55">
        <v>453</v>
      </c>
      <c r="G102" s="55">
        <v>137</v>
      </c>
      <c r="H102" s="55"/>
      <c r="I102" s="55">
        <v>30</v>
      </c>
      <c r="J102" s="55">
        <v>2</v>
      </c>
      <c r="K102" s="55"/>
      <c r="L102" s="55"/>
      <c r="M102" s="24">
        <f t="shared" si="13"/>
        <v>0.91515151515151516</v>
      </c>
      <c r="N102" s="25">
        <f t="shared" si="14"/>
        <v>6.6455696202531639E-2</v>
      </c>
      <c r="P102" t="e">
        <f t="shared" si="15"/>
        <v>#DIV/0!</v>
      </c>
    </row>
    <row r="103" spans="1:16" ht="16.5" thickBot="1" x14ac:dyDescent="0.3">
      <c r="A103" s="8" t="s">
        <v>241</v>
      </c>
      <c r="B103" s="55">
        <v>627</v>
      </c>
      <c r="C103" s="56">
        <v>36</v>
      </c>
      <c r="D103" s="55">
        <v>59</v>
      </c>
      <c r="E103" s="55">
        <v>4</v>
      </c>
      <c r="F103" s="55">
        <v>65</v>
      </c>
      <c r="G103" s="55">
        <v>503</v>
      </c>
      <c r="H103" s="55">
        <v>10</v>
      </c>
      <c r="I103" s="55">
        <v>63</v>
      </c>
      <c r="J103" s="55">
        <v>6</v>
      </c>
      <c r="K103" s="55">
        <v>3457</v>
      </c>
      <c r="L103" s="55">
        <v>349</v>
      </c>
      <c r="M103" s="24">
        <f t="shared" si="13"/>
        <v>0.52419354838709675</v>
      </c>
      <c r="N103" s="25">
        <f t="shared" si="14"/>
        <v>9.4098883572567779E-2</v>
      </c>
      <c r="P103">
        <f t="shared" si="15"/>
        <v>0.18137113103847266</v>
      </c>
    </row>
    <row r="104" spans="1:16" ht="16.5" thickBot="1" x14ac:dyDescent="0.3">
      <c r="A104" s="8" t="s">
        <v>239</v>
      </c>
      <c r="B104" s="55">
        <v>596</v>
      </c>
      <c r="C104" s="56">
        <v>33</v>
      </c>
      <c r="D104" s="55">
        <v>14</v>
      </c>
      <c r="E104" s="55">
        <v>2</v>
      </c>
      <c r="F104" s="55">
        <v>370</v>
      </c>
      <c r="G104" s="55">
        <v>212</v>
      </c>
      <c r="H104" s="55">
        <v>9</v>
      </c>
      <c r="I104" s="55">
        <v>172</v>
      </c>
      <c r="J104" s="55">
        <v>4</v>
      </c>
      <c r="K104" s="55">
        <v>16496</v>
      </c>
      <c r="L104" s="55">
        <v>4749</v>
      </c>
      <c r="M104" s="24">
        <f t="shared" si="13"/>
        <v>0.96354166666666663</v>
      </c>
      <c r="N104" s="25">
        <f t="shared" si="14"/>
        <v>2.3489932885906041E-2</v>
      </c>
      <c r="P104">
        <f t="shared" si="15"/>
        <v>3.6129970902036859E-2</v>
      </c>
    </row>
    <row r="105" spans="1:16" ht="16.5" thickBot="1" x14ac:dyDescent="0.3">
      <c r="A105" s="8" t="s">
        <v>242</v>
      </c>
      <c r="B105" s="55">
        <v>538</v>
      </c>
      <c r="C105" s="55">
        <v>25</v>
      </c>
      <c r="D105" s="55">
        <v>41</v>
      </c>
      <c r="E105" s="55">
        <v>1</v>
      </c>
      <c r="F105" s="55">
        <v>64</v>
      </c>
      <c r="G105" s="55">
        <v>433</v>
      </c>
      <c r="H105" s="55">
        <v>4</v>
      </c>
      <c r="I105" s="55">
        <v>15856</v>
      </c>
      <c r="J105" s="55">
        <v>1208</v>
      </c>
      <c r="K105" s="55">
        <v>2074</v>
      </c>
      <c r="L105" s="55">
        <v>61124</v>
      </c>
      <c r="M105" s="24">
        <f t="shared" si="13"/>
        <v>0.60952380952380958</v>
      </c>
      <c r="N105" s="25">
        <f t="shared" si="14"/>
        <v>7.6208178438661706E-2</v>
      </c>
      <c r="P105">
        <f t="shared" si="15"/>
        <v>0.25940212150433944</v>
      </c>
    </row>
    <row r="106" spans="1:16" ht="16.5" thickBot="1" x14ac:dyDescent="0.3">
      <c r="A106" s="8" t="s">
        <v>240</v>
      </c>
      <c r="B106" s="55">
        <v>525</v>
      </c>
      <c r="C106" s="56"/>
      <c r="D106" s="55">
        <v>35</v>
      </c>
      <c r="E106" s="55"/>
      <c r="F106" s="55">
        <v>332</v>
      </c>
      <c r="G106" s="55">
        <v>158</v>
      </c>
      <c r="H106" s="55"/>
      <c r="I106" s="55">
        <v>3020</v>
      </c>
      <c r="J106" s="55">
        <v>201</v>
      </c>
      <c r="K106" s="55">
        <v>5342</v>
      </c>
      <c r="L106" s="55">
        <v>30725</v>
      </c>
    </row>
    <row r="107" spans="1:16" ht="16.5" thickBot="1" x14ac:dyDescent="0.3">
      <c r="A107" s="8" t="s">
        <v>253</v>
      </c>
      <c r="B107" s="55">
        <v>505</v>
      </c>
      <c r="C107" s="55">
        <v>53</v>
      </c>
      <c r="D107" s="55">
        <v>7</v>
      </c>
      <c r="E107" s="55"/>
      <c r="F107" s="55">
        <v>120</v>
      </c>
      <c r="G107" s="55">
        <v>378</v>
      </c>
      <c r="H107" s="55">
        <v>2</v>
      </c>
      <c r="I107" s="55">
        <v>24</v>
      </c>
      <c r="J107" s="55" t="s">
        <v>63</v>
      </c>
      <c r="K107" s="55">
        <v>13850</v>
      </c>
      <c r="L107" s="55">
        <v>647</v>
      </c>
    </row>
    <row r="108" spans="1:16" ht="16.5" thickBot="1" x14ac:dyDescent="0.3">
      <c r="A108" s="8" t="s">
        <v>248</v>
      </c>
      <c r="B108" s="55">
        <v>485</v>
      </c>
      <c r="C108" s="56">
        <v>29</v>
      </c>
      <c r="D108" s="55">
        <v>6</v>
      </c>
      <c r="E108" s="57">
        <v>1</v>
      </c>
      <c r="F108" s="55">
        <v>149</v>
      </c>
      <c r="G108" s="55">
        <v>330</v>
      </c>
      <c r="H108" s="55">
        <v>6</v>
      </c>
      <c r="I108" s="55">
        <v>122</v>
      </c>
      <c r="J108" s="55">
        <v>2</v>
      </c>
      <c r="K108" s="55">
        <v>9699</v>
      </c>
      <c r="L108" s="55">
        <v>2431</v>
      </c>
    </row>
    <row r="109" spans="1:16" ht="16.5" thickBot="1" x14ac:dyDescent="0.3">
      <c r="A109" s="8" t="s">
        <v>254</v>
      </c>
      <c r="B109" s="55">
        <v>473</v>
      </c>
      <c r="C109" s="56">
        <v>43</v>
      </c>
      <c r="D109" s="55">
        <v>13</v>
      </c>
      <c r="E109" s="55">
        <v>2</v>
      </c>
      <c r="F109" s="55">
        <v>45</v>
      </c>
      <c r="G109" s="55">
        <v>415</v>
      </c>
      <c r="H109" s="55">
        <v>5</v>
      </c>
      <c r="I109" s="55">
        <v>26</v>
      </c>
      <c r="J109" s="55" t="s">
        <v>43</v>
      </c>
      <c r="K109" s="55">
        <v>7200</v>
      </c>
      <c r="L109" s="55">
        <v>402</v>
      </c>
    </row>
    <row r="110" spans="1:16" ht="16.5" thickBot="1" x14ac:dyDescent="0.3">
      <c r="A110" s="8" t="s">
        <v>244</v>
      </c>
      <c r="B110" s="55">
        <v>448</v>
      </c>
      <c r="C110" s="56"/>
      <c r="D110" s="55">
        <v>4</v>
      </c>
      <c r="E110" s="55"/>
      <c r="F110" s="55">
        <v>282</v>
      </c>
      <c r="G110" s="55">
        <v>162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447</v>
      </c>
      <c r="C111" s="56">
        <v>3</v>
      </c>
      <c r="D111" s="55">
        <v>7</v>
      </c>
      <c r="E111" s="57"/>
      <c r="F111" s="55">
        <v>337</v>
      </c>
      <c r="G111" s="55">
        <v>103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250</v>
      </c>
      <c r="B112" s="55">
        <v>442</v>
      </c>
      <c r="C112" s="56">
        <v>26</v>
      </c>
      <c r="D112" s="55">
        <v>28</v>
      </c>
      <c r="E112" s="55"/>
      <c r="F112" s="55">
        <v>50</v>
      </c>
      <c r="G112" s="55">
        <v>364</v>
      </c>
      <c r="H112" s="55"/>
      <c r="I112" s="55">
        <v>5</v>
      </c>
      <c r="J112" s="55" t="s">
        <v>63</v>
      </c>
      <c r="K112" s="55"/>
      <c r="L112" s="55"/>
    </row>
    <row r="113" spans="1:12" ht="16.5" thickBot="1" x14ac:dyDescent="0.3">
      <c r="A113" s="8" t="s">
        <v>260</v>
      </c>
      <c r="B113" s="55">
        <v>436</v>
      </c>
      <c r="C113" s="56">
        <v>46</v>
      </c>
      <c r="D113" s="55">
        <v>23</v>
      </c>
      <c r="E113" s="55">
        <v>5</v>
      </c>
      <c r="F113" s="55">
        <v>10</v>
      </c>
      <c r="G113" s="55">
        <v>403</v>
      </c>
      <c r="H113" s="55">
        <v>2</v>
      </c>
      <c r="I113" s="55">
        <v>27</v>
      </c>
      <c r="J113" s="55">
        <v>1</v>
      </c>
      <c r="K113" s="55"/>
      <c r="L113" s="55"/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281</v>
      </c>
      <c r="G114" s="55">
        <v>142</v>
      </c>
      <c r="H114" s="55"/>
      <c r="I114" s="55">
        <v>18</v>
      </c>
      <c r="J114" s="55" t="s">
        <v>63</v>
      </c>
      <c r="K114" s="55">
        <v>60459</v>
      </c>
      <c r="L114" s="55">
        <v>2539</v>
      </c>
    </row>
    <row r="115" spans="1:12" ht="16.5" thickBot="1" x14ac:dyDescent="0.3">
      <c r="A115" s="8" t="s">
        <v>247</v>
      </c>
      <c r="B115" s="55">
        <v>417</v>
      </c>
      <c r="C115" s="56"/>
      <c r="D115" s="55"/>
      <c r="E115" s="55"/>
      <c r="F115" s="55">
        <v>300</v>
      </c>
      <c r="G115" s="55">
        <v>117</v>
      </c>
      <c r="H115" s="55">
        <v>2</v>
      </c>
      <c r="I115" s="55">
        <v>466</v>
      </c>
      <c r="J115" s="55"/>
      <c r="K115" s="55"/>
      <c r="L115" s="55"/>
    </row>
    <row r="116" spans="1:12" ht="16.5" thickBot="1" x14ac:dyDescent="0.3">
      <c r="A116" s="8" t="s">
        <v>252</v>
      </c>
      <c r="B116" s="55">
        <v>401</v>
      </c>
      <c r="C116" s="56">
        <v>21</v>
      </c>
      <c r="D116" s="55">
        <v>4</v>
      </c>
      <c r="E116" s="55"/>
      <c r="F116" s="55">
        <v>144</v>
      </c>
      <c r="G116" s="55">
        <v>253</v>
      </c>
      <c r="H116" s="55">
        <v>4</v>
      </c>
      <c r="I116" s="55">
        <v>1470</v>
      </c>
      <c r="J116" s="55">
        <v>15</v>
      </c>
      <c r="K116" s="55">
        <v>2500</v>
      </c>
      <c r="L116" s="55">
        <v>9164</v>
      </c>
    </row>
    <row r="117" spans="1:12" ht="16.5" thickBot="1" x14ac:dyDescent="0.3">
      <c r="A117" s="8" t="s">
        <v>258</v>
      </c>
      <c r="B117" s="55">
        <v>389</v>
      </c>
      <c r="C117" s="56">
        <v>19</v>
      </c>
      <c r="D117" s="55">
        <v>23</v>
      </c>
      <c r="E117" s="55">
        <v>2</v>
      </c>
      <c r="F117" s="55">
        <v>112</v>
      </c>
      <c r="G117" s="55">
        <v>254</v>
      </c>
      <c r="H117" s="55"/>
      <c r="I117" s="55">
        <v>19</v>
      </c>
      <c r="J117" s="55">
        <v>1</v>
      </c>
      <c r="K117" s="55">
        <v>2172</v>
      </c>
      <c r="L117" s="55">
        <v>107</v>
      </c>
    </row>
    <row r="118" spans="1:12" ht="16.5" thickBot="1" x14ac:dyDescent="0.3">
      <c r="A118" s="8" t="s">
        <v>257</v>
      </c>
      <c r="B118" s="55">
        <v>355</v>
      </c>
      <c r="C118" s="56">
        <v>12</v>
      </c>
      <c r="D118" s="55">
        <v>14</v>
      </c>
      <c r="E118" s="55"/>
      <c r="F118" s="55">
        <v>106</v>
      </c>
      <c r="G118" s="55">
        <v>235</v>
      </c>
      <c r="H118" s="55">
        <v>2</v>
      </c>
      <c r="I118" s="55">
        <v>7</v>
      </c>
      <c r="J118" s="55" t="s">
        <v>63</v>
      </c>
      <c r="K118" s="55">
        <v>17992</v>
      </c>
      <c r="L118" s="55">
        <v>335</v>
      </c>
    </row>
    <row r="119" spans="1:12" ht="16.5" thickBot="1" x14ac:dyDescent="0.3">
      <c r="A119" s="8" t="s">
        <v>243</v>
      </c>
      <c r="B119" s="55">
        <v>342</v>
      </c>
      <c r="C119" s="56"/>
      <c r="D119" s="55">
        <v>2</v>
      </c>
      <c r="E119" s="57"/>
      <c r="F119" s="55">
        <v>83</v>
      </c>
      <c r="G119" s="55">
        <v>257</v>
      </c>
      <c r="H119" s="55"/>
      <c r="I119" s="55">
        <v>67</v>
      </c>
      <c r="J119" s="55" t="s">
        <v>72</v>
      </c>
      <c r="K119" s="55">
        <v>27000</v>
      </c>
      <c r="L119" s="55">
        <v>5293</v>
      </c>
    </row>
    <row r="120" spans="1:12" ht="16.5" thickBot="1" x14ac:dyDescent="0.3">
      <c r="A120" s="8" t="s">
        <v>251</v>
      </c>
      <c r="B120" s="55">
        <v>332</v>
      </c>
      <c r="C120" s="55">
        <v>1</v>
      </c>
      <c r="D120" s="55">
        <v>9</v>
      </c>
      <c r="E120" s="55"/>
      <c r="F120" s="55">
        <v>299</v>
      </c>
      <c r="G120" s="55">
        <v>24</v>
      </c>
      <c r="H120" s="55">
        <v>3</v>
      </c>
      <c r="I120" s="55">
        <v>261</v>
      </c>
      <c r="J120" s="55">
        <v>7</v>
      </c>
      <c r="K120" s="55">
        <v>14445</v>
      </c>
      <c r="L120" s="55">
        <v>11358</v>
      </c>
    </row>
    <row r="121" spans="1:12" ht="16.5" thickBot="1" x14ac:dyDescent="0.3">
      <c r="A121" s="8" t="s">
        <v>259</v>
      </c>
      <c r="B121" s="55">
        <v>323</v>
      </c>
      <c r="C121" s="55"/>
      <c r="D121" s="55">
        <v>10</v>
      </c>
      <c r="E121" s="55"/>
      <c r="F121" s="55">
        <v>132</v>
      </c>
      <c r="G121" s="55">
        <v>181</v>
      </c>
      <c r="H121" s="55">
        <v>3</v>
      </c>
      <c r="I121" s="55">
        <v>11</v>
      </c>
      <c r="J121" s="55" t="s">
        <v>72</v>
      </c>
      <c r="K121" s="55">
        <v>423592</v>
      </c>
      <c r="L121" s="55">
        <v>14896</v>
      </c>
    </row>
    <row r="122" spans="1:12" ht="16.5" thickBot="1" x14ac:dyDescent="0.3">
      <c r="A122" s="8" t="s">
        <v>255</v>
      </c>
      <c r="B122" s="55">
        <v>321</v>
      </c>
      <c r="C122" s="55">
        <v>1</v>
      </c>
      <c r="D122" s="55">
        <v>7</v>
      </c>
      <c r="E122" s="55">
        <v>1</v>
      </c>
      <c r="F122" s="55">
        <v>153</v>
      </c>
      <c r="G122" s="55">
        <v>161</v>
      </c>
      <c r="H122" s="55">
        <v>7</v>
      </c>
      <c r="I122" s="55">
        <v>511</v>
      </c>
      <c r="J122" s="55">
        <v>11</v>
      </c>
      <c r="K122" s="55">
        <v>5085</v>
      </c>
      <c r="L122" s="55">
        <v>8096</v>
      </c>
    </row>
    <row r="123" spans="1:12" ht="16.5" thickBot="1" x14ac:dyDescent="0.3">
      <c r="A123" s="8" t="s">
        <v>256</v>
      </c>
      <c r="B123" s="55">
        <v>308</v>
      </c>
      <c r="C123" s="55"/>
      <c r="D123" s="55">
        <v>18</v>
      </c>
      <c r="E123" s="55"/>
      <c r="F123" s="55">
        <v>247</v>
      </c>
      <c r="G123" s="55">
        <v>43</v>
      </c>
      <c r="H123" s="55">
        <v>22</v>
      </c>
      <c r="I123" s="55">
        <v>3622</v>
      </c>
      <c r="J123" s="55">
        <v>212</v>
      </c>
      <c r="K123" s="55">
        <v>2854</v>
      </c>
      <c r="L123" s="55">
        <v>33563</v>
      </c>
    </row>
    <row r="124" spans="1:12" ht="16.5" thickBot="1" x14ac:dyDescent="0.3">
      <c r="A124" s="8" t="s">
        <v>264</v>
      </c>
      <c r="B124" s="55">
        <v>305</v>
      </c>
      <c r="C124" s="56">
        <v>17</v>
      </c>
      <c r="D124" s="55">
        <v>7</v>
      </c>
      <c r="E124" s="55"/>
      <c r="F124" s="55">
        <v>28</v>
      </c>
      <c r="G124" s="55">
        <v>270</v>
      </c>
      <c r="H124" s="55"/>
      <c r="I124" s="55">
        <v>103</v>
      </c>
      <c r="J124" s="55">
        <v>2</v>
      </c>
      <c r="K124" s="55">
        <v>2868</v>
      </c>
      <c r="L124" s="55">
        <v>969</v>
      </c>
    </row>
    <row r="125" spans="1:12" ht="16.5" thickBot="1" x14ac:dyDescent="0.3">
      <c r="A125" s="8" t="s">
        <v>261</v>
      </c>
      <c r="B125" s="55">
        <v>299</v>
      </c>
      <c r="C125" s="55"/>
      <c r="D125" s="55">
        <v>10</v>
      </c>
      <c r="E125" s="55"/>
      <c r="F125" s="55">
        <v>48</v>
      </c>
      <c r="G125" s="55">
        <v>241</v>
      </c>
      <c r="H125" s="55">
        <v>7</v>
      </c>
      <c r="I125" s="55">
        <v>5</v>
      </c>
      <c r="J125" s="55" t="s">
        <v>48</v>
      </c>
      <c r="K125" s="55"/>
      <c r="L125" s="55"/>
    </row>
    <row r="126" spans="1:12" ht="16.5" thickBot="1" x14ac:dyDescent="0.3">
      <c r="A126" s="8" t="s">
        <v>263</v>
      </c>
      <c r="B126" s="55">
        <v>298</v>
      </c>
      <c r="C126" s="55">
        <v>24</v>
      </c>
      <c r="D126" s="55">
        <v>8</v>
      </c>
      <c r="E126" s="55"/>
      <c r="F126" s="55">
        <v>83</v>
      </c>
      <c r="G126" s="55">
        <v>207</v>
      </c>
      <c r="H126" s="55">
        <v>4</v>
      </c>
      <c r="I126" s="55">
        <v>46</v>
      </c>
      <c r="J126" s="55">
        <v>1</v>
      </c>
      <c r="K126" s="55">
        <v>18686</v>
      </c>
      <c r="L126" s="55">
        <v>2881</v>
      </c>
    </row>
    <row r="127" spans="1:12" ht="16.5" thickBot="1" x14ac:dyDescent="0.3">
      <c r="A127" s="8" t="s">
        <v>262</v>
      </c>
      <c r="B127" s="55">
        <v>270</v>
      </c>
      <c r="C127" s="56"/>
      <c r="D127" s="55"/>
      <c r="E127" s="55"/>
      <c r="F127" s="55">
        <v>225</v>
      </c>
      <c r="G127" s="55">
        <v>45</v>
      </c>
      <c r="H127" s="55">
        <v>8</v>
      </c>
      <c r="I127" s="55">
        <v>3</v>
      </c>
      <c r="J127" s="55"/>
      <c r="K127" s="55">
        <v>212965</v>
      </c>
      <c r="L127" s="55">
        <v>2188</v>
      </c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1.2055462566900172</v>
      </c>
      <c r="P1">
        <f>+H3/'19.4'!H3</f>
        <v>1.0365242301265218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1.2798772566482035</v>
      </c>
      <c r="P2">
        <f>+H4/'19.4'!H4</f>
        <v>1.0460482621208766</v>
      </c>
      <c r="Q2" t="s">
        <v>68</v>
      </c>
      <c r="R2" s="64">
        <f>+G4</f>
        <v>810824</v>
      </c>
      <c r="S2" t="s">
        <v>217</v>
      </c>
    </row>
    <row r="3" spans="1:25" ht="16.5" thickTop="1" thickBot="1" x14ac:dyDescent="0.3">
      <c r="A3" s="7" t="s">
        <v>16</v>
      </c>
      <c r="B3" s="54">
        <v>3055651</v>
      </c>
      <c r="C3" s="54">
        <v>62389</v>
      </c>
      <c r="D3" s="54">
        <v>211065</v>
      </c>
      <c r="E3" s="54">
        <v>4150</v>
      </c>
      <c r="F3" s="54">
        <v>919366</v>
      </c>
      <c r="G3" s="54">
        <v>1925220</v>
      </c>
      <c r="H3" s="54">
        <v>56446</v>
      </c>
      <c r="I3" s="54">
        <v>392</v>
      </c>
      <c r="J3" s="54">
        <v>43857</v>
      </c>
      <c r="K3" s="54"/>
      <c r="L3" s="54"/>
      <c r="M3" s="24">
        <f t="shared" ref="M3:M66" si="0">F3/(F3+D3)</f>
        <v>0.81328802907917419</v>
      </c>
      <c r="N3" s="25">
        <f t="shared" ref="N3:N66" si="1">+D3/B3</f>
        <v>6.9073660571838863E-2</v>
      </c>
      <c r="Q3" t="s">
        <v>69</v>
      </c>
      <c r="R3" s="64">
        <f>+G6+G7+G8+G9+G14+G17+G18+G19+G21+G22+G24+G30+G31+G35+G34+G37+G42+G50+G51+G59+G60+G62+G63+G69+G79+G5</f>
        <v>679279</v>
      </c>
    </row>
    <row r="4" spans="1:25" ht="16.5" thickBot="1" x14ac:dyDescent="0.3">
      <c r="A4" s="8" t="s">
        <v>19</v>
      </c>
      <c r="B4" s="55">
        <v>1004942</v>
      </c>
      <c r="C4" s="56">
        <v>17782</v>
      </c>
      <c r="D4" s="55">
        <v>56527</v>
      </c>
      <c r="E4" s="57">
        <v>1114</v>
      </c>
      <c r="F4" s="55">
        <v>137591</v>
      </c>
      <c r="G4" s="55">
        <v>810824</v>
      </c>
      <c r="H4" s="55">
        <v>14175</v>
      </c>
      <c r="I4" s="55">
        <v>3036</v>
      </c>
      <c r="J4" s="55">
        <v>171</v>
      </c>
      <c r="K4" s="55">
        <v>5661256</v>
      </c>
      <c r="L4" s="55">
        <v>17103</v>
      </c>
      <c r="M4" s="24">
        <f t="shared" si="0"/>
        <v>0.70880083248333492</v>
      </c>
      <c r="N4" s="25">
        <f t="shared" si="1"/>
        <v>5.6249017356225534E-2</v>
      </c>
      <c r="P4">
        <f t="shared" ref="P4:P67" si="2">+B4/K4</f>
        <v>0.17751219870643548</v>
      </c>
      <c r="Q4">
        <f t="shared" ref="Q4:Q19" si="3">+H4/G4*100</f>
        <v>1.7482215622625874</v>
      </c>
      <c r="V4" s="64">
        <f>+V9-V6</f>
        <v>3558</v>
      </c>
    </row>
    <row r="5" spans="1:25" ht="16.5" thickBot="1" x14ac:dyDescent="0.3">
      <c r="A5" s="8" t="s">
        <v>0</v>
      </c>
      <c r="B5" s="55">
        <v>229422</v>
      </c>
      <c r="C5" s="56">
        <v>2793</v>
      </c>
      <c r="D5" s="55">
        <v>23521</v>
      </c>
      <c r="E5" s="57">
        <v>331</v>
      </c>
      <c r="F5" s="55">
        <v>120832</v>
      </c>
      <c r="G5" s="55">
        <v>85069</v>
      </c>
      <c r="H5" s="55">
        <v>7764</v>
      </c>
      <c r="I5" s="55">
        <v>4907</v>
      </c>
      <c r="J5" s="55">
        <v>503</v>
      </c>
      <c r="K5" s="55">
        <v>1345560</v>
      </c>
      <c r="L5" s="55">
        <v>28779</v>
      </c>
      <c r="M5" s="24">
        <f t="shared" si="0"/>
        <v>0.83705915360262695</v>
      </c>
      <c r="N5" s="25">
        <f t="shared" si="1"/>
        <v>0.10252286180052479</v>
      </c>
      <c r="P5">
        <f t="shared" si="2"/>
        <v>0.1705029876036743</v>
      </c>
      <c r="Q5">
        <f t="shared" si="3"/>
        <v>9.1267089068873499</v>
      </c>
      <c r="V5">
        <f>+V7-V9</f>
        <v>4651</v>
      </c>
    </row>
    <row r="6" spans="1:25" ht="16.5" thickBot="1" x14ac:dyDescent="0.3">
      <c r="A6" s="8" t="s">
        <v>21</v>
      </c>
      <c r="B6" s="55">
        <v>199414</v>
      </c>
      <c r="C6" s="56">
        <v>1739</v>
      </c>
      <c r="D6" s="55">
        <v>26977</v>
      </c>
      <c r="E6" s="57">
        <v>333</v>
      </c>
      <c r="F6" s="55">
        <v>66624</v>
      </c>
      <c r="G6" s="55">
        <v>105813</v>
      </c>
      <c r="H6" s="55">
        <v>1956</v>
      </c>
      <c r="I6" s="55">
        <v>3298</v>
      </c>
      <c r="J6" s="55">
        <v>446</v>
      </c>
      <c r="K6" s="55">
        <v>1789662</v>
      </c>
      <c r="L6" s="55">
        <v>29600</v>
      </c>
      <c r="M6" s="24">
        <f t="shared" si="0"/>
        <v>0.71178726723005092</v>
      </c>
      <c r="N6" s="25">
        <f t="shared" si="1"/>
        <v>0.13528137442707133</v>
      </c>
      <c r="P6">
        <f t="shared" si="2"/>
        <v>0.11142550939786396</v>
      </c>
      <c r="Q6">
        <f t="shared" si="3"/>
        <v>1.8485441297383121</v>
      </c>
      <c r="V6" s="64">
        <f>+'25.4'!F10</f>
        <v>25582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>
        <v>3742</v>
      </c>
      <c r="D7" s="55">
        <v>23293</v>
      </c>
      <c r="E7" s="57">
        <v>437</v>
      </c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112261</v>
      </c>
      <c r="S7" s="81">
        <f t="shared" si="4"/>
        <v>2131</v>
      </c>
      <c r="T7" s="81">
        <f t="shared" si="4"/>
        <v>2900</v>
      </c>
      <c r="U7" s="81">
        <f t="shared" si="4"/>
        <v>95</v>
      </c>
      <c r="V7" s="81">
        <f t="shared" si="4"/>
        <v>33791</v>
      </c>
      <c r="W7" s="81">
        <f t="shared" si="4"/>
        <v>75570</v>
      </c>
      <c r="X7" s="81">
        <f t="shared" si="4"/>
        <v>1736</v>
      </c>
      <c r="Y7" s="81">
        <f>+V7-V9</f>
        <v>4651</v>
      </c>
    </row>
    <row r="8" spans="1:25" ht="16.5" thickBot="1" x14ac:dyDescent="0.3">
      <c r="A8" s="8" t="s">
        <v>23</v>
      </c>
      <c r="B8" s="55">
        <v>158389</v>
      </c>
      <c r="C8" s="56">
        <v>619</v>
      </c>
      <c r="D8" s="55">
        <v>6050</v>
      </c>
      <c r="E8" s="57">
        <v>74</v>
      </c>
      <c r="F8" s="55">
        <v>114500</v>
      </c>
      <c r="G8" s="55">
        <v>37839</v>
      </c>
      <c r="H8" s="55">
        <v>2570</v>
      </c>
      <c r="I8" s="55">
        <v>1890</v>
      </c>
      <c r="J8" s="55">
        <v>72</v>
      </c>
      <c r="K8" s="55">
        <v>2072669</v>
      </c>
      <c r="L8" s="55">
        <v>24738</v>
      </c>
      <c r="M8" s="24">
        <f t="shared" si="0"/>
        <v>0.94981335545416834</v>
      </c>
      <c r="N8" s="25">
        <f t="shared" si="1"/>
        <v>3.819709702062643E-2</v>
      </c>
      <c r="P8">
        <f t="shared" si="2"/>
        <v>7.6417894029389158E-2</v>
      </c>
      <c r="Q8">
        <f t="shared" si="3"/>
        <v>6.7919342477338187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>
        <v>4309</v>
      </c>
      <c r="D9" s="55">
        <v>21092</v>
      </c>
      <c r="E9" s="57">
        <v>360</v>
      </c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110130</v>
      </c>
      <c r="S9" s="72">
        <v>2357</v>
      </c>
      <c r="T9" s="72">
        <v>2805</v>
      </c>
      <c r="U9" s="72">
        <v>99</v>
      </c>
      <c r="V9" s="72">
        <v>29140</v>
      </c>
      <c r="W9" s="72">
        <v>78185</v>
      </c>
      <c r="X9" s="72">
        <v>1776</v>
      </c>
      <c r="Y9" s="81">
        <f>+'26.4'!Y7</f>
        <v>3558</v>
      </c>
    </row>
    <row r="10" spans="1:25" ht="19.5" thickBot="1" x14ac:dyDescent="0.35">
      <c r="A10" s="65" t="s">
        <v>28</v>
      </c>
      <c r="B10" s="66">
        <v>112261</v>
      </c>
      <c r="C10" s="67">
        <v>2131</v>
      </c>
      <c r="D10" s="66">
        <v>2900</v>
      </c>
      <c r="E10" s="66">
        <v>95</v>
      </c>
      <c r="F10" s="66">
        <v>33791</v>
      </c>
      <c r="G10" s="66">
        <v>75570</v>
      </c>
      <c r="H10" s="66">
        <v>1736</v>
      </c>
      <c r="I10" s="66">
        <v>1331</v>
      </c>
      <c r="J10" s="66">
        <v>34</v>
      </c>
      <c r="K10" s="66">
        <v>918885</v>
      </c>
      <c r="L10" s="66">
        <v>10895</v>
      </c>
      <c r="M10" s="69">
        <f t="shared" si="0"/>
        <v>0.92096154370281536</v>
      </c>
      <c r="N10" s="82">
        <f t="shared" si="1"/>
        <v>2.5832657824177586E-2</v>
      </c>
      <c r="P10" s="70">
        <f t="shared" si="2"/>
        <v>0.12217089189615675</v>
      </c>
      <c r="Q10">
        <f t="shared" si="3"/>
        <v>2.2972078867275374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91472</v>
      </c>
      <c r="C11" s="56">
        <v>991</v>
      </c>
      <c r="D11" s="55">
        <v>5806</v>
      </c>
      <c r="E11" s="57">
        <v>96</v>
      </c>
      <c r="F11" s="55">
        <v>70933</v>
      </c>
      <c r="G11" s="55">
        <v>14733</v>
      </c>
      <c r="H11" s="55">
        <v>3011</v>
      </c>
      <c r="I11" s="55">
        <v>1089</v>
      </c>
      <c r="J11" s="55">
        <v>69</v>
      </c>
      <c r="K11" s="55">
        <v>432329</v>
      </c>
      <c r="L11" s="55">
        <v>5147</v>
      </c>
      <c r="M11" s="24">
        <f t="shared" si="0"/>
        <v>0.92434094788829668</v>
      </c>
      <c r="N11" s="25">
        <f t="shared" si="1"/>
        <v>6.347297533671506E-2</v>
      </c>
      <c r="P11">
        <f t="shared" si="2"/>
        <v>0.21157960719729652</v>
      </c>
      <c r="Q11">
        <f t="shared" si="3"/>
        <v>20.43711396185434</v>
      </c>
      <c r="R11" s="72">
        <f>+R7-R9</f>
        <v>2131</v>
      </c>
      <c r="S11" s="72">
        <f t="shared" ref="S11:X11" si="5">+S7-S9</f>
        <v>-226</v>
      </c>
      <c r="T11" s="72">
        <f t="shared" si="5"/>
        <v>95</v>
      </c>
      <c r="U11" s="72">
        <f t="shared" si="5"/>
        <v>-4</v>
      </c>
      <c r="V11" s="72">
        <f t="shared" si="5"/>
        <v>4651</v>
      </c>
      <c r="W11" s="72">
        <f t="shared" si="5"/>
        <v>-2615</v>
      </c>
      <c r="X11" s="72">
        <f t="shared" si="5"/>
        <v>-40</v>
      </c>
      <c r="Y11" s="81">
        <f>+Y7-Y9</f>
        <v>1093</v>
      </c>
    </row>
    <row r="12" spans="1:25" ht="16.5" thickBot="1" x14ac:dyDescent="0.3">
      <c r="A12" s="8" t="s">
        <v>36</v>
      </c>
      <c r="B12" s="55">
        <v>87147</v>
      </c>
      <c r="C12" s="56">
        <v>6198</v>
      </c>
      <c r="D12" s="55">
        <v>794</v>
      </c>
      <c r="E12" s="57">
        <v>47</v>
      </c>
      <c r="F12" s="55">
        <v>7346</v>
      </c>
      <c r="G12" s="55">
        <v>79007</v>
      </c>
      <c r="H12" s="55">
        <v>2300</v>
      </c>
      <c r="I12" s="55">
        <v>597</v>
      </c>
      <c r="J12" s="55">
        <v>5</v>
      </c>
      <c r="K12" s="55">
        <v>3019434</v>
      </c>
      <c r="L12" s="55">
        <v>20690</v>
      </c>
      <c r="M12" s="24">
        <f t="shared" si="0"/>
        <v>0.90245700245700244</v>
      </c>
      <c r="N12" s="25">
        <f t="shared" si="1"/>
        <v>9.1110422619252521E-3</v>
      </c>
      <c r="P12">
        <f t="shared" si="2"/>
        <v>2.8862031758269926E-2</v>
      </c>
      <c r="Q12">
        <f t="shared" si="3"/>
        <v>2.9111344564405686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82830</v>
      </c>
      <c r="C13" s="56">
        <v>3</v>
      </c>
      <c r="D13" s="55">
        <v>4633</v>
      </c>
      <c r="E13" s="57">
        <v>1</v>
      </c>
      <c r="F13" s="55">
        <v>77474</v>
      </c>
      <c r="G13" s="55">
        <v>723</v>
      </c>
      <c r="H13" s="55">
        <v>52</v>
      </c>
      <c r="I13" s="55">
        <v>58</v>
      </c>
      <c r="J13" s="55">
        <v>3</v>
      </c>
      <c r="K13" s="55"/>
      <c r="L13" s="55"/>
      <c r="M13" s="24">
        <f t="shared" si="0"/>
        <v>0.94357362953219581</v>
      </c>
      <c r="N13" s="25">
        <f t="shared" si="1"/>
        <v>5.5933840395991793E-2</v>
      </c>
      <c r="P13" t="e">
        <f t="shared" si="2"/>
        <v>#DIV/0!</v>
      </c>
      <c r="Q13">
        <f t="shared" si="3"/>
        <v>7.1922544951590588</v>
      </c>
      <c r="R13" s="72">
        <f>+R7/R9</f>
        <v>1.0193498592572414</v>
      </c>
      <c r="S13" s="72">
        <f t="shared" ref="S13:X13" si="6">+S7/S9</f>
        <v>0.90411540093338993</v>
      </c>
      <c r="T13" s="72">
        <f t="shared" si="6"/>
        <v>1.0338680926916222</v>
      </c>
      <c r="U13" s="72">
        <f t="shared" si="6"/>
        <v>0.95959595959595956</v>
      </c>
      <c r="V13" s="72">
        <f>+V5/V4</f>
        <v>1.307195053400787</v>
      </c>
      <c r="W13" s="72">
        <f t="shared" si="6"/>
        <v>0.96655368676856179</v>
      </c>
      <c r="X13" s="72">
        <f t="shared" si="6"/>
        <v>0.97747747747747749</v>
      </c>
      <c r="Y13" s="72">
        <f>+Y7/Y9</f>
        <v>1.307195053400787</v>
      </c>
    </row>
    <row r="14" spans="1:25" ht="16.5" thickBot="1" x14ac:dyDescent="0.3">
      <c r="A14" s="8" t="s">
        <v>33</v>
      </c>
      <c r="B14" s="55">
        <v>66501</v>
      </c>
      <c r="C14" s="55">
        <v>3642</v>
      </c>
      <c r="D14" s="55">
        <v>4543</v>
      </c>
      <c r="E14" s="55">
        <v>272</v>
      </c>
      <c r="F14" s="55">
        <v>31142</v>
      </c>
      <c r="G14" s="55">
        <v>30816</v>
      </c>
      <c r="H14" s="55">
        <v>8318</v>
      </c>
      <c r="I14" s="55">
        <v>313</v>
      </c>
      <c r="J14" s="55">
        <v>21</v>
      </c>
      <c r="K14" s="55">
        <v>291922</v>
      </c>
      <c r="L14" s="55">
        <v>1373</v>
      </c>
      <c r="M14" s="24">
        <f t="shared" si="0"/>
        <v>0.87269160711783667</v>
      </c>
      <c r="N14" s="25">
        <f t="shared" si="1"/>
        <v>6.8314762184027308E-2</v>
      </c>
      <c r="P14">
        <f t="shared" si="2"/>
        <v>0.22780400243900767</v>
      </c>
      <c r="Q14">
        <f t="shared" si="3"/>
        <v>26.992471443406025</v>
      </c>
      <c r="R14" s="8"/>
    </row>
    <row r="15" spans="1:25" ht="16.5" thickBot="1" x14ac:dyDescent="0.3">
      <c r="A15" s="8" t="s">
        <v>32</v>
      </c>
      <c r="B15" s="55">
        <v>48242</v>
      </c>
      <c r="C15" s="56">
        <v>1347</v>
      </c>
      <c r="D15" s="55">
        <v>2702</v>
      </c>
      <c r="E15" s="57">
        <v>142</v>
      </c>
      <c r="F15" s="55">
        <v>18100</v>
      </c>
      <c r="G15" s="55">
        <v>27440</v>
      </c>
      <c r="H15" s="55">
        <v>557</v>
      </c>
      <c r="I15" s="55">
        <v>1278</v>
      </c>
      <c r="J15" s="55">
        <v>72</v>
      </c>
      <c r="K15" s="55">
        <v>717451</v>
      </c>
      <c r="L15" s="55">
        <v>19009</v>
      </c>
      <c r="M15" s="24">
        <f t="shared" si="0"/>
        <v>0.87010864339967309</v>
      </c>
      <c r="N15" s="25">
        <f t="shared" si="1"/>
        <v>5.6009286513826126E-2</v>
      </c>
      <c r="P15">
        <f t="shared" si="2"/>
        <v>6.7240828990411894E-2</v>
      </c>
      <c r="Q15">
        <f t="shared" si="3"/>
        <v>2.0298833819241984</v>
      </c>
    </row>
    <row r="16" spans="1:25" ht="16.5" thickBot="1" x14ac:dyDescent="0.3">
      <c r="A16" s="8" t="s">
        <v>29</v>
      </c>
      <c r="B16" s="55">
        <v>46687</v>
      </c>
      <c r="C16" s="56">
        <v>553</v>
      </c>
      <c r="D16" s="55">
        <v>7207</v>
      </c>
      <c r="E16" s="57">
        <v>113</v>
      </c>
      <c r="F16" s="55">
        <v>10878</v>
      </c>
      <c r="G16" s="55">
        <v>28602</v>
      </c>
      <c r="H16" s="55">
        <v>903</v>
      </c>
      <c r="I16" s="55">
        <v>4028</v>
      </c>
      <c r="J16" s="55">
        <v>622</v>
      </c>
      <c r="K16" s="55">
        <v>214042</v>
      </c>
      <c r="L16" s="55">
        <v>18468</v>
      </c>
      <c r="M16" s="24">
        <f t="shared" si="0"/>
        <v>0.6014929499585292</v>
      </c>
      <c r="N16" s="25">
        <f t="shared" si="1"/>
        <v>0.1543684537451539</v>
      </c>
      <c r="P16">
        <f t="shared" si="2"/>
        <v>0.21812074265798301</v>
      </c>
      <c r="Q16">
        <f t="shared" si="3"/>
        <v>3.1571218795888401</v>
      </c>
    </row>
    <row r="17" spans="1:26" ht="16.5" thickBot="1" x14ac:dyDescent="0.3">
      <c r="A17" s="8" t="s">
        <v>31</v>
      </c>
      <c r="B17" s="55">
        <v>38245</v>
      </c>
      <c r="C17" s="56">
        <v>400</v>
      </c>
      <c r="D17" s="55">
        <v>4518</v>
      </c>
      <c r="E17" s="57">
        <v>43</v>
      </c>
      <c r="F17" s="55" t="s">
        <v>70</v>
      </c>
      <c r="G17" s="55">
        <v>33477</v>
      </c>
      <c r="H17" s="55">
        <v>905</v>
      </c>
      <c r="I17" s="55">
        <v>2232</v>
      </c>
      <c r="J17" s="71">
        <v>264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0.118133089292718</v>
      </c>
      <c r="P17">
        <f t="shared" si="2"/>
        <v>0.19718999742201598</v>
      </c>
      <c r="Q17">
        <f t="shared" si="3"/>
        <v>2.703348567673328</v>
      </c>
    </row>
    <row r="18" spans="1:26" ht="16.5" thickBot="1" x14ac:dyDescent="0.3">
      <c r="A18" s="8" t="s">
        <v>47</v>
      </c>
      <c r="B18" s="55">
        <v>29451</v>
      </c>
      <c r="C18" s="56">
        <v>1561</v>
      </c>
      <c r="D18" s="55">
        <v>939</v>
      </c>
      <c r="E18" s="57">
        <v>58</v>
      </c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665819</v>
      </c>
      <c r="L18" s="55">
        <v>482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4.4232741931365734E-2</v>
      </c>
      <c r="Q18">
        <f t="shared" si="3"/>
        <v>0</v>
      </c>
    </row>
    <row r="19" spans="1:26" ht="16.5" thickBot="1" x14ac:dyDescent="0.3">
      <c r="A19" s="8" t="s">
        <v>30</v>
      </c>
      <c r="B19" s="55">
        <v>29164</v>
      </c>
      <c r="C19" s="56">
        <v>103</v>
      </c>
      <c r="D19" s="55">
        <v>1665</v>
      </c>
      <c r="E19" s="57">
        <v>55</v>
      </c>
      <c r="F19" s="55">
        <v>22200</v>
      </c>
      <c r="G19" s="55">
        <v>5299</v>
      </c>
      <c r="H19" s="55">
        <v>185</v>
      </c>
      <c r="I19" s="55">
        <v>3370</v>
      </c>
      <c r="J19" s="55">
        <v>192</v>
      </c>
      <c r="K19" s="55">
        <v>245300</v>
      </c>
      <c r="L19" s="55">
        <v>28343</v>
      </c>
      <c r="M19" s="24">
        <f t="shared" si="0"/>
        <v>0.93023255813953487</v>
      </c>
      <c r="N19" s="25">
        <f t="shared" si="1"/>
        <v>5.7090934028254013E-2</v>
      </c>
      <c r="P19">
        <f t="shared" si="2"/>
        <v>0.11889115368935997</v>
      </c>
      <c r="Q19">
        <f t="shared" si="3"/>
        <v>3.4912247593885635</v>
      </c>
    </row>
    <row r="20" spans="1:26" ht="16.5" thickBot="1" x14ac:dyDescent="0.3">
      <c r="A20" s="8" t="s">
        <v>52</v>
      </c>
      <c r="B20" s="55">
        <v>28699</v>
      </c>
      <c r="C20" s="56">
        <v>1182</v>
      </c>
      <c r="D20" s="55">
        <v>782</v>
      </c>
      <c r="E20" s="57">
        <v>54</v>
      </c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24027</v>
      </c>
      <c r="C21" s="56">
        <v>163</v>
      </c>
      <c r="D21" s="55">
        <v>928</v>
      </c>
      <c r="E21" s="57">
        <v>25</v>
      </c>
      <c r="F21" s="55">
        <v>1357</v>
      </c>
      <c r="G21" s="55">
        <v>21742</v>
      </c>
      <c r="H21" s="55">
        <v>176</v>
      </c>
      <c r="I21" s="55">
        <v>2356</v>
      </c>
      <c r="J21" s="55">
        <v>91</v>
      </c>
      <c r="K21" s="55">
        <v>360155</v>
      </c>
      <c r="L21" s="55">
        <v>35321</v>
      </c>
      <c r="M21" s="24">
        <f t="shared" si="0"/>
        <v>0.59387308533916849</v>
      </c>
      <c r="N21" s="25">
        <f t="shared" si="1"/>
        <v>3.8623215549173848E-2</v>
      </c>
      <c r="P21">
        <f t="shared" si="2"/>
        <v>6.6712943038414019E-2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>
        <v>521</v>
      </c>
      <c r="D22" s="55">
        <v>663</v>
      </c>
      <c r="E22" s="57">
        <v>87</v>
      </c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19648</v>
      </c>
      <c r="C23" s="56">
        <v>386</v>
      </c>
      <c r="D23" s="55">
        <v>1102</v>
      </c>
      <c r="E23" s="57">
        <v>15</v>
      </c>
      <c r="F23" s="55">
        <v>9233</v>
      </c>
      <c r="G23" s="55">
        <v>9313</v>
      </c>
      <c r="H23" s="55">
        <v>146</v>
      </c>
      <c r="I23" s="55">
        <v>3979</v>
      </c>
      <c r="J23" s="55">
        <v>223</v>
      </c>
      <c r="K23" s="55">
        <v>127319</v>
      </c>
      <c r="L23" s="55">
        <v>25785</v>
      </c>
      <c r="M23" s="24">
        <f t="shared" si="0"/>
        <v>0.89337203676826316</v>
      </c>
      <c r="N23" s="25">
        <f t="shared" si="1"/>
        <v>5.6087133550488597E-2</v>
      </c>
      <c r="P23">
        <f t="shared" si="2"/>
        <v>0.1543210361375757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18926</v>
      </c>
      <c r="C24" s="56">
        <v>286</v>
      </c>
      <c r="D24" s="55">
        <v>2274</v>
      </c>
      <c r="E24" s="57">
        <v>80</v>
      </c>
      <c r="F24" s="55">
        <v>1005</v>
      </c>
      <c r="G24" s="55">
        <v>15647</v>
      </c>
      <c r="H24" s="55">
        <v>399</v>
      </c>
      <c r="I24" s="55">
        <v>1874</v>
      </c>
      <c r="J24" s="55">
        <v>225</v>
      </c>
      <c r="K24" s="55">
        <v>94500</v>
      </c>
      <c r="L24" s="55">
        <v>9357</v>
      </c>
      <c r="M24" s="24">
        <f t="shared" si="0"/>
        <v>0.30649588289112534</v>
      </c>
      <c r="N24" s="25">
        <f t="shared" si="1"/>
        <v>0.12015217161576668</v>
      </c>
      <c r="P24">
        <f t="shared" si="2"/>
        <v>0.20027513227513227</v>
      </c>
    </row>
    <row r="25" spans="1:26" ht="16.5" thickBot="1" x14ac:dyDescent="0.3">
      <c r="A25" s="8" t="s">
        <v>73</v>
      </c>
      <c r="B25" s="55">
        <v>18811</v>
      </c>
      <c r="C25" s="56">
        <v>1289</v>
      </c>
      <c r="D25" s="55">
        <v>144</v>
      </c>
      <c r="E25" s="57">
        <v>5</v>
      </c>
      <c r="F25" s="55">
        <v>2531</v>
      </c>
      <c r="G25" s="55">
        <v>16136</v>
      </c>
      <c r="H25" s="55">
        <v>117</v>
      </c>
      <c r="I25" s="55">
        <v>540</v>
      </c>
      <c r="J25" s="55">
        <v>4</v>
      </c>
      <c r="K25" s="55">
        <v>200000</v>
      </c>
      <c r="L25" s="55">
        <v>5745</v>
      </c>
      <c r="M25" s="24">
        <f t="shared" si="0"/>
        <v>0.94616822429906544</v>
      </c>
      <c r="N25" s="25">
        <f t="shared" si="1"/>
        <v>7.6550954228908619E-3</v>
      </c>
      <c r="P25">
        <f t="shared" si="2"/>
        <v>9.4055E-2</v>
      </c>
    </row>
    <row r="26" spans="1:26" ht="16.5" thickBot="1" x14ac:dyDescent="0.3">
      <c r="A26" s="8" t="s">
        <v>45</v>
      </c>
      <c r="B26" s="55">
        <v>15555</v>
      </c>
      <c r="C26" s="55">
        <v>112</v>
      </c>
      <c r="D26" s="55">
        <v>204</v>
      </c>
      <c r="E26" s="55">
        <v>3</v>
      </c>
      <c r="F26" s="55">
        <v>7200</v>
      </c>
      <c r="G26" s="55">
        <v>8151</v>
      </c>
      <c r="H26" s="55">
        <v>129</v>
      </c>
      <c r="I26" s="55">
        <v>1797</v>
      </c>
      <c r="J26" s="55">
        <v>24</v>
      </c>
      <c r="K26" s="55">
        <v>302691</v>
      </c>
      <c r="L26" s="55">
        <v>34971</v>
      </c>
      <c r="M26" s="24">
        <f t="shared" si="0"/>
        <v>0.97244732576985415</v>
      </c>
      <c r="N26" s="25">
        <f t="shared" si="1"/>
        <v>1.3114754098360656E-2</v>
      </c>
      <c r="P26">
        <f t="shared" si="2"/>
        <v>5.1389040308433352E-2</v>
      </c>
    </row>
    <row r="27" spans="1:26" ht="16.5" thickBot="1" x14ac:dyDescent="0.3">
      <c r="A27" s="8" t="s">
        <v>35</v>
      </c>
      <c r="B27" s="55">
        <v>15274</v>
      </c>
      <c r="C27" s="56">
        <v>49</v>
      </c>
      <c r="D27" s="55">
        <v>549</v>
      </c>
      <c r="E27" s="57">
        <v>7</v>
      </c>
      <c r="F27" s="55">
        <v>12362</v>
      </c>
      <c r="G27" s="55">
        <v>2363</v>
      </c>
      <c r="H27" s="55">
        <v>140</v>
      </c>
      <c r="I27" s="55">
        <v>1696</v>
      </c>
      <c r="J27" s="55">
        <v>61</v>
      </c>
      <c r="K27" s="55">
        <v>232537</v>
      </c>
      <c r="L27" s="55">
        <v>25819</v>
      </c>
      <c r="M27" s="24">
        <f t="shared" si="0"/>
        <v>0.95747811943304162</v>
      </c>
      <c r="N27" s="25">
        <f t="shared" si="1"/>
        <v>3.5943433285321465E-2</v>
      </c>
      <c r="P27">
        <f t="shared" si="2"/>
        <v>6.5684170691115817E-2</v>
      </c>
      <c r="Z27" s="72"/>
    </row>
    <row r="28" spans="1:26" ht="16.5" thickBot="1" x14ac:dyDescent="0.3">
      <c r="A28" s="8" t="s">
        <v>75</v>
      </c>
      <c r="B28" s="55">
        <v>14677</v>
      </c>
      <c r="C28" s="56">
        <v>835</v>
      </c>
      <c r="D28" s="55">
        <v>1351</v>
      </c>
      <c r="E28" s="55">
        <v>46</v>
      </c>
      <c r="F28" s="55">
        <v>8354</v>
      </c>
      <c r="G28" s="55">
        <v>4972</v>
      </c>
      <c r="H28" s="55">
        <v>378</v>
      </c>
      <c r="I28" s="55">
        <v>114</v>
      </c>
      <c r="J28" s="55">
        <v>10</v>
      </c>
      <c r="K28" s="55">
        <v>67635</v>
      </c>
      <c r="L28" s="55">
        <v>525</v>
      </c>
      <c r="M28" s="24">
        <f t="shared" si="0"/>
        <v>0.8607934054611025</v>
      </c>
      <c r="N28" s="25">
        <f t="shared" si="1"/>
        <v>9.2048783811405605E-2</v>
      </c>
      <c r="P28">
        <f t="shared" si="2"/>
        <v>0.21700303097508686</v>
      </c>
      <c r="Z28" s="72"/>
    </row>
    <row r="29" spans="1:26" ht="16.5" thickBot="1" x14ac:dyDescent="0.3">
      <c r="A29" s="8" t="s">
        <v>86</v>
      </c>
      <c r="B29" s="55">
        <v>14423</v>
      </c>
      <c r="C29" s="56">
        <v>799</v>
      </c>
      <c r="D29" s="55">
        <v>14</v>
      </c>
      <c r="E29" s="55">
        <v>2</v>
      </c>
      <c r="F29" s="55">
        <v>1095</v>
      </c>
      <c r="G29" s="55">
        <v>13314</v>
      </c>
      <c r="H29" s="55">
        <v>20</v>
      </c>
      <c r="I29" s="55">
        <v>2465</v>
      </c>
      <c r="J29" s="55">
        <v>2</v>
      </c>
      <c r="K29" s="55">
        <v>121774</v>
      </c>
      <c r="L29" s="55">
        <v>20815</v>
      </c>
      <c r="M29" s="24">
        <f t="shared" si="0"/>
        <v>0.98737601442741207</v>
      </c>
      <c r="N29" s="25">
        <f t="shared" si="1"/>
        <v>9.7067184358316577E-4</v>
      </c>
      <c r="P29">
        <f t="shared" si="2"/>
        <v>0.1184407180514724</v>
      </c>
      <c r="Z29" s="72"/>
    </row>
    <row r="30" spans="1:26" ht="16.5" thickBot="1" x14ac:dyDescent="0.3">
      <c r="A30" s="8" t="s">
        <v>62</v>
      </c>
      <c r="B30" s="55">
        <v>13915</v>
      </c>
      <c r="C30" s="56">
        <v>587</v>
      </c>
      <c r="D30" s="55">
        <v>292</v>
      </c>
      <c r="E30" s="57">
        <v>11</v>
      </c>
      <c r="F30" s="55">
        <v>3029</v>
      </c>
      <c r="G30" s="55">
        <v>10594</v>
      </c>
      <c r="H30" s="55">
        <v>111</v>
      </c>
      <c r="I30" s="55">
        <v>63</v>
      </c>
      <c r="J30" s="55">
        <v>1</v>
      </c>
      <c r="K30" s="55">
        <v>150756</v>
      </c>
      <c r="L30" s="55">
        <v>682</v>
      </c>
      <c r="M30" s="24">
        <f t="shared" si="0"/>
        <v>0.91207467630231853</v>
      </c>
      <c r="N30" s="25">
        <f t="shared" si="1"/>
        <v>2.0984549047790155E-2</v>
      </c>
      <c r="P30">
        <f t="shared" si="2"/>
        <v>9.2301467271617713E-2</v>
      </c>
      <c r="Z30" s="72"/>
    </row>
    <row r="31" spans="1:26" ht="16.5" thickBot="1" x14ac:dyDescent="0.3">
      <c r="A31" s="8" t="s">
        <v>51</v>
      </c>
      <c r="B31" s="55">
        <v>13813</v>
      </c>
      <c r="C31" s="56">
        <v>482</v>
      </c>
      <c r="D31" s="55">
        <v>198</v>
      </c>
      <c r="E31" s="57">
        <v>9</v>
      </c>
      <c r="F31" s="55">
        <v>7327</v>
      </c>
      <c r="G31" s="55">
        <v>6288</v>
      </c>
      <c r="H31" s="55">
        <v>426</v>
      </c>
      <c r="I31" s="55">
        <v>723</v>
      </c>
      <c r="J31" s="55">
        <v>10</v>
      </c>
      <c r="K31" s="55">
        <v>161235</v>
      </c>
      <c r="L31" s="55">
        <v>8434</v>
      </c>
      <c r="M31" s="24">
        <f t="shared" si="0"/>
        <v>0.97368770764119605</v>
      </c>
      <c r="N31" s="25">
        <f t="shared" si="1"/>
        <v>1.4334322739448346E-2</v>
      </c>
      <c r="P31">
        <f t="shared" si="2"/>
        <v>8.5669984804788046E-2</v>
      </c>
      <c r="Z31" s="72"/>
    </row>
    <row r="32" spans="1:26" ht="16.5" thickBot="1" x14ac:dyDescent="0.3">
      <c r="A32" s="8" t="s">
        <v>56</v>
      </c>
      <c r="B32" s="55">
        <v>13441</v>
      </c>
      <c r="C32" s="56"/>
      <c r="D32" s="55">
        <v>372</v>
      </c>
      <c r="E32" s="57"/>
      <c r="F32" s="55">
        <v>1809</v>
      </c>
      <c r="G32" s="55">
        <v>11260</v>
      </c>
      <c r="H32" s="55">
        <v>296</v>
      </c>
      <c r="I32" s="55">
        <v>106</v>
      </c>
      <c r="J32" s="55">
        <v>3</v>
      </c>
      <c r="K32" s="55">
        <v>149074</v>
      </c>
      <c r="L32" s="55">
        <v>1179</v>
      </c>
      <c r="M32" s="24">
        <f t="shared" si="0"/>
        <v>0.82943603851444292</v>
      </c>
      <c r="N32" s="25">
        <f t="shared" si="1"/>
        <v>2.7676512164273491E-2</v>
      </c>
      <c r="P32">
        <f t="shared" si="2"/>
        <v>9.0163274615291736E-2</v>
      </c>
      <c r="Z32" s="72"/>
    </row>
    <row r="33" spans="1:26" ht="16.5" thickBot="1" x14ac:dyDescent="0.3">
      <c r="A33" s="8" t="s">
        <v>54</v>
      </c>
      <c r="B33" s="55">
        <v>11902</v>
      </c>
      <c r="C33" s="56">
        <v>285</v>
      </c>
      <c r="D33" s="55">
        <v>562</v>
      </c>
      <c r="E33" s="57">
        <v>27</v>
      </c>
      <c r="F33" s="55">
        <v>2466</v>
      </c>
      <c r="G33" s="55">
        <v>8874</v>
      </c>
      <c r="H33" s="55">
        <v>160</v>
      </c>
      <c r="I33" s="55">
        <v>314</v>
      </c>
      <c r="J33" s="55">
        <v>15</v>
      </c>
      <c r="K33" s="55">
        <v>297859</v>
      </c>
      <c r="L33" s="55">
        <v>7870</v>
      </c>
      <c r="M33" s="24">
        <f t="shared" si="0"/>
        <v>0.81439894319682959</v>
      </c>
      <c r="N33" s="25">
        <f t="shared" si="1"/>
        <v>4.7218954797513021E-2</v>
      </c>
      <c r="P33">
        <f t="shared" si="2"/>
        <v>3.9958503855851257E-2</v>
      </c>
      <c r="Z33" s="72"/>
    </row>
    <row r="34" spans="1:26" ht="16.5" thickBot="1" x14ac:dyDescent="0.3">
      <c r="A34" s="8" t="s">
        <v>59</v>
      </c>
      <c r="B34" s="55">
        <v>11339</v>
      </c>
      <c r="C34" s="56">
        <v>303</v>
      </c>
      <c r="D34" s="55">
        <v>641</v>
      </c>
      <c r="E34" s="55">
        <v>22</v>
      </c>
      <c r="F34" s="55">
        <v>3141</v>
      </c>
      <c r="G34" s="55">
        <v>7557</v>
      </c>
      <c r="H34" s="55">
        <v>227</v>
      </c>
      <c r="I34" s="55">
        <v>589</v>
      </c>
      <c r="J34" s="55">
        <v>33</v>
      </c>
      <c r="K34" s="55">
        <v>143834</v>
      </c>
      <c r="L34" s="55">
        <v>7477</v>
      </c>
      <c r="M34" s="24">
        <f t="shared" si="0"/>
        <v>0.83051295610787945</v>
      </c>
      <c r="N34" s="25">
        <f t="shared" si="1"/>
        <v>5.6530558250286619E-2</v>
      </c>
      <c r="P34">
        <f t="shared" si="2"/>
        <v>7.8833933562300992E-2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85</v>
      </c>
      <c r="B35" s="55">
        <v>11289</v>
      </c>
      <c r="C35" s="56">
        <v>826</v>
      </c>
      <c r="D35" s="55">
        <v>75</v>
      </c>
      <c r="E35" s="57">
        <v>3</v>
      </c>
      <c r="F35" s="55">
        <v>1740</v>
      </c>
      <c r="G35" s="55">
        <v>9474</v>
      </c>
      <c r="H35" s="55">
        <v>92</v>
      </c>
      <c r="I35" s="55">
        <v>1195</v>
      </c>
      <c r="J35" s="55">
        <v>8</v>
      </c>
      <c r="K35" s="55">
        <v>153845</v>
      </c>
      <c r="L35" s="55">
        <v>16281</v>
      </c>
      <c r="M35" s="24">
        <f t="shared" si="0"/>
        <v>0.95867768595041325</v>
      </c>
      <c r="N35" s="25">
        <f t="shared" si="1"/>
        <v>6.6436353972893969E-3</v>
      </c>
      <c r="P35">
        <f t="shared" si="2"/>
        <v>7.3379050342877575E-2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81</v>
      </c>
      <c r="B36" s="55">
        <v>11244</v>
      </c>
      <c r="C36" s="56">
        <v>957</v>
      </c>
      <c r="D36" s="55">
        <v>10</v>
      </c>
      <c r="E36" s="57"/>
      <c r="F36" s="55">
        <v>1066</v>
      </c>
      <c r="G36" s="55">
        <v>10168</v>
      </c>
      <c r="H36" s="55">
        <v>72</v>
      </c>
      <c r="I36" s="55">
        <v>3903</v>
      </c>
      <c r="J36" s="55">
        <v>3</v>
      </c>
      <c r="K36" s="55">
        <v>85709</v>
      </c>
      <c r="L36" s="55">
        <v>29749</v>
      </c>
      <c r="M36" s="24">
        <f t="shared" si="0"/>
        <v>0.99070631970260226</v>
      </c>
      <c r="N36" s="25">
        <f t="shared" si="1"/>
        <v>8.8936321593738885E-4</v>
      </c>
      <c r="P36">
        <f t="shared" si="2"/>
        <v>0.13118808993221248</v>
      </c>
    </row>
    <row r="37" spans="1:26" ht="16.5" thickBot="1" x14ac:dyDescent="0.3">
      <c r="A37" s="8" t="s">
        <v>78</v>
      </c>
      <c r="B37" s="55">
        <v>10839</v>
      </c>
      <c r="C37" s="56">
        <v>490</v>
      </c>
      <c r="D37" s="55">
        <v>82</v>
      </c>
      <c r="E37" s="57">
        <v>6</v>
      </c>
      <c r="F37" s="55">
        <v>2090</v>
      </c>
      <c r="G37" s="55">
        <v>8667</v>
      </c>
      <c r="H37" s="55">
        <v>1</v>
      </c>
      <c r="I37" s="55">
        <v>1096</v>
      </c>
      <c r="J37" s="55">
        <v>8</v>
      </c>
      <c r="K37" s="55">
        <v>1057326</v>
      </c>
      <c r="L37" s="55">
        <v>106904</v>
      </c>
      <c r="M37" s="24">
        <f t="shared" si="0"/>
        <v>0.96224677716390428</v>
      </c>
      <c r="N37" s="25">
        <f t="shared" si="1"/>
        <v>7.5652735492204078E-3</v>
      </c>
      <c r="P37">
        <f t="shared" si="2"/>
        <v>1.0251332134081637E-2</v>
      </c>
    </row>
    <row r="38" spans="1:26" ht="16.5" thickBot="1" x14ac:dyDescent="0.3">
      <c r="A38" s="8" t="s">
        <v>39</v>
      </c>
      <c r="B38" s="55">
        <v>10738</v>
      </c>
      <c r="C38" s="56">
        <v>10</v>
      </c>
      <c r="D38" s="55">
        <v>243</v>
      </c>
      <c r="E38" s="57">
        <v>1</v>
      </c>
      <c r="F38" s="55">
        <v>8764</v>
      </c>
      <c r="G38" s="55">
        <v>1731</v>
      </c>
      <c r="H38" s="55">
        <v>55</v>
      </c>
      <c r="I38" s="55">
        <v>209</v>
      </c>
      <c r="J38" s="55">
        <v>5</v>
      </c>
      <c r="K38" s="55">
        <v>601660</v>
      </c>
      <c r="L38" s="55">
        <v>11735</v>
      </c>
      <c r="M38" s="24">
        <f t="shared" si="0"/>
        <v>0.97302098367936052</v>
      </c>
      <c r="N38" s="25">
        <f t="shared" si="1"/>
        <v>2.2629912460420936E-2</v>
      </c>
      <c r="P38">
        <f t="shared" si="2"/>
        <v>1.7847289166638965E-2</v>
      </c>
    </row>
    <row r="39" spans="1:26" ht="16.5" thickBot="1" x14ac:dyDescent="0.3">
      <c r="A39" s="8" t="s">
        <v>76</v>
      </c>
      <c r="B39" s="55">
        <v>9096</v>
      </c>
      <c r="C39" s="56">
        <v>214</v>
      </c>
      <c r="D39" s="55">
        <v>765</v>
      </c>
      <c r="E39" s="57">
        <v>22</v>
      </c>
      <c r="F39" s="55">
        <v>1151</v>
      </c>
      <c r="G39" s="55">
        <v>7180</v>
      </c>
      <c r="H39" s="55"/>
      <c r="I39" s="55">
        <v>33</v>
      </c>
      <c r="J39" s="55">
        <v>3</v>
      </c>
      <c r="K39" s="55">
        <v>75157</v>
      </c>
      <c r="L39" s="55">
        <v>275</v>
      </c>
      <c r="M39" s="24">
        <f t="shared" si="0"/>
        <v>0.60073068893528181</v>
      </c>
      <c r="N39" s="25">
        <f t="shared" si="1"/>
        <v>8.4102902374670191E-2</v>
      </c>
      <c r="P39">
        <f t="shared" si="2"/>
        <v>0.12102665087749644</v>
      </c>
    </row>
    <row r="40" spans="1:26" ht="16.5" thickBot="1" x14ac:dyDescent="0.3">
      <c r="A40" s="8" t="s">
        <v>82</v>
      </c>
      <c r="B40" s="55">
        <v>9009</v>
      </c>
      <c r="C40" s="56">
        <v>392</v>
      </c>
      <c r="D40" s="55">
        <v>220</v>
      </c>
      <c r="E40" s="57">
        <v>11</v>
      </c>
      <c r="F40" s="55">
        <v>864</v>
      </c>
      <c r="G40" s="55">
        <v>7925</v>
      </c>
      <c r="H40" s="55">
        <v>110</v>
      </c>
      <c r="I40" s="55">
        <v>206</v>
      </c>
      <c r="J40" s="55">
        <v>5</v>
      </c>
      <c r="K40" s="55">
        <v>93519</v>
      </c>
      <c r="L40" s="55">
        <v>2138</v>
      </c>
      <c r="M40" s="24">
        <f t="shared" si="0"/>
        <v>0.79704797047970477</v>
      </c>
      <c r="N40" s="25">
        <f t="shared" si="1"/>
        <v>2.442002442002442E-2</v>
      </c>
      <c r="P40">
        <f t="shared" si="2"/>
        <v>9.6333365412376096E-2</v>
      </c>
    </row>
    <row r="41" spans="1:26" ht="16.5" thickBot="1" x14ac:dyDescent="0.3">
      <c r="A41" s="8" t="s">
        <v>58</v>
      </c>
      <c r="B41" s="55">
        <v>8698</v>
      </c>
      <c r="C41" s="56">
        <v>123</v>
      </c>
      <c r="D41" s="55">
        <v>427</v>
      </c>
      <c r="E41" s="57">
        <v>5</v>
      </c>
      <c r="F41" s="55">
        <v>5959</v>
      </c>
      <c r="G41" s="55">
        <v>2312</v>
      </c>
      <c r="H41" s="55">
        <v>72</v>
      </c>
      <c r="I41" s="55">
        <v>1502</v>
      </c>
      <c r="J41" s="55">
        <v>74</v>
      </c>
      <c r="K41" s="55">
        <v>155810</v>
      </c>
      <c r="L41" s="55">
        <v>26900</v>
      </c>
      <c r="M41" s="24">
        <f t="shared" si="0"/>
        <v>0.93313498277481988</v>
      </c>
      <c r="N41" s="25">
        <f t="shared" si="1"/>
        <v>4.9091745228788231E-2</v>
      </c>
      <c r="P41">
        <f t="shared" si="2"/>
        <v>5.5824401514665299E-2</v>
      </c>
    </row>
    <row r="42" spans="1:26" ht="16.5" thickBot="1" x14ac:dyDescent="0.3">
      <c r="A42" s="8" t="s">
        <v>79</v>
      </c>
      <c r="B42" s="55">
        <v>8275</v>
      </c>
      <c r="C42" s="55">
        <v>233</v>
      </c>
      <c r="D42" s="55">
        <v>162</v>
      </c>
      <c r="E42" s="55">
        <v>6</v>
      </c>
      <c r="F42" s="55">
        <v>1209</v>
      </c>
      <c r="G42" s="55">
        <v>6904</v>
      </c>
      <c r="H42" s="55">
        <v>85</v>
      </c>
      <c r="I42" s="55">
        <v>947</v>
      </c>
      <c r="J42" s="55">
        <v>19</v>
      </c>
      <c r="K42" s="55">
        <v>67917</v>
      </c>
      <c r="L42" s="55">
        <v>7773</v>
      </c>
      <c r="M42" s="24">
        <f t="shared" si="0"/>
        <v>0.88183807439824946</v>
      </c>
      <c r="N42" s="25">
        <f t="shared" si="1"/>
        <v>1.9577039274924473E-2</v>
      </c>
      <c r="P42">
        <f t="shared" si="2"/>
        <v>0.12183989281034203</v>
      </c>
      <c r="R42">
        <v>107663</v>
      </c>
    </row>
    <row r="43" spans="1:26" ht="16.5" thickBot="1" x14ac:dyDescent="0.3">
      <c r="A43" s="8" t="s">
        <v>74</v>
      </c>
      <c r="B43" s="55">
        <v>7777</v>
      </c>
      <c r="C43" s="56">
        <v>198</v>
      </c>
      <c r="D43" s="55">
        <v>511</v>
      </c>
      <c r="E43" s="57">
        <v>10</v>
      </c>
      <c r="F43" s="55">
        <v>932</v>
      </c>
      <c r="G43" s="55">
        <v>6334</v>
      </c>
      <c r="H43" s="55">
        <v>31</v>
      </c>
      <c r="I43" s="55">
        <v>71</v>
      </c>
      <c r="J43" s="55">
        <v>5</v>
      </c>
      <c r="K43" s="55">
        <v>89889</v>
      </c>
      <c r="L43" s="55">
        <v>820</v>
      </c>
      <c r="M43" s="24">
        <f t="shared" si="0"/>
        <v>0.64587664587664584</v>
      </c>
      <c r="N43" s="25">
        <f t="shared" si="1"/>
        <v>6.5706570657065713E-2</v>
      </c>
      <c r="P43">
        <f t="shared" si="2"/>
        <v>8.651781641802668E-2</v>
      </c>
      <c r="R43">
        <v>2016</v>
      </c>
    </row>
    <row r="44" spans="1:26" ht="16.5" thickBot="1" x14ac:dyDescent="0.3">
      <c r="A44" s="8" t="s">
        <v>53</v>
      </c>
      <c r="B44" s="55">
        <v>7554</v>
      </c>
      <c r="C44" s="55">
        <v>27</v>
      </c>
      <c r="D44" s="55">
        <v>205</v>
      </c>
      <c r="E44" s="55">
        <v>4</v>
      </c>
      <c r="F44" s="55">
        <v>32</v>
      </c>
      <c r="G44" s="55">
        <v>7317</v>
      </c>
      <c r="H44" s="55">
        <v>52</v>
      </c>
      <c r="I44" s="55">
        <v>1393</v>
      </c>
      <c r="J44" s="55">
        <v>38</v>
      </c>
      <c r="K44" s="55">
        <v>164316</v>
      </c>
      <c r="L44" s="55">
        <v>30310</v>
      </c>
      <c r="M44" s="24">
        <f t="shared" si="0"/>
        <v>0.13502109704641349</v>
      </c>
      <c r="N44" s="25">
        <f t="shared" si="1"/>
        <v>2.7137940164151442E-2</v>
      </c>
      <c r="P44">
        <f t="shared" si="2"/>
        <v>4.5972394654202879E-2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7431</v>
      </c>
      <c r="C45" s="56">
        <v>27</v>
      </c>
      <c r="D45" s="55">
        <v>222</v>
      </c>
      <c r="E45" s="55">
        <v>2</v>
      </c>
      <c r="F45" s="55">
        <v>2826</v>
      </c>
      <c r="G45" s="55">
        <v>4383</v>
      </c>
      <c r="H45" s="55">
        <v>73</v>
      </c>
      <c r="I45" s="55">
        <v>694</v>
      </c>
      <c r="J45" s="55">
        <v>21</v>
      </c>
      <c r="K45" s="55">
        <v>218474</v>
      </c>
      <c r="L45" s="55">
        <v>20401</v>
      </c>
      <c r="M45" s="24">
        <f t="shared" si="0"/>
        <v>0.92716535433070868</v>
      </c>
      <c r="N45" s="25">
        <f t="shared" si="1"/>
        <v>2.9874848607186113E-2</v>
      </c>
      <c r="P45">
        <f t="shared" si="2"/>
        <v>3.4013200655455572E-2</v>
      </c>
    </row>
    <row r="46" spans="1:26" ht="16.5" thickBot="1" x14ac:dyDescent="0.3">
      <c r="A46" s="8" t="s">
        <v>55</v>
      </c>
      <c r="B46" s="55">
        <v>6720</v>
      </c>
      <c r="C46" s="56">
        <v>4</v>
      </c>
      <c r="D46" s="55">
        <v>83</v>
      </c>
      <c r="E46" s="57"/>
      <c r="F46" s="55">
        <v>5586</v>
      </c>
      <c r="G46" s="55">
        <v>1051</v>
      </c>
      <c r="H46" s="55">
        <v>43</v>
      </c>
      <c r="I46" s="55">
        <v>264</v>
      </c>
      <c r="J46" s="55">
        <v>3</v>
      </c>
      <c r="K46" s="55">
        <v>517063</v>
      </c>
      <c r="L46" s="55">
        <v>20277</v>
      </c>
      <c r="M46" s="24">
        <f t="shared" si="0"/>
        <v>0.98535896983594995</v>
      </c>
      <c r="N46" s="25">
        <f t="shared" si="1"/>
        <v>1.2351190476190476E-2</v>
      </c>
      <c r="P46">
        <f t="shared" si="2"/>
        <v>1.2996482053444164E-2</v>
      </c>
    </row>
    <row r="47" spans="1:26" ht="30.75" thickBot="1" x14ac:dyDescent="0.3">
      <c r="A47" s="8" t="s">
        <v>84</v>
      </c>
      <c r="B47" s="55">
        <v>6293</v>
      </c>
      <c r="C47" s="55">
        <v>158</v>
      </c>
      <c r="D47" s="55">
        <v>282</v>
      </c>
      <c r="E47" s="55">
        <v>4</v>
      </c>
      <c r="F47" s="55">
        <v>993</v>
      </c>
      <c r="G47" s="55">
        <v>5018</v>
      </c>
      <c r="H47" s="55">
        <v>144</v>
      </c>
      <c r="I47" s="55">
        <v>580</v>
      </c>
      <c r="J47" s="55">
        <v>26</v>
      </c>
      <c r="K47" s="55">
        <v>22498</v>
      </c>
      <c r="L47" s="55">
        <v>2074</v>
      </c>
      <c r="M47" s="24">
        <f t="shared" si="0"/>
        <v>0.77882352941176469</v>
      </c>
      <c r="N47" s="25">
        <f t="shared" si="1"/>
        <v>4.481169553472112E-2</v>
      </c>
      <c r="P47">
        <f t="shared" si="2"/>
        <v>0.27971375233354073</v>
      </c>
    </row>
    <row r="48" spans="1:26" ht="16.5" thickBot="1" x14ac:dyDescent="0.3">
      <c r="A48" s="8" t="s">
        <v>212</v>
      </c>
      <c r="B48" s="55">
        <v>5913</v>
      </c>
      <c r="C48" s="56">
        <v>497</v>
      </c>
      <c r="D48" s="55">
        <v>152</v>
      </c>
      <c r="E48" s="57">
        <v>7</v>
      </c>
      <c r="F48" s="55">
        <v>131</v>
      </c>
      <c r="G48" s="55">
        <v>5630</v>
      </c>
      <c r="H48" s="55">
        <v>1</v>
      </c>
      <c r="I48" s="55">
        <v>36</v>
      </c>
      <c r="J48" s="55" t="s">
        <v>65</v>
      </c>
      <c r="K48" s="55">
        <v>50401</v>
      </c>
      <c r="L48" s="55">
        <v>306</v>
      </c>
      <c r="M48" s="24">
        <f t="shared" si="0"/>
        <v>0.4628975265017668</v>
      </c>
      <c r="N48" s="25">
        <f t="shared" si="1"/>
        <v>2.5706071368171823E-2</v>
      </c>
      <c r="P48">
        <f t="shared" si="2"/>
        <v>0.11731910081149184</v>
      </c>
    </row>
    <row r="49" spans="1:16" ht="16.5" thickBot="1" x14ac:dyDescent="0.3">
      <c r="A49" s="8" t="s">
        <v>64</v>
      </c>
      <c r="B49" s="55">
        <v>5820</v>
      </c>
      <c r="C49" s="56">
        <v>40</v>
      </c>
      <c r="D49" s="55">
        <v>99</v>
      </c>
      <c r="E49" s="57">
        <v>1</v>
      </c>
      <c r="F49" s="55">
        <v>3957</v>
      </c>
      <c r="G49" s="55">
        <v>1764</v>
      </c>
      <c r="H49" s="55">
        <v>37</v>
      </c>
      <c r="I49" s="55">
        <v>180</v>
      </c>
      <c r="J49" s="55">
        <v>3</v>
      </c>
      <c r="K49" s="55">
        <v>144686</v>
      </c>
      <c r="L49" s="55">
        <v>4470</v>
      </c>
      <c r="M49" s="24">
        <f t="shared" si="0"/>
        <v>0.97559171597633132</v>
      </c>
      <c r="N49" s="25">
        <f t="shared" si="1"/>
        <v>1.7010309278350514E-2</v>
      </c>
      <c r="P49">
        <f t="shared" si="2"/>
        <v>4.0225039050080867E-2</v>
      </c>
    </row>
    <row r="50" spans="1:16" ht="16.5" thickBot="1" x14ac:dyDescent="0.3">
      <c r="A50" s="8" t="s">
        <v>80</v>
      </c>
      <c r="B50" s="55">
        <v>5779</v>
      </c>
      <c r="C50" s="56">
        <v>241</v>
      </c>
      <c r="D50" s="55">
        <v>165</v>
      </c>
      <c r="E50" s="57">
        <v>6</v>
      </c>
      <c r="F50" s="55">
        <v>369</v>
      </c>
      <c r="G50" s="55">
        <v>5245</v>
      </c>
      <c r="H50" s="55">
        <v>85</v>
      </c>
      <c r="I50" s="55">
        <v>1339</v>
      </c>
      <c r="J50" s="55">
        <v>38</v>
      </c>
      <c r="K50" s="55">
        <v>26642</v>
      </c>
      <c r="L50" s="55">
        <v>6175</v>
      </c>
      <c r="M50" s="24">
        <f t="shared" si="0"/>
        <v>0.6910112359550562</v>
      </c>
      <c r="N50" s="25">
        <f t="shared" si="1"/>
        <v>2.8551652535040665E-2</v>
      </c>
      <c r="P50">
        <f t="shared" si="2"/>
        <v>0.2169131446588094</v>
      </c>
    </row>
    <row r="51" spans="1:16" ht="16.5" thickBot="1" x14ac:dyDescent="0.3">
      <c r="A51" s="8" t="s">
        <v>88</v>
      </c>
      <c r="B51" s="55">
        <v>5379</v>
      </c>
      <c r="C51" s="56"/>
      <c r="D51" s="55">
        <v>244</v>
      </c>
      <c r="E51" s="57"/>
      <c r="F51" s="55">
        <v>1133</v>
      </c>
      <c r="G51" s="55">
        <v>4002</v>
      </c>
      <c r="H51" s="55">
        <v>117</v>
      </c>
      <c r="I51" s="55">
        <v>106</v>
      </c>
      <c r="J51" s="55">
        <v>5</v>
      </c>
      <c r="K51" s="55">
        <v>87199</v>
      </c>
      <c r="L51" s="55">
        <v>1714</v>
      </c>
      <c r="M51" s="24">
        <f t="shared" si="0"/>
        <v>0.82280319535221491</v>
      </c>
      <c r="N51" s="25">
        <f t="shared" si="1"/>
        <v>4.536159137386131E-2</v>
      </c>
      <c r="P51">
        <f t="shared" si="2"/>
        <v>6.1686487230358147E-2</v>
      </c>
    </row>
    <row r="52" spans="1:16" ht="16.5" thickBot="1" x14ac:dyDescent="0.3">
      <c r="A52" s="8" t="s">
        <v>90</v>
      </c>
      <c r="B52" s="55">
        <v>4793</v>
      </c>
      <c r="C52" s="55">
        <v>247</v>
      </c>
      <c r="D52" s="55">
        <v>90</v>
      </c>
      <c r="E52" s="55">
        <v>3</v>
      </c>
      <c r="F52" s="55">
        <v>1473</v>
      </c>
      <c r="G52" s="55">
        <v>3230</v>
      </c>
      <c r="H52" s="55">
        <v>36</v>
      </c>
      <c r="I52" s="55">
        <v>81</v>
      </c>
      <c r="J52" s="55">
        <v>2</v>
      </c>
      <c r="K52" s="55">
        <v>178470</v>
      </c>
      <c r="L52" s="55">
        <v>3009</v>
      </c>
      <c r="M52" s="24">
        <f t="shared" si="0"/>
        <v>0.94241842610364679</v>
      </c>
      <c r="N52" s="25">
        <f t="shared" si="1"/>
        <v>1.8777383684539954E-2</v>
      </c>
      <c r="P52">
        <f t="shared" si="2"/>
        <v>2.6856054238807641E-2</v>
      </c>
    </row>
    <row r="53" spans="1:16" ht="16.5" thickBot="1" x14ac:dyDescent="0.3">
      <c r="A53" s="8" t="s">
        <v>92</v>
      </c>
      <c r="B53" s="55">
        <v>4782</v>
      </c>
      <c r="C53" s="56">
        <v>248</v>
      </c>
      <c r="D53" s="55">
        <v>337</v>
      </c>
      <c r="E53" s="57">
        <v>20</v>
      </c>
      <c r="F53" s="55">
        <v>1236</v>
      </c>
      <c r="G53" s="55">
        <v>3209</v>
      </c>
      <c r="H53" s="55"/>
      <c r="I53" s="55">
        <v>47</v>
      </c>
      <c r="J53" s="55">
        <v>3</v>
      </c>
      <c r="K53" s="55">
        <v>90000</v>
      </c>
      <c r="L53" s="55">
        <v>879</v>
      </c>
      <c r="M53" s="24">
        <f t="shared" si="0"/>
        <v>0.78575969485060393</v>
      </c>
      <c r="N53" s="25">
        <f t="shared" si="1"/>
        <v>7.0472605604349647E-2</v>
      </c>
      <c r="P53">
        <f t="shared" si="2"/>
        <v>5.3133333333333331E-2</v>
      </c>
    </row>
    <row r="54" spans="1:16" ht="16.5" thickBot="1" x14ac:dyDescent="0.3">
      <c r="A54" s="8" t="s">
        <v>87</v>
      </c>
      <c r="B54" s="55">
        <v>4695</v>
      </c>
      <c r="C54" s="56">
        <v>119</v>
      </c>
      <c r="D54" s="55">
        <v>193</v>
      </c>
      <c r="E54" s="55">
        <v>3</v>
      </c>
      <c r="F54" s="55">
        <v>2500</v>
      </c>
      <c r="G54" s="55">
        <v>2002</v>
      </c>
      <c r="H54" s="55">
        <v>56</v>
      </c>
      <c r="I54" s="55">
        <v>847</v>
      </c>
      <c r="J54" s="55">
        <v>35</v>
      </c>
      <c r="K54" s="55">
        <v>82437</v>
      </c>
      <c r="L54" s="55">
        <v>14878</v>
      </c>
      <c r="M54" s="24">
        <f t="shared" si="0"/>
        <v>0.92833271444485699</v>
      </c>
      <c r="N54" s="25">
        <f t="shared" si="1"/>
        <v>4.1107561235356763E-2</v>
      </c>
      <c r="P54">
        <f t="shared" si="2"/>
        <v>5.6952581971687469E-2</v>
      </c>
    </row>
    <row r="55" spans="1:16" ht="16.5" thickBot="1" x14ac:dyDescent="0.3">
      <c r="A55" s="8" t="s">
        <v>97</v>
      </c>
      <c r="B55" s="55">
        <v>4120</v>
      </c>
      <c r="C55" s="56">
        <v>55</v>
      </c>
      <c r="D55" s="55">
        <v>162</v>
      </c>
      <c r="E55" s="57">
        <v>1</v>
      </c>
      <c r="F55" s="55">
        <v>695</v>
      </c>
      <c r="G55" s="55">
        <v>3263</v>
      </c>
      <c r="H55" s="55">
        <v>1</v>
      </c>
      <c r="I55" s="55">
        <v>112</v>
      </c>
      <c r="J55" s="55">
        <v>4</v>
      </c>
      <c r="K55" s="55">
        <v>29254</v>
      </c>
      <c r="L55" s="55">
        <v>793</v>
      </c>
      <c r="M55" s="24">
        <f t="shared" si="0"/>
        <v>0.8109684947491248</v>
      </c>
      <c r="N55" s="25">
        <f t="shared" si="1"/>
        <v>3.9320388349514561E-2</v>
      </c>
      <c r="P55">
        <f t="shared" si="2"/>
        <v>0.14083544130717168</v>
      </c>
    </row>
    <row r="56" spans="1:16" ht="16.5" thickBot="1" x14ac:dyDescent="0.3">
      <c r="A56" s="8" t="s">
        <v>93</v>
      </c>
      <c r="B56" s="55">
        <v>3892</v>
      </c>
      <c r="C56" s="55"/>
      <c r="D56" s="55">
        <v>192</v>
      </c>
      <c r="E56" s="57"/>
      <c r="F56" s="55">
        <v>1140</v>
      </c>
      <c r="G56" s="55">
        <v>2560</v>
      </c>
      <c r="H56" s="55">
        <v>144</v>
      </c>
      <c r="I56" s="55">
        <v>86</v>
      </c>
      <c r="J56" s="55">
        <v>4</v>
      </c>
      <c r="K56" s="55">
        <v>49905</v>
      </c>
      <c r="L56" s="55">
        <v>1104</v>
      </c>
      <c r="M56" s="24">
        <f t="shared" si="0"/>
        <v>0.85585585585585588</v>
      </c>
      <c r="N56" s="25">
        <f t="shared" si="1"/>
        <v>4.9331963001027747E-2</v>
      </c>
      <c r="P56">
        <f t="shared" si="2"/>
        <v>7.7988177537320916E-2</v>
      </c>
    </row>
    <row r="57" spans="1:16" ht="16.5" thickBot="1" x14ac:dyDescent="0.3">
      <c r="A57" s="8" t="s">
        <v>83</v>
      </c>
      <c r="B57" s="55">
        <v>3729</v>
      </c>
      <c r="C57" s="56">
        <v>6</v>
      </c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3517</v>
      </c>
      <c r="C58" s="56">
        <v>135</v>
      </c>
      <c r="D58" s="55">
        <v>432</v>
      </c>
      <c r="E58" s="57">
        <v>7</v>
      </c>
      <c r="F58" s="55">
        <v>1558</v>
      </c>
      <c r="G58" s="55">
        <v>1527</v>
      </c>
      <c r="H58" s="55">
        <v>40</v>
      </c>
      <c r="I58" s="55">
        <v>80</v>
      </c>
      <c r="J58" s="55">
        <v>10</v>
      </c>
      <c r="K58" s="55">
        <v>6500</v>
      </c>
      <c r="L58" s="55">
        <v>148</v>
      </c>
      <c r="M58" s="24">
        <f t="shared" si="0"/>
        <v>0.78291457286432165</v>
      </c>
      <c r="N58" s="25">
        <f t="shared" si="1"/>
        <v>0.12283195905601364</v>
      </c>
      <c r="P58">
        <f t="shared" si="2"/>
        <v>0.54107692307692312</v>
      </c>
    </row>
    <row r="59" spans="1:16" ht="16.5" thickBot="1" x14ac:dyDescent="0.3">
      <c r="A59" s="8" t="s">
        <v>96</v>
      </c>
      <c r="B59" s="55">
        <v>3481</v>
      </c>
      <c r="C59" s="56">
        <v>73</v>
      </c>
      <c r="D59" s="55">
        <v>102</v>
      </c>
      <c r="E59" s="57">
        <v>6</v>
      </c>
      <c r="F59" s="55">
        <v>925</v>
      </c>
      <c r="G59" s="55">
        <v>2454</v>
      </c>
      <c r="H59" s="55">
        <v>212</v>
      </c>
      <c r="I59" s="55">
        <v>863</v>
      </c>
      <c r="J59" s="55">
        <v>25</v>
      </c>
      <c r="K59" s="55">
        <v>11763</v>
      </c>
      <c r="L59" s="55">
        <v>2916</v>
      </c>
      <c r="M59" s="24">
        <f t="shared" si="0"/>
        <v>0.90068159688412852</v>
      </c>
      <c r="N59" s="25">
        <f t="shared" si="1"/>
        <v>2.9301924734271761E-2</v>
      </c>
      <c r="P59">
        <f t="shared" si="2"/>
        <v>0.2959279095468843</v>
      </c>
    </row>
    <row r="60" spans="1:16" ht="16.5" thickBot="1" x14ac:dyDescent="0.3">
      <c r="A60" s="8" t="s">
        <v>201</v>
      </c>
      <c r="B60" s="55">
        <v>3288</v>
      </c>
      <c r="C60" s="56">
        <v>213</v>
      </c>
      <c r="D60" s="55">
        <v>22</v>
      </c>
      <c r="E60" s="55">
        <v>2</v>
      </c>
      <c r="F60" s="55">
        <v>1012</v>
      </c>
      <c r="G60" s="55">
        <v>2254</v>
      </c>
      <c r="H60" s="55">
        <v>64</v>
      </c>
      <c r="I60" s="55">
        <v>770</v>
      </c>
      <c r="J60" s="55">
        <v>5</v>
      </c>
      <c r="K60" s="55"/>
      <c r="L60" s="55"/>
      <c r="M60" s="24">
        <f t="shared" si="0"/>
        <v>0.97872340425531912</v>
      </c>
      <c r="N60" s="25">
        <f t="shared" si="1"/>
        <v>6.6909975669099753E-3</v>
      </c>
      <c r="P60" t="e">
        <f t="shared" si="2"/>
        <v>#DIV/0!</v>
      </c>
    </row>
    <row r="61" spans="1:16" ht="16.5" thickBot="1" x14ac:dyDescent="0.3">
      <c r="A61" s="8" t="s">
        <v>89</v>
      </c>
      <c r="B61" s="55">
        <v>2931</v>
      </c>
      <c r="C61" s="56">
        <v>9</v>
      </c>
      <c r="D61" s="55">
        <v>52</v>
      </c>
      <c r="E61" s="55">
        <v>1</v>
      </c>
      <c r="F61" s="55">
        <v>2609</v>
      </c>
      <c r="G61" s="55">
        <v>270</v>
      </c>
      <c r="H61" s="55">
        <v>61</v>
      </c>
      <c r="I61" s="55">
        <v>42</v>
      </c>
      <c r="J61" s="55" t="s">
        <v>43</v>
      </c>
      <c r="K61" s="55">
        <v>178083</v>
      </c>
      <c r="L61" s="55">
        <v>2551</v>
      </c>
      <c r="M61" s="24">
        <f t="shared" si="0"/>
        <v>0.98045847425779786</v>
      </c>
      <c r="N61" s="25">
        <f t="shared" si="1"/>
        <v>1.7741385192766974E-2</v>
      </c>
      <c r="P61">
        <f t="shared" si="2"/>
        <v>1.6458617610889303E-2</v>
      </c>
    </row>
    <row r="62" spans="1:16" ht="16.5" thickBot="1" x14ac:dyDescent="0.3">
      <c r="A62" s="8" t="s">
        <v>202</v>
      </c>
      <c r="B62" s="55">
        <v>2835</v>
      </c>
      <c r="C62" s="56">
        <v>118</v>
      </c>
      <c r="D62" s="55">
        <v>25</v>
      </c>
      <c r="E62" s="57"/>
      <c r="F62" s="55">
        <v>720</v>
      </c>
      <c r="G62" s="55">
        <v>2090</v>
      </c>
      <c r="H62" s="55">
        <v>35</v>
      </c>
      <c r="I62" s="55">
        <v>151</v>
      </c>
      <c r="J62" s="55">
        <v>1</v>
      </c>
      <c r="K62" s="55">
        <v>205560</v>
      </c>
      <c r="L62" s="55">
        <v>10948</v>
      </c>
      <c r="M62" s="24">
        <f t="shared" si="0"/>
        <v>0.96644295302013428</v>
      </c>
      <c r="N62" s="25">
        <f t="shared" si="1"/>
        <v>8.8183421516754845E-3</v>
      </c>
      <c r="P62">
        <f t="shared" si="2"/>
        <v>1.3791593695271453E-2</v>
      </c>
    </row>
    <row r="63" spans="1:16" ht="16.5" thickBot="1" x14ac:dyDescent="0.3">
      <c r="A63" s="8" t="s">
        <v>100</v>
      </c>
      <c r="B63" s="55">
        <v>2723</v>
      </c>
      <c r="C63" s="56">
        <v>76</v>
      </c>
      <c r="D63" s="55">
        <v>8</v>
      </c>
      <c r="E63" s="57"/>
      <c r="F63" s="55">
        <v>1218</v>
      </c>
      <c r="G63" s="55">
        <v>1497</v>
      </c>
      <c r="H63" s="55">
        <v>2</v>
      </c>
      <c r="I63" s="55">
        <v>1600</v>
      </c>
      <c r="J63" s="55">
        <v>5</v>
      </c>
      <c r="K63" s="55">
        <v>117374</v>
      </c>
      <c r="L63" s="55">
        <v>68980</v>
      </c>
      <c r="M63" s="24">
        <f t="shared" si="0"/>
        <v>0.99347471451876024</v>
      </c>
      <c r="N63" s="25">
        <f t="shared" si="1"/>
        <v>2.9379360998898272E-3</v>
      </c>
      <c r="P63">
        <f t="shared" si="2"/>
        <v>2.319934568132636E-2</v>
      </c>
    </row>
    <row r="64" spans="1:16" ht="16.5" thickBot="1" x14ac:dyDescent="0.3">
      <c r="A64" s="8" t="s">
        <v>101</v>
      </c>
      <c r="B64" s="55">
        <v>2583</v>
      </c>
      <c r="C64" s="56">
        <v>83</v>
      </c>
      <c r="D64" s="55">
        <v>280</v>
      </c>
      <c r="E64" s="57">
        <v>8</v>
      </c>
      <c r="F64" s="55">
        <v>498</v>
      </c>
      <c r="G64" s="55">
        <v>1805</v>
      </c>
      <c r="H64" s="55">
        <v>61</v>
      </c>
      <c r="I64" s="55">
        <v>267</v>
      </c>
      <c r="J64" s="55">
        <v>29</v>
      </c>
      <c r="K64" s="55">
        <v>65625</v>
      </c>
      <c r="L64" s="55">
        <v>6793</v>
      </c>
      <c r="M64" s="24">
        <f t="shared" si="0"/>
        <v>0.64010282776349614</v>
      </c>
      <c r="N64" s="25">
        <f t="shared" si="1"/>
        <v>0.10840108401084012</v>
      </c>
      <c r="P64">
        <f t="shared" si="2"/>
        <v>3.9359999999999999E-2</v>
      </c>
    </row>
    <row r="65" spans="1:16" ht="16.5" thickBot="1" x14ac:dyDescent="0.3">
      <c r="A65" s="8" t="s">
        <v>94</v>
      </c>
      <c r="B65" s="55">
        <v>2534</v>
      </c>
      <c r="C65" s="56">
        <v>17</v>
      </c>
      <c r="D65" s="55">
        <v>136</v>
      </c>
      <c r="E65" s="55">
        <v>2</v>
      </c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2049</v>
      </c>
      <c r="C66" s="56">
        <v>51</v>
      </c>
      <c r="D66" s="55">
        <v>10</v>
      </c>
      <c r="E66" s="57"/>
      <c r="F66" s="55">
        <v>364</v>
      </c>
      <c r="G66" s="55">
        <v>1675</v>
      </c>
      <c r="H66" s="55">
        <v>3</v>
      </c>
      <c r="I66" s="55">
        <v>401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4.880429477794046E-3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2039</v>
      </c>
      <c r="C67" s="59">
        <v>9</v>
      </c>
      <c r="D67" s="58">
        <v>59</v>
      </c>
      <c r="E67" s="60">
        <v>4</v>
      </c>
      <c r="F67" s="58">
        <v>1166</v>
      </c>
      <c r="G67" s="58">
        <v>814</v>
      </c>
      <c r="H67" s="58">
        <v>21</v>
      </c>
      <c r="I67" s="58">
        <v>497</v>
      </c>
      <c r="J67" s="58">
        <v>14</v>
      </c>
      <c r="K67" s="58">
        <v>32817</v>
      </c>
      <c r="L67" s="58">
        <v>7994</v>
      </c>
      <c r="M67" s="24">
        <f t="shared" ref="M67:M105" si="7">F67/(F67+D67)</f>
        <v>0.95183673469387753</v>
      </c>
      <c r="N67" s="25">
        <f t="shared" ref="N67:N105" si="8">+D67/B67</f>
        <v>2.8935752820009809E-2</v>
      </c>
      <c r="P67">
        <f t="shared" si="2"/>
        <v>6.2132431361794194E-2</v>
      </c>
    </row>
    <row r="68" spans="1:16" ht="16.5" thickBot="1" x14ac:dyDescent="0.3">
      <c r="A68" s="8" t="s">
        <v>204</v>
      </c>
      <c r="B68" s="55">
        <v>1904</v>
      </c>
      <c r="C68" s="56">
        <v>35</v>
      </c>
      <c r="D68" s="55">
        <v>8</v>
      </c>
      <c r="E68" s="57"/>
      <c r="F68" s="55">
        <v>892</v>
      </c>
      <c r="G68" s="55">
        <v>1004</v>
      </c>
      <c r="H68" s="55">
        <v>8</v>
      </c>
      <c r="I68" s="55">
        <v>57</v>
      </c>
      <c r="J68" s="55" t="s">
        <v>48</v>
      </c>
      <c r="K68" s="55">
        <v>242536</v>
      </c>
      <c r="L68" s="55">
        <v>7247</v>
      </c>
      <c r="M68" s="24">
        <f t="shared" si="7"/>
        <v>0.99111111111111116</v>
      </c>
      <c r="N68" s="25">
        <f t="shared" si="8"/>
        <v>4.2016806722689074E-3</v>
      </c>
      <c r="P68">
        <f t="shared" ref="P68:P105" si="9">+B68/K68</f>
        <v>7.8503809743708155E-3</v>
      </c>
    </row>
    <row r="69" spans="1:16" ht="16.5" thickBot="1" x14ac:dyDescent="0.3">
      <c r="A69" s="8" t="s">
        <v>102</v>
      </c>
      <c r="B69" s="55">
        <v>1847</v>
      </c>
      <c r="C69" s="56">
        <v>27</v>
      </c>
      <c r="D69" s="55">
        <v>88</v>
      </c>
      <c r="E69" s="55">
        <v>1</v>
      </c>
      <c r="F69" s="55">
        <v>1286</v>
      </c>
      <c r="G69" s="55">
        <v>473</v>
      </c>
      <c r="H69" s="55"/>
      <c r="I69" s="55">
        <v>46</v>
      </c>
      <c r="J69" s="55">
        <v>2</v>
      </c>
      <c r="K69" s="55">
        <v>73782</v>
      </c>
      <c r="L69" s="55">
        <v>1834</v>
      </c>
      <c r="M69" s="24">
        <f t="shared" si="7"/>
        <v>0.93595342066957787</v>
      </c>
      <c r="N69" s="25">
        <f t="shared" si="8"/>
        <v>4.7644829453167295E-2</v>
      </c>
      <c r="P69">
        <f t="shared" si="9"/>
        <v>2.5033205930985878E-2</v>
      </c>
    </row>
    <row r="70" spans="1:16" ht="16.5" thickBot="1" x14ac:dyDescent="0.3">
      <c r="A70" s="8" t="s">
        <v>209</v>
      </c>
      <c r="B70" s="55">
        <v>1808</v>
      </c>
      <c r="C70" s="56">
        <v>62</v>
      </c>
      <c r="D70" s="55">
        <v>29</v>
      </c>
      <c r="E70" s="55">
        <v>1</v>
      </c>
      <c r="F70" s="55">
        <v>848</v>
      </c>
      <c r="G70" s="55">
        <v>931</v>
      </c>
      <c r="H70" s="55">
        <v>10</v>
      </c>
      <c r="I70" s="55">
        <v>610</v>
      </c>
      <c r="J70" s="55">
        <v>10</v>
      </c>
      <c r="K70" s="55">
        <v>18547</v>
      </c>
      <c r="L70" s="55">
        <v>6259</v>
      </c>
      <c r="M70" s="24">
        <f t="shared" si="7"/>
        <v>0.96693272519954387</v>
      </c>
      <c r="N70" s="25">
        <f t="shared" si="8"/>
        <v>1.6039823008849558E-2</v>
      </c>
      <c r="P70">
        <f t="shared" si="9"/>
        <v>9.7482072572383671E-2</v>
      </c>
    </row>
    <row r="71" spans="1:16" ht="16.5" thickBot="1" x14ac:dyDescent="0.3">
      <c r="A71" s="8" t="s">
        <v>98</v>
      </c>
      <c r="B71" s="55">
        <v>1792</v>
      </c>
      <c r="C71" s="56"/>
      <c r="D71" s="55">
        <v>10</v>
      </c>
      <c r="E71" s="55"/>
      <c r="F71" s="55">
        <v>1608</v>
      </c>
      <c r="G71" s="55">
        <v>174</v>
      </c>
      <c r="H71" s="55">
        <v>3</v>
      </c>
      <c r="I71" s="55">
        <v>5251</v>
      </c>
      <c r="J71" s="55">
        <v>29</v>
      </c>
      <c r="K71" s="55">
        <v>46352</v>
      </c>
      <c r="L71" s="55">
        <v>135833</v>
      </c>
      <c r="M71" s="24">
        <f t="shared" si="7"/>
        <v>0.99381953028430159</v>
      </c>
      <c r="N71" s="25">
        <f t="shared" si="8"/>
        <v>5.580357142857143E-3</v>
      </c>
      <c r="P71">
        <f t="shared" si="9"/>
        <v>3.8660683465654128E-2</v>
      </c>
    </row>
    <row r="72" spans="1:16" ht="16.5" thickBot="1" x14ac:dyDescent="0.3">
      <c r="A72" s="8" t="s">
        <v>219</v>
      </c>
      <c r="B72" s="55">
        <v>1703</v>
      </c>
      <c r="C72" s="56">
        <v>172</v>
      </c>
      <c r="D72" s="55">
        <v>57</v>
      </c>
      <c r="E72" s="55">
        <v>7</v>
      </c>
      <c r="F72" s="55">
        <v>220</v>
      </c>
      <c r="G72" s="55">
        <v>1426</v>
      </c>
      <c r="H72" s="55">
        <v>7</v>
      </c>
      <c r="I72" s="55">
        <v>44</v>
      </c>
      <c r="J72" s="55">
        <v>1</v>
      </c>
      <c r="K72" s="55">
        <v>8694</v>
      </c>
      <c r="L72" s="55">
        <v>223</v>
      </c>
      <c r="M72" s="24">
        <f t="shared" si="7"/>
        <v>0.79422382671480141</v>
      </c>
      <c r="N72" s="25">
        <f t="shared" si="8"/>
        <v>3.3470346447445683E-2</v>
      </c>
      <c r="P72">
        <f t="shared" si="9"/>
        <v>0.19588221762134805</v>
      </c>
    </row>
    <row r="73" spans="1:16" ht="16.5" thickBot="1" x14ac:dyDescent="0.3">
      <c r="A73" s="8" t="s">
        <v>206</v>
      </c>
      <c r="B73" s="55">
        <v>1678</v>
      </c>
      <c r="C73" s="56">
        <v>33</v>
      </c>
      <c r="D73" s="55">
        <v>22</v>
      </c>
      <c r="E73" s="55">
        <v>1</v>
      </c>
      <c r="F73" s="55">
        <v>1162</v>
      </c>
      <c r="G73" s="55">
        <v>494</v>
      </c>
      <c r="H73" s="55">
        <v>15</v>
      </c>
      <c r="I73" s="55">
        <v>165</v>
      </c>
      <c r="J73" s="55">
        <v>2</v>
      </c>
      <c r="K73" s="55">
        <v>128807</v>
      </c>
      <c r="L73" s="55">
        <v>12704</v>
      </c>
      <c r="M73" s="24">
        <f t="shared" si="7"/>
        <v>0.98141891891891897</v>
      </c>
      <c r="N73" s="25">
        <f t="shared" si="8"/>
        <v>1.3110846245530394E-2</v>
      </c>
      <c r="P73">
        <f t="shared" si="9"/>
        <v>1.3027242308259645E-2</v>
      </c>
    </row>
    <row r="74" spans="1:16" ht="16.5" thickBot="1" x14ac:dyDescent="0.3">
      <c r="A74" s="8" t="s">
        <v>103</v>
      </c>
      <c r="B74" s="55">
        <v>1647</v>
      </c>
      <c r="C74" s="56">
        <v>4</v>
      </c>
      <c r="D74" s="55">
        <v>50</v>
      </c>
      <c r="E74" s="57">
        <v>1</v>
      </c>
      <c r="F74" s="55">
        <v>233</v>
      </c>
      <c r="G74" s="55">
        <v>1364</v>
      </c>
      <c r="H74" s="55">
        <v>7</v>
      </c>
      <c r="I74" s="55">
        <v>1242</v>
      </c>
      <c r="J74" s="55">
        <v>38</v>
      </c>
      <c r="K74" s="55">
        <v>48406</v>
      </c>
      <c r="L74" s="55">
        <v>36491</v>
      </c>
      <c r="M74" s="24">
        <f t="shared" si="7"/>
        <v>0.82332155477031799</v>
      </c>
      <c r="N74" s="25">
        <f t="shared" si="8"/>
        <v>3.0358227079538554E-2</v>
      </c>
      <c r="P74">
        <f t="shared" si="9"/>
        <v>3.4024707680866011E-2</v>
      </c>
    </row>
    <row r="75" spans="1:16" ht="16.5" thickBot="1" x14ac:dyDescent="0.3">
      <c r="A75" s="8" t="s">
        <v>218</v>
      </c>
      <c r="B75" s="55">
        <v>1621</v>
      </c>
      <c r="C75" s="56"/>
      <c r="D75" s="55">
        <v>56</v>
      </c>
      <c r="E75" s="55"/>
      <c r="F75" s="55">
        <v>786</v>
      </c>
      <c r="G75" s="55">
        <v>779</v>
      </c>
      <c r="H75" s="55">
        <v>12</v>
      </c>
      <c r="I75" s="55">
        <v>61</v>
      </c>
      <c r="J75" s="55">
        <v>2</v>
      </c>
      <c r="K75" s="55"/>
      <c r="L75" s="55"/>
      <c r="M75" s="24">
        <f t="shared" si="7"/>
        <v>0.9334916864608076</v>
      </c>
      <c r="N75" s="25">
        <f t="shared" si="8"/>
        <v>3.4546576187538557E-2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1565</v>
      </c>
      <c r="C76" s="56">
        <v>49</v>
      </c>
      <c r="D76" s="55">
        <v>60</v>
      </c>
      <c r="E76" s="55">
        <v>1</v>
      </c>
      <c r="F76" s="55">
        <v>659</v>
      </c>
      <c r="G76" s="55">
        <v>846</v>
      </c>
      <c r="H76" s="55">
        <v>4</v>
      </c>
      <c r="I76" s="55">
        <v>477</v>
      </c>
      <c r="J76" s="55">
        <v>18</v>
      </c>
      <c r="K76" s="55">
        <v>26822</v>
      </c>
      <c r="L76" s="55">
        <v>8175</v>
      </c>
      <c r="M76" s="24">
        <f t="shared" si="7"/>
        <v>0.91655076495132126</v>
      </c>
      <c r="N76" s="25">
        <f t="shared" si="8"/>
        <v>3.8338658146964855E-2</v>
      </c>
      <c r="P76">
        <f t="shared" si="9"/>
        <v>5.8347625083886363E-2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1469</v>
      </c>
      <c r="C78" s="55"/>
      <c r="D78" s="55">
        <v>19</v>
      </c>
      <c r="E78" s="55">
        <v>1</v>
      </c>
      <c r="F78" s="55">
        <v>1180</v>
      </c>
      <c r="G78" s="55">
        <v>270</v>
      </c>
      <c r="H78" s="55">
        <v>1</v>
      </c>
      <c r="I78" s="55">
        <v>305</v>
      </c>
      <c r="J78" s="55">
        <v>4</v>
      </c>
      <c r="K78" s="55">
        <v>123920</v>
      </c>
      <c r="L78" s="55">
        <v>25698</v>
      </c>
      <c r="M78" s="24">
        <f t="shared" si="7"/>
        <v>0.98415346121768144</v>
      </c>
      <c r="N78" s="25">
        <f t="shared" si="8"/>
        <v>1.2933968686181076E-2</v>
      </c>
      <c r="P78">
        <f t="shared" si="9"/>
        <v>1.185442220787605E-2</v>
      </c>
    </row>
    <row r="79" spans="1:16" ht="16.5" thickBot="1" x14ac:dyDescent="0.3">
      <c r="A79" s="8" t="s">
        <v>207</v>
      </c>
      <c r="B79" s="55">
        <v>1449</v>
      </c>
      <c r="C79" s="56">
        <v>11</v>
      </c>
      <c r="D79" s="55">
        <v>41</v>
      </c>
      <c r="E79" s="55"/>
      <c r="F79" s="55">
        <v>474</v>
      </c>
      <c r="G79" s="55">
        <v>934</v>
      </c>
      <c r="H79" s="55">
        <v>17</v>
      </c>
      <c r="I79" s="55">
        <v>532</v>
      </c>
      <c r="J79" s="55">
        <v>15</v>
      </c>
      <c r="K79" s="55">
        <v>106775</v>
      </c>
      <c r="L79" s="55">
        <v>39223</v>
      </c>
      <c r="M79" s="24">
        <f t="shared" si="7"/>
        <v>0.92038834951456305</v>
      </c>
      <c r="N79" s="25">
        <f t="shared" si="8"/>
        <v>2.8295376121463076E-2</v>
      </c>
      <c r="P79">
        <f t="shared" si="9"/>
        <v>1.3570592367127137E-2</v>
      </c>
    </row>
    <row r="80" spans="1:16" ht="16.5" thickBot="1" x14ac:dyDescent="0.3">
      <c r="A80" s="18" t="s">
        <v>203</v>
      </c>
      <c r="B80" s="55">
        <v>1402</v>
      </c>
      <c r="C80" s="55">
        <v>6</v>
      </c>
      <c r="D80" s="55">
        <v>83</v>
      </c>
      <c r="E80" s="55">
        <v>1</v>
      </c>
      <c r="F80" s="55">
        <v>221</v>
      </c>
      <c r="G80" s="55">
        <v>1098</v>
      </c>
      <c r="H80" s="55">
        <v>22</v>
      </c>
      <c r="I80" s="55">
        <v>674</v>
      </c>
      <c r="J80" s="55">
        <v>40</v>
      </c>
      <c r="K80" s="55">
        <v>49607</v>
      </c>
      <c r="L80" s="55">
        <v>23862</v>
      </c>
      <c r="M80" s="24">
        <f t="shared" si="7"/>
        <v>0.72697368421052633</v>
      </c>
      <c r="N80" s="25">
        <f t="shared" si="8"/>
        <v>5.9201141226818833E-2</v>
      </c>
      <c r="P80">
        <f t="shared" si="9"/>
        <v>2.8262140423730521E-2</v>
      </c>
    </row>
    <row r="81" spans="1:16" ht="30.75" thickBot="1" x14ac:dyDescent="0.3">
      <c r="A81" s="8" t="s">
        <v>213</v>
      </c>
      <c r="B81" s="55">
        <v>1399</v>
      </c>
      <c r="C81" s="55">
        <v>13</v>
      </c>
      <c r="D81" s="55">
        <v>65</v>
      </c>
      <c r="E81" s="55">
        <v>4</v>
      </c>
      <c r="F81" s="55">
        <v>553</v>
      </c>
      <c r="G81" s="55">
        <v>781</v>
      </c>
      <c r="H81" s="55">
        <v>13</v>
      </c>
      <c r="I81" s="55">
        <v>672</v>
      </c>
      <c r="J81" s="55">
        <v>31</v>
      </c>
      <c r="K81" s="55">
        <v>15120</v>
      </c>
      <c r="L81" s="55">
        <v>7257</v>
      </c>
      <c r="M81" s="24">
        <f t="shared" si="7"/>
        <v>0.89482200647249188</v>
      </c>
      <c r="N81" s="25">
        <f t="shared" si="8"/>
        <v>4.6461758398856329E-2</v>
      </c>
      <c r="P81">
        <f t="shared" si="9"/>
        <v>9.2526455026455026E-2</v>
      </c>
    </row>
    <row r="82" spans="1:16" ht="16.5" thickBot="1" x14ac:dyDescent="0.3">
      <c r="A82" s="8" t="s">
        <v>216</v>
      </c>
      <c r="B82" s="55">
        <v>1389</v>
      </c>
      <c r="C82" s="56">
        <v>20</v>
      </c>
      <c r="D82" s="55">
        <v>56</v>
      </c>
      <c r="E82" s="57">
        <v>2</v>
      </c>
      <c r="F82" s="55">
        <v>525</v>
      </c>
      <c r="G82" s="55">
        <v>808</v>
      </c>
      <c r="H82" s="55">
        <v>12</v>
      </c>
      <c r="I82" s="55">
        <v>123</v>
      </c>
      <c r="J82" s="55">
        <v>5</v>
      </c>
      <c r="K82" s="55">
        <v>39828</v>
      </c>
      <c r="L82" s="55">
        <v>3516</v>
      </c>
      <c r="M82" s="24">
        <f t="shared" si="7"/>
        <v>0.90361445783132532</v>
      </c>
      <c r="N82" s="25">
        <f t="shared" si="8"/>
        <v>4.0316774658027354E-2</v>
      </c>
      <c r="P82">
        <f t="shared" si="9"/>
        <v>3.4874962338053629E-2</v>
      </c>
    </row>
    <row r="83" spans="1:16" ht="16.5" thickBot="1" x14ac:dyDescent="0.3">
      <c r="A83" s="8" t="s">
        <v>215</v>
      </c>
      <c r="B83" s="55">
        <v>1381</v>
      </c>
      <c r="C83" s="56">
        <v>2</v>
      </c>
      <c r="D83" s="55">
        <v>18</v>
      </c>
      <c r="E83" s="57"/>
      <c r="F83" s="55">
        <v>403</v>
      </c>
      <c r="G83" s="55">
        <v>960</v>
      </c>
      <c r="H83" s="55">
        <v>7</v>
      </c>
      <c r="I83" s="55">
        <v>253</v>
      </c>
      <c r="J83" s="55">
        <v>3</v>
      </c>
      <c r="K83" s="55">
        <v>74099</v>
      </c>
      <c r="L83" s="55">
        <v>13572</v>
      </c>
      <c r="M83" s="24">
        <f t="shared" si="7"/>
        <v>0.95724465558194771</v>
      </c>
      <c r="N83" s="25">
        <f t="shared" si="8"/>
        <v>1.3034033309196235E-2</v>
      </c>
      <c r="P83">
        <f t="shared" si="9"/>
        <v>1.8637228572585325E-2</v>
      </c>
    </row>
    <row r="84" spans="1:16" ht="16.5" thickBot="1" x14ac:dyDescent="0.3">
      <c r="A84" s="8" t="s">
        <v>220</v>
      </c>
      <c r="B84" s="55">
        <v>1363</v>
      </c>
      <c r="C84" s="56">
        <v>63</v>
      </c>
      <c r="D84" s="55">
        <v>58</v>
      </c>
      <c r="E84" s="57">
        <v>2</v>
      </c>
      <c r="F84" s="55">
        <v>206</v>
      </c>
      <c r="G84" s="55">
        <v>1099</v>
      </c>
      <c r="H84" s="55">
        <v>41</v>
      </c>
      <c r="I84" s="55">
        <v>196</v>
      </c>
      <c r="J84" s="55">
        <v>8</v>
      </c>
      <c r="K84" s="55">
        <v>27000</v>
      </c>
      <c r="L84" s="55">
        <v>3886</v>
      </c>
      <c r="M84" s="24">
        <f t="shared" si="7"/>
        <v>0.78030303030303028</v>
      </c>
      <c r="N84" s="25">
        <f t="shared" si="8"/>
        <v>4.2553191489361701E-2</v>
      </c>
      <c r="P84">
        <f t="shared" si="9"/>
        <v>5.0481481481481481E-2</v>
      </c>
    </row>
    <row r="85" spans="1:16" ht="16.5" thickBot="1" x14ac:dyDescent="0.3">
      <c r="A85" s="8" t="s">
        <v>235</v>
      </c>
      <c r="B85" s="55">
        <v>1273</v>
      </c>
      <c r="C85" s="56"/>
      <c r="D85" s="55">
        <v>40</v>
      </c>
      <c r="E85" s="57"/>
      <c r="F85" s="55">
        <v>239</v>
      </c>
      <c r="G85" s="55">
        <v>994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0.85663082437275984</v>
      </c>
      <c r="N85" s="25">
        <f t="shared" si="8"/>
        <v>3.1421838177533384E-2</v>
      </c>
      <c r="P85">
        <f t="shared" si="9"/>
        <v>0.11659644623557427</v>
      </c>
    </row>
    <row r="86" spans="1:16" ht="16.5" thickBot="1" x14ac:dyDescent="0.3">
      <c r="A86" s="8" t="s">
        <v>224</v>
      </c>
      <c r="B86" s="55">
        <v>1164</v>
      </c>
      <c r="C86" s="56">
        <v>14</v>
      </c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>
        <v>167</v>
      </c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787</v>
      </c>
      <c r="G88" s="55">
        <v>247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0.9949431099873578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>
        <v>12</v>
      </c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950</v>
      </c>
      <c r="C90" s="56">
        <v>84</v>
      </c>
      <c r="D90" s="55">
        <v>50</v>
      </c>
      <c r="E90" s="57">
        <v>4</v>
      </c>
      <c r="F90" s="55">
        <v>80</v>
      </c>
      <c r="G90" s="55">
        <v>820</v>
      </c>
      <c r="H90" s="55">
        <v>3</v>
      </c>
      <c r="I90" s="55">
        <v>81</v>
      </c>
      <c r="J90" s="55">
        <v>4</v>
      </c>
      <c r="K90" s="55">
        <v>5791</v>
      </c>
      <c r="L90" s="55">
        <v>496</v>
      </c>
      <c r="M90" s="24">
        <f t="shared" si="7"/>
        <v>0.61538461538461542</v>
      </c>
      <c r="N90" s="25">
        <f t="shared" si="8"/>
        <v>5.2631578947368418E-2</v>
      </c>
      <c r="P90">
        <f t="shared" si="9"/>
        <v>0.16404766016232084</v>
      </c>
    </row>
    <row r="91" spans="1:16" ht="16.5" thickBot="1" x14ac:dyDescent="0.3">
      <c r="A91" s="8" t="s">
        <v>221</v>
      </c>
      <c r="B91" s="55">
        <v>949</v>
      </c>
      <c r="C91" s="55"/>
      <c r="D91" s="55">
        <v>38</v>
      </c>
      <c r="E91" s="55"/>
      <c r="F91" s="55">
        <v>216</v>
      </c>
      <c r="G91" s="55">
        <v>695</v>
      </c>
      <c r="H91" s="55">
        <v>20</v>
      </c>
      <c r="I91" s="55">
        <v>80</v>
      </c>
      <c r="J91" s="55">
        <v>3</v>
      </c>
      <c r="K91" s="55">
        <v>20818</v>
      </c>
      <c r="L91" s="55">
        <v>1761</v>
      </c>
      <c r="M91" s="24">
        <f t="shared" si="7"/>
        <v>0.85039370078740162</v>
      </c>
      <c r="N91" s="25">
        <f t="shared" si="8"/>
        <v>4.0042149631190724E-2</v>
      </c>
      <c r="P91">
        <f t="shared" si="9"/>
        <v>4.5585550965510618E-2</v>
      </c>
    </row>
    <row r="92" spans="1:16" ht="16.5" thickBot="1" x14ac:dyDescent="0.3">
      <c r="A92" s="8" t="s">
        <v>222</v>
      </c>
      <c r="B92" s="55">
        <v>822</v>
      </c>
      <c r="C92" s="55">
        <v>5</v>
      </c>
      <c r="D92" s="55">
        <v>15</v>
      </c>
      <c r="E92" s="55">
        <v>1</v>
      </c>
      <c r="F92" s="55">
        <v>148</v>
      </c>
      <c r="G92" s="55">
        <v>659</v>
      </c>
      <c r="H92" s="55">
        <v>15</v>
      </c>
      <c r="I92" s="55">
        <v>681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1.824817518248175E-2</v>
      </c>
      <c r="P92">
        <f t="shared" si="9"/>
        <v>1.6367980884109918E-2</v>
      </c>
    </row>
    <row r="93" spans="1:16" ht="16.5" thickBot="1" x14ac:dyDescent="0.3">
      <c r="A93" s="8" t="s">
        <v>226</v>
      </c>
      <c r="B93" s="55">
        <v>818</v>
      </c>
      <c r="C93" s="56">
        <v>6</v>
      </c>
      <c r="D93" s="55">
        <v>13</v>
      </c>
      <c r="E93" s="55">
        <v>1</v>
      </c>
      <c r="F93" s="55">
        <v>267</v>
      </c>
      <c r="G93" s="55">
        <v>538</v>
      </c>
      <c r="H93" s="55">
        <v>5</v>
      </c>
      <c r="I93" s="55">
        <v>434</v>
      </c>
      <c r="J93" s="55">
        <v>7</v>
      </c>
      <c r="K93" s="55">
        <v>49235</v>
      </c>
      <c r="L93" s="55">
        <v>26103</v>
      </c>
      <c r="M93" s="24">
        <f t="shared" si="7"/>
        <v>0.95357142857142863</v>
      </c>
      <c r="N93" s="25">
        <f t="shared" si="8"/>
        <v>1.5892420537897311E-2</v>
      </c>
      <c r="P93">
        <f t="shared" si="9"/>
        <v>1.6614197217426626E-2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5.4200542005420058E-2</v>
      </c>
      <c r="P94">
        <f t="shared" si="9"/>
        <v>0.44112372982665871</v>
      </c>
    </row>
    <row r="95" spans="1:16" ht="16.5" thickBot="1" x14ac:dyDescent="0.3">
      <c r="A95" s="8" t="s">
        <v>233</v>
      </c>
      <c r="B95" s="55">
        <v>736</v>
      </c>
      <c r="C95" s="55">
        <v>10</v>
      </c>
      <c r="D95" s="55">
        <v>28</v>
      </c>
      <c r="E95" s="55"/>
      <c r="F95" s="55">
        <v>422</v>
      </c>
      <c r="G95" s="55">
        <v>286</v>
      </c>
      <c r="H95" s="55">
        <v>4</v>
      </c>
      <c r="I95" s="55">
        <v>256</v>
      </c>
      <c r="J95" s="55">
        <v>10</v>
      </c>
      <c r="K95" s="55">
        <v>7491</v>
      </c>
      <c r="L95" s="55">
        <v>2603</v>
      </c>
      <c r="M95" s="24">
        <f t="shared" si="7"/>
        <v>0.93777777777777782</v>
      </c>
      <c r="N95" s="25">
        <f t="shared" si="8"/>
        <v>3.8043478260869568E-2</v>
      </c>
      <c r="P95">
        <f t="shared" si="9"/>
        <v>9.8251234815111471E-2</v>
      </c>
    </row>
    <row r="96" spans="1:16" ht="16.5" thickBot="1" x14ac:dyDescent="0.3">
      <c r="A96" s="8" t="s">
        <v>249</v>
      </c>
      <c r="B96" s="55">
        <v>736</v>
      </c>
      <c r="C96" s="56">
        <v>65</v>
      </c>
      <c r="D96" s="55">
        <v>9</v>
      </c>
      <c r="E96" s="55"/>
      <c r="F96" s="55">
        <v>284</v>
      </c>
      <c r="G96" s="55">
        <v>443</v>
      </c>
      <c r="H96" s="55">
        <v>1</v>
      </c>
      <c r="I96" s="55">
        <v>44</v>
      </c>
      <c r="J96" s="55" t="s">
        <v>91</v>
      </c>
      <c r="K96" s="55">
        <v>466</v>
      </c>
      <c r="L96" s="55">
        <v>28</v>
      </c>
      <c r="M96" s="24">
        <f t="shared" si="7"/>
        <v>0.96928327645051193</v>
      </c>
      <c r="N96" s="25">
        <f t="shared" si="8"/>
        <v>1.2228260869565218E-2</v>
      </c>
      <c r="P96">
        <f t="shared" si="9"/>
        <v>1.5793991416309012</v>
      </c>
    </row>
    <row r="97" spans="1:16" ht="30.75" thickBot="1" x14ac:dyDescent="0.3">
      <c r="A97" s="8" t="s">
        <v>228</v>
      </c>
      <c r="B97" s="55">
        <v>712</v>
      </c>
      <c r="C97" s="55"/>
      <c r="D97" s="55">
        <v>13</v>
      </c>
      <c r="E97" s="55"/>
      <c r="F97" s="55">
        <v>645</v>
      </c>
      <c r="G97" s="55">
        <v>54</v>
      </c>
      <c r="H97" s="55">
        <v>4</v>
      </c>
      <c r="I97" s="55"/>
      <c r="J97" s="55"/>
      <c r="K97" s="55"/>
      <c r="L97" s="55"/>
      <c r="M97" s="24">
        <f t="shared" si="7"/>
        <v>0.98024316109422494</v>
      </c>
      <c r="N97" s="25">
        <f t="shared" si="8"/>
        <v>1.8258426966292134E-2</v>
      </c>
      <c r="P97" t="e">
        <f t="shared" si="9"/>
        <v>#DIV/0!</v>
      </c>
    </row>
    <row r="98" spans="1:16" ht="16.5" thickBot="1" x14ac:dyDescent="0.3">
      <c r="A98" s="8" t="s">
        <v>229</v>
      </c>
      <c r="B98" s="55">
        <v>710</v>
      </c>
      <c r="C98" s="55">
        <v>3</v>
      </c>
      <c r="D98" s="55">
        <v>24</v>
      </c>
      <c r="E98" s="55"/>
      <c r="F98" s="55">
        <v>145</v>
      </c>
      <c r="G98" s="55">
        <v>541</v>
      </c>
      <c r="H98" s="55">
        <v>44</v>
      </c>
      <c r="I98" s="55">
        <v>104</v>
      </c>
      <c r="J98" s="55">
        <v>4</v>
      </c>
      <c r="K98" s="55">
        <v>29367</v>
      </c>
      <c r="L98" s="55">
        <v>4303</v>
      </c>
      <c r="M98" s="24">
        <f t="shared" si="7"/>
        <v>0.85798816568047342</v>
      </c>
      <c r="N98" s="25">
        <f t="shared" si="8"/>
        <v>3.3802816901408447E-2</v>
      </c>
      <c r="P98">
        <f t="shared" si="9"/>
        <v>2.4176797085163619E-2</v>
      </c>
    </row>
    <row r="99" spans="1:16" ht="16.5" thickBot="1" x14ac:dyDescent="0.3">
      <c r="A99" s="8" t="s">
        <v>231</v>
      </c>
      <c r="B99" s="55">
        <v>701</v>
      </c>
      <c r="C99" s="56">
        <v>5</v>
      </c>
      <c r="D99" s="55">
        <v>29</v>
      </c>
      <c r="E99" s="57"/>
      <c r="F99" s="55">
        <v>385</v>
      </c>
      <c r="G99" s="55">
        <v>287</v>
      </c>
      <c r="H99" s="55"/>
      <c r="I99" s="55">
        <v>29</v>
      </c>
      <c r="J99" s="55">
        <v>1</v>
      </c>
      <c r="K99" s="55">
        <v>5013</v>
      </c>
      <c r="L99" s="55">
        <v>207</v>
      </c>
      <c r="M99" s="24">
        <f t="shared" si="7"/>
        <v>0.92995169082125606</v>
      </c>
      <c r="N99" s="25">
        <f t="shared" si="8"/>
        <v>4.136947218259629E-2</v>
      </c>
      <c r="P99">
        <f t="shared" si="9"/>
        <v>0.13983642529423498</v>
      </c>
    </row>
    <row r="100" spans="1:16" ht="16.5" thickBot="1" x14ac:dyDescent="0.3">
      <c r="A100" s="8" t="s">
        <v>230</v>
      </c>
      <c r="B100" s="55">
        <v>697</v>
      </c>
      <c r="C100" s="56">
        <v>2</v>
      </c>
      <c r="D100" s="55">
        <v>6</v>
      </c>
      <c r="E100" s="55"/>
      <c r="F100" s="55">
        <v>287</v>
      </c>
      <c r="G100" s="55">
        <v>404</v>
      </c>
      <c r="H100" s="55">
        <v>8</v>
      </c>
      <c r="I100" s="55">
        <v>137</v>
      </c>
      <c r="J100" s="55">
        <v>1</v>
      </c>
      <c r="K100" s="55">
        <v>12670</v>
      </c>
      <c r="L100" s="55">
        <v>2487</v>
      </c>
      <c r="M100" s="24">
        <f t="shared" si="7"/>
        <v>0.97952218430034133</v>
      </c>
      <c r="N100" s="25">
        <f t="shared" si="8"/>
        <v>8.60832137733142E-3</v>
      </c>
      <c r="P100">
        <f t="shared" si="9"/>
        <v>5.5011838989739541E-2</v>
      </c>
    </row>
    <row r="101" spans="1:16" ht="16.5" thickBot="1" x14ac:dyDescent="0.3">
      <c r="A101" s="8" t="s">
        <v>234</v>
      </c>
      <c r="B101" s="55">
        <v>695</v>
      </c>
      <c r="C101" s="55">
        <v>13</v>
      </c>
      <c r="D101" s="55">
        <v>8</v>
      </c>
      <c r="E101" s="55"/>
      <c r="F101" s="55">
        <v>395</v>
      </c>
      <c r="G101" s="55">
        <v>292</v>
      </c>
      <c r="H101" s="55">
        <v>13</v>
      </c>
      <c r="I101" s="55">
        <v>107</v>
      </c>
      <c r="J101" s="55">
        <v>1</v>
      </c>
      <c r="K101" s="55">
        <v>45627</v>
      </c>
      <c r="L101" s="55">
        <v>6994</v>
      </c>
      <c r="M101" s="24">
        <f t="shared" si="7"/>
        <v>0.98014888337468986</v>
      </c>
      <c r="N101" s="25">
        <f t="shared" si="8"/>
        <v>1.1510791366906475E-2</v>
      </c>
      <c r="P101">
        <f t="shared" si="9"/>
        <v>1.5232208999057575E-2</v>
      </c>
    </row>
    <row r="102" spans="1:16" ht="16.5" thickBot="1" x14ac:dyDescent="0.3">
      <c r="A102" s="8" t="s">
        <v>241</v>
      </c>
      <c r="B102" s="55">
        <v>661</v>
      </c>
      <c r="C102" s="55">
        <v>34</v>
      </c>
      <c r="D102" s="55">
        <v>61</v>
      </c>
      <c r="E102" s="55">
        <v>2</v>
      </c>
      <c r="F102" s="55">
        <v>79</v>
      </c>
      <c r="G102" s="55">
        <v>521</v>
      </c>
      <c r="H102" s="55">
        <v>10</v>
      </c>
      <c r="I102" s="55">
        <v>67</v>
      </c>
      <c r="J102" s="55">
        <v>6</v>
      </c>
      <c r="K102" s="55">
        <v>3643</v>
      </c>
      <c r="L102" s="55">
        <v>368</v>
      </c>
      <c r="M102" s="24">
        <f t="shared" si="7"/>
        <v>0.56428571428571428</v>
      </c>
      <c r="N102" s="25">
        <f t="shared" si="8"/>
        <v>9.2284417549167927E-2</v>
      </c>
      <c r="P102">
        <f t="shared" si="9"/>
        <v>0.18144386494647269</v>
      </c>
    </row>
    <row r="103" spans="1:16" ht="16.5" thickBot="1" x14ac:dyDescent="0.3">
      <c r="A103" s="8" t="s">
        <v>232</v>
      </c>
      <c r="B103" s="55">
        <v>632</v>
      </c>
      <c r="C103" s="56"/>
      <c r="D103" s="55">
        <v>42</v>
      </c>
      <c r="E103" s="55"/>
      <c r="F103" s="55">
        <v>453</v>
      </c>
      <c r="G103" s="55">
        <v>137</v>
      </c>
      <c r="H103" s="55"/>
      <c r="I103" s="55">
        <v>30</v>
      </c>
      <c r="J103" s="55">
        <v>2</v>
      </c>
      <c r="K103" s="55"/>
      <c r="L103" s="55"/>
      <c r="M103" s="24">
        <f t="shared" si="7"/>
        <v>0.91515151515151516</v>
      </c>
      <c r="N103" s="25">
        <f t="shared" si="8"/>
        <v>6.6455696202531639E-2</v>
      </c>
      <c r="P103" t="e">
        <f t="shared" si="9"/>
        <v>#DIV/0!</v>
      </c>
    </row>
    <row r="104" spans="1:16" ht="16.5" thickBot="1" x14ac:dyDescent="0.3">
      <c r="A104" s="8" t="s">
        <v>239</v>
      </c>
      <c r="B104" s="55">
        <v>606</v>
      </c>
      <c r="C104" s="56">
        <v>10</v>
      </c>
      <c r="D104" s="55">
        <v>15</v>
      </c>
      <c r="E104" s="55">
        <v>1</v>
      </c>
      <c r="F104" s="55">
        <v>375</v>
      </c>
      <c r="G104" s="55">
        <v>216</v>
      </c>
      <c r="H104" s="55">
        <v>10</v>
      </c>
      <c r="I104" s="55">
        <v>174</v>
      </c>
      <c r="J104" s="55">
        <v>4</v>
      </c>
      <c r="K104" s="55">
        <v>17063</v>
      </c>
      <c r="L104" s="55">
        <v>4912</v>
      </c>
      <c r="M104" s="24">
        <f t="shared" si="7"/>
        <v>0.96153846153846156</v>
      </c>
      <c r="N104" s="25">
        <f t="shared" si="8"/>
        <v>2.4752475247524754E-2</v>
      </c>
      <c r="P104">
        <f t="shared" si="9"/>
        <v>3.5515442770907811E-2</v>
      </c>
    </row>
    <row r="105" spans="1:16" ht="16.5" thickBot="1" x14ac:dyDescent="0.3">
      <c r="A105" s="8" t="s">
        <v>253</v>
      </c>
      <c r="B105" s="55">
        <v>588</v>
      </c>
      <c r="C105" s="55">
        <v>65</v>
      </c>
      <c r="D105" s="55">
        <v>7</v>
      </c>
      <c r="E105" s="55"/>
      <c r="F105" s="55">
        <v>126</v>
      </c>
      <c r="G105" s="55">
        <v>455</v>
      </c>
      <c r="H105" s="55">
        <v>2</v>
      </c>
      <c r="I105" s="55">
        <v>27</v>
      </c>
      <c r="J105" s="55" t="s">
        <v>63</v>
      </c>
      <c r="K105" s="55">
        <v>15240</v>
      </c>
      <c r="L105" s="55">
        <v>712</v>
      </c>
      <c r="M105" s="24">
        <f t="shared" si="7"/>
        <v>0.94736842105263153</v>
      </c>
      <c r="N105" s="25">
        <f t="shared" si="8"/>
        <v>1.1904761904761904E-2</v>
      </c>
      <c r="P105">
        <f t="shared" si="9"/>
        <v>3.858267716535433E-2</v>
      </c>
    </row>
    <row r="106" spans="1:16" ht="16.5" thickBot="1" x14ac:dyDescent="0.3">
      <c r="A106" s="8" t="s">
        <v>242</v>
      </c>
      <c r="B106" s="55">
        <v>538</v>
      </c>
      <c r="C106" s="56"/>
      <c r="D106" s="55">
        <v>41</v>
      </c>
      <c r="E106" s="55"/>
      <c r="F106" s="55">
        <v>64</v>
      </c>
      <c r="G106" s="55">
        <v>433</v>
      </c>
      <c r="H106" s="55">
        <v>4</v>
      </c>
      <c r="I106" s="55">
        <v>15856</v>
      </c>
      <c r="J106" s="55">
        <v>1208</v>
      </c>
      <c r="K106" s="55">
        <v>2074</v>
      </c>
      <c r="L106" s="55">
        <v>61124</v>
      </c>
    </row>
    <row r="107" spans="1:16" ht="16.5" thickBot="1" x14ac:dyDescent="0.3">
      <c r="A107" s="8" t="s">
        <v>240</v>
      </c>
      <c r="B107" s="55">
        <v>525</v>
      </c>
      <c r="C107" s="55"/>
      <c r="D107" s="55">
        <v>35</v>
      </c>
      <c r="E107" s="55"/>
      <c r="F107" s="55">
        <v>332</v>
      </c>
      <c r="G107" s="55">
        <v>158</v>
      </c>
      <c r="H107" s="55"/>
      <c r="I107" s="55">
        <v>3020</v>
      </c>
      <c r="J107" s="55">
        <v>201</v>
      </c>
      <c r="K107" s="55">
        <v>5342</v>
      </c>
      <c r="L107" s="55">
        <v>30725</v>
      </c>
    </row>
    <row r="108" spans="1:16" ht="16.5" thickBot="1" x14ac:dyDescent="0.3">
      <c r="A108" s="8" t="s">
        <v>254</v>
      </c>
      <c r="B108" s="55">
        <v>500</v>
      </c>
      <c r="C108" s="56">
        <v>27</v>
      </c>
      <c r="D108" s="55">
        <v>15</v>
      </c>
      <c r="E108" s="57">
        <v>2</v>
      </c>
      <c r="F108" s="55">
        <v>49</v>
      </c>
      <c r="G108" s="55">
        <v>436</v>
      </c>
      <c r="H108" s="55">
        <v>5</v>
      </c>
      <c r="I108" s="55">
        <v>28</v>
      </c>
      <c r="J108" s="55" t="s">
        <v>57</v>
      </c>
      <c r="K108" s="55">
        <v>7200</v>
      </c>
      <c r="L108" s="55">
        <v>402</v>
      </c>
    </row>
    <row r="109" spans="1:16" ht="16.5" thickBot="1" x14ac:dyDescent="0.3">
      <c r="A109" s="8" t="s">
        <v>248</v>
      </c>
      <c r="B109" s="55">
        <v>497</v>
      </c>
      <c r="C109" s="56">
        <v>11</v>
      </c>
      <c r="D109" s="55">
        <v>6</v>
      </c>
      <c r="E109" s="55"/>
      <c r="F109" s="55">
        <v>156</v>
      </c>
      <c r="G109" s="55">
        <v>335</v>
      </c>
      <c r="H109" s="55">
        <v>6</v>
      </c>
      <c r="I109" s="55">
        <v>125</v>
      </c>
      <c r="J109" s="55">
        <v>2</v>
      </c>
      <c r="K109" s="55">
        <v>11504</v>
      </c>
      <c r="L109" s="55">
        <v>2884</v>
      </c>
    </row>
    <row r="110" spans="1:16" ht="16.5" thickBot="1" x14ac:dyDescent="0.3">
      <c r="A110" s="8" t="s">
        <v>260</v>
      </c>
      <c r="B110" s="55">
        <v>480</v>
      </c>
      <c r="C110" s="56">
        <v>44</v>
      </c>
      <c r="D110" s="55">
        <v>26</v>
      </c>
      <c r="E110" s="55">
        <v>3</v>
      </c>
      <c r="F110" s="55">
        <v>10</v>
      </c>
      <c r="G110" s="55">
        <v>444</v>
      </c>
      <c r="H110" s="55">
        <v>2</v>
      </c>
      <c r="I110" s="55">
        <v>30</v>
      </c>
      <c r="J110" s="55">
        <v>2</v>
      </c>
      <c r="K110" s="55"/>
      <c r="L110" s="55"/>
    </row>
    <row r="111" spans="1:16" ht="16.5" thickBot="1" x14ac:dyDescent="0.3">
      <c r="A111" s="8" t="s">
        <v>250</v>
      </c>
      <c r="B111" s="55">
        <v>459</v>
      </c>
      <c r="C111" s="56">
        <v>17</v>
      </c>
      <c r="D111" s="55">
        <v>28</v>
      </c>
      <c r="E111" s="57"/>
      <c r="F111" s="55">
        <v>50</v>
      </c>
      <c r="G111" s="55">
        <v>381</v>
      </c>
      <c r="H111" s="55"/>
      <c r="I111" s="55">
        <v>5</v>
      </c>
      <c r="J111" s="55" t="s">
        <v>63</v>
      </c>
      <c r="K111" s="55"/>
      <c r="L111" s="55"/>
    </row>
    <row r="112" spans="1:16" ht="16.5" thickBot="1" x14ac:dyDescent="0.3">
      <c r="A112" s="8" t="s">
        <v>244</v>
      </c>
      <c r="B112" s="55">
        <v>450</v>
      </c>
      <c r="C112" s="56">
        <v>2</v>
      </c>
      <c r="D112" s="55">
        <v>4</v>
      </c>
      <c r="E112" s="55"/>
      <c r="F112" s="55">
        <v>286</v>
      </c>
      <c r="G112" s="55">
        <v>160</v>
      </c>
      <c r="H112" s="55">
        <v>1</v>
      </c>
      <c r="I112" s="55">
        <v>1019</v>
      </c>
      <c r="J112" s="55">
        <v>9</v>
      </c>
      <c r="K112" s="55">
        <v>29456</v>
      </c>
      <c r="L112" s="55">
        <v>66712</v>
      </c>
    </row>
    <row r="113" spans="1:12" ht="16.5" thickBot="1" x14ac:dyDescent="0.3">
      <c r="A113" s="8" t="s">
        <v>245</v>
      </c>
      <c r="B113" s="55">
        <v>449</v>
      </c>
      <c r="C113" s="56">
        <v>2</v>
      </c>
      <c r="D113" s="55">
        <v>7</v>
      </c>
      <c r="E113" s="55"/>
      <c r="F113" s="55">
        <v>342</v>
      </c>
      <c r="G113" s="55">
        <v>100</v>
      </c>
      <c r="H113" s="55">
        <v>5</v>
      </c>
      <c r="I113" s="55">
        <v>44</v>
      </c>
      <c r="J113" s="55" t="s">
        <v>43</v>
      </c>
      <c r="K113" s="55">
        <v>63737</v>
      </c>
      <c r="L113" s="55">
        <v>6247</v>
      </c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290</v>
      </c>
      <c r="G114" s="55">
        <v>133</v>
      </c>
      <c r="H114" s="55"/>
      <c r="I114" s="55">
        <v>18</v>
      </c>
      <c r="J114" s="55" t="s">
        <v>63</v>
      </c>
      <c r="K114" s="55">
        <v>60956</v>
      </c>
      <c r="L114" s="55">
        <v>2559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3" sqref="R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817027</v>
      </c>
    </row>
    <row r="3" spans="1:25" ht="16.5" thickTop="1" thickBot="1" x14ac:dyDescent="0.3">
      <c r="A3" s="7" t="s">
        <v>16</v>
      </c>
      <c r="B3" s="54">
        <v>3094964</v>
      </c>
      <c r="C3" s="54">
        <v>32449</v>
      </c>
      <c r="D3" s="54">
        <v>213437</v>
      </c>
      <c r="E3" s="54">
        <v>1988</v>
      </c>
      <c r="F3" s="54">
        <v>938497</v>
      </c>
      <c r="G3" s="54">
        <v>1943030</v>
      </c>
      <c r="H3" s="54">
        <v>56114</v>
      </c>
      <c r="I3" s="54">
        <v>397</v>
      </c>
      <c r="J3" s="54">
        <v>43948</v>
      </c>
      <c r="K3" s="54"/>
      <c r="L3" s="54"/>
      <c r="M3" s="24">
        <f t="shared" ref="M3:M66" si="0">F3/(F3+D3)</f>
        <v>0.81471421105723074</v>
      </c>
      <c r="N3" s="25">
        <f t="shared" ref="N3:N66" si="1">+D3/B3</f>
        <v>6.8962676140982573E-2</v>
      </c>
      <c r="Q3" s="83" t="s">
        <v>69</v>
      </c>
      <c r="R3" s="84">
        <f>+G6+G7+G8+G9+G14+G17+G18+G19+G21+G22+G24+G30+G31+G35+G34+G37+G42+G50+G51+G59+G60+G62+G63+G69+G79+G5</f>
        <v>670509</v>
      </c>
    </row>
    <row r="4" spans="1:25" ht="16.5" thickBot="1" x14ac:dyDescent="0.3">
      <c r="A4" s="8" t="s">
        <v>19</v>
      </c>
      <c r="B4" s="55">
        <v>1013557</v>
      </c>
      <c r="C4" s="56">
        <v>3201</v>
      </c>
      <c r="D4" s="55">
        <v>57049</v>
      </c>
      <c r="E4" s="57">
        <v>252</v>
      </c>
      <c r="F4" s="55">
        <v>139481</v>
      </c>
      <c r="G4" s="55">
        <v>817027</v>
      </c>
      <c r="H4" s="55">
        <v>14187</v>
      </c>
      <c r="I4" s="55">
        <v>3062</v>
      </c>
      <c r="J4" s="55">
        <v>172</v>
      </c>
      <c r="K4" s="55">
        <v>5720180</v>
      </c>
      <c r="L4" s="55">
        <v>17281</v>
      </c>
      <c r="M4" s="24">
        <f t="shared" si="0"/>
        <v>0.70971861802269376</v>
      </c>
      <c r="N4" s="25">
        <f t="shared" si="1"/>
        <v>5.6285931624960414E-2</v>
      </c>
      <c r="P4">
        <f t="shared" ref="P4:P67" si="2">+B4/K4</f>
        <v>0.17718970382050914</v>
      </c>
      <c r="Q4">
        <f t="shared" ref="Q4:Q19" si="3">+H4/G4*100</f>
        <v>1.7364175235334942</v>
      </c>
      <c r="V4" s="64">
        <f>+V9-V6</f>
        <v>4651</v>
      </c>
    </row>
    <row r="5" spans="1:25" ht="16.5" thickBot="1" x14ac:dyDescent="0.3">
      <c r="A5" s="8" t="s">
        <v>0</v>
      </c>
      <c r="B5" s="55">
        <v>232128</v>
      </c>
      <c r="C5" s="56">
        <v>2706</v>
      </c>
      <c r="D5" s="55">
        <v>23822</v>
      </c>
      <c r="E5" s="57">
        <v>301</v>
      </c>
      <c r="F5" s="55">
        <v>123903</v>
      </c>
      <c r="G5" s="55">
        <v>84403</v>
      </c>
      <c r="H5" s="55">
        <v>7764</v>
      </c>
      <c r="I5" s="55">
        <v>4965</v>
      </c>
      <c r="J5" s="55">
        <v>510</v>
      </c>
      <c r="K5" s="55">
        <v>1345560</v>
      </c>
      <c r="L5" s="55">
        <v>28779</v>
      </c>
      <c r="M5" s="24">
        <f t="shared" si="0"/>
        <v>0.83874090370621091</v>
      </c>
      <c r="N5" s="25">
        <f t="shared" si="1"/>
        <v>0.10262441411634959</v>
      </c>
      <c r="P5">
        <f t="shared" si="2"/>
        <v>0.17251404619637919</v>
      </c>
      <c r="Q5">
        <f t="shared" si="3"/>
        <v>9.1987251637974961</v>
      </c>
      <c r="R5">
        <f>+G4/G3</f>
        <v>0.42049119159251275</v>
      </c>
      <c r="V5">
        <f>+V7-V9</f>
        <v>5018</v>
      </c>
    </row>
    <row r="6" spans="1:25" ht="16.5" thickBot="1" x14ac:dyDescent="0.3">
      <c r="A6" s="8" t="s">
        <v>21</v>
      </c>
      <c r="B6" s="55">
        <v>201505</v>
      </c>
      <c r="C6" s="56">
        <v>2091</v>
      </c>
      <c r="D6" s="55">
        <v>27359</v>
      </c>
      <c r="E6" s="57">
        <v>382</v>
      </c>
      <c r="F6" s="55">
        <v>68941</v>
      </c>
      <c r="G6" s="55">
        <v>105205</v>
      </c>
      <c r="H6" s="55">
        <v>1863</v>
      </c>
      <c r="I6" s="55">
        <v>3333</v>
      </c>
      <c r="J6" s="55">
        <v>453</v>
      </c>
      <c r="K6" s="55">
        <v>1846934</v>
      </c>
      <c r="L6" s="55">
        <v>30547</v>
      </c>
      <c r="M6" s="24">
        <f t="shared" si="0"/>
        <v>0.7158982346832814</v>
      </c>
      <c r="N6" s="25">
        <f t="shared" si="1"/>
        <v>0.13577330587330338</v>
      </c>
      <c r="P6">
        <f t="shared" si="2"/>
        <v>0.10910243679525095</v>
      </c>
      <c r="Q6">
        <f t="shared" si="3"/>
        <v>1.7708283826814313</v>
      </c>
      <c r="V6" s="64">
        <f>+'26.4'!F10</f>
        <v>29140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/>
      <c r="D7" s="55">
        <v>23293</v>
      </c>
      <c r="E7" s="57"/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114653</v>
      </c>
      <c r="S7" s="81">
        <f t="shared" si="4"/>
        <v>2392</v>
      </c>
      <c r="T7" s="81">
        <f t="shared" si="4"/>
        <v>2992</v>
      </c>
      <c r="U7" s="81">
        <f t="shared" si="4"/>
        <v>92</v>
      </c>
      <c r="V7" s="81">
        <f t="shared" si="4"/>
        <v>38809</v>
      </c>
      <c r="W7" s="81">
        <f t="shared" si="4"/>
        <v>72852</v>
      </c>
      <c r="X7" s="81">
        <f t="shared" si="4"/>
        <v>1621</v>
      </c>
      <c r="Y7" s="81">
        <f>+V7-V9</f>
        <v>5018</v>
      </c>
    </row>
    <row r="8" spans="1:25" ht="16.5" thickBot="1" x14ac:dyDescent="0.3">
      <c r="A8" s="8" t="s">
        <v>23</v>
      </c>
      <c r="B8" s="55">
        <v>159038</v>
      </c>
      <c r="C8" s="56">
        <v>280</v>
      </c>
      <c r="D8" s="55">
        <v>6161</v>
      </c>
      <c r="E8" s="57">
        <v>35</v>
      </c>
      <c r="F8" s="55">
        <v>117400</v>
      </c>
      <c r="G8" s="55">
        <v>35477</v>
      </c>
      <c r="H8" s="55">
        <v>2409</v>
      </c>
      <c r="I8" s="55">
        <v>1898</v>
      </c>
      <c r="J8" s="55">
        <v>74</v>
      </c>
      <c r="K8" s="55">
        <v>2072669</v>
      </c>
      <c r="L8" s="55">
        <v>24738</v>
      </c>
      <c r="M8" s="25">
        <f t="shared" si="0"/>
        <v>0.95013798852388698</v>
      </c>
      <c r="N8" s="25">
        <f t="shared" si="1"/>
        <v>3.8739169255146567E-2</v>
      </c>
      <c r="P8">
        <f t="shared" si="2"/>
        <v>7.6731016867623333E-2</v>
      </c>
      <c r="Q8">
        <f t="shared" si="3"/>
        <v>6.7903148518758627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/>
      <c r="D9" s="55">
        <v>21092</v>
      </c>
      <c r="E9" s="57"/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112261</v>
      </c>
      <c r="S9" s="72">
        <v>2131</v>
      </c>
      <c r="T9" s="72">
        <v>2900</v>
      </c>
      <c r="U9" s="72">
        <v>95</v>
      </c>
      <c r="V9" s="72">
        <v>33791</v>
      </c>
      <c r="W9" s="72">
        <v>75570</v>
      </c>
      <c r="X9" s="72">
        <v>1736</v>
      </c>
      <c r="Y9" s="81">
        <f>+'27.4'!Y7</f>
        <v>4651</v>
      </c>
    </row>
    <row r="10" spans="1:25" ht="19.5" thickBot="1" x14ac:dyDescent="0.35">
      <c r="A10" s="65" t="s">
        <v>28</v>
      </c>
      <c r="B10" s="66">
        <v>114653</v>
      </c>
      <c r="C10" s="67">
        <v>2392</v>
      </c>
      <c r="D10" s="66">
        <v>2992</v>
      </c>
      <c r="E10" s="66">
        <v>92</v>
      </c>
      <c r="F10" s="66">
        <f>33791+5018</f>
        <v>38809</v>
      </c>
      <c r="G10" s="66">
        <f>+B10-F10-D10</f>
        <v>72852</v>
      </c>
      <c r="H10" s="66">
        <v>1621</v>
      </c>
      <c r="I10" s="66">
        <v>1359</v>
      </c>
      <c r="J10" s="66">
        <v>35</v>
      </c>
      <c r="K10" s="66">
        <v>948115</v>
      </c>
      <c r="L10" s="66">
        <v>11242</v>
      </c>
      <c r="M10" s="69">
        <f t="shared" si="0"/>
        <v>0.92842276500562193</v>
      </c>
      <c r="N10" s="82">
        <f t="shared" si="1"/>
        <v>2.6096133550801114E-2</v>
      </c>
      <c r="P10" s="70">
        <f t="shared" si="2"/>
        <v>0.12092731366975525</v>
      </c>
      <c r="Q10">
        <f t="shared" si="3"/>
        <v>2.2250590237742269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93558</v>
      </c>
      <c r="C11" s="56">
        <v>6411</v>
      </c>
      <c r="D11" s="55">
        <v>867</v>
      </c>
      <c r="E11" s="57">
        <v>73</v>
      </c>
      <c r="F11" s="55">
        <v>8456</v>
      </c>
      <c r="G11" s="55">
        <v>84235</v>
      </c>
      <c r="H11" s="55">
        <v>2300</v>
      </c>
      <c r="I11" s="55">
        <v>641</v>
      </c>
      <c r="J11" s="55">
        <v>6</v>
      </c>
      <c r="K11" s="55">
        <v>3139258</v>
      </c>
      <c r="L11" s="55">
        <v>21511</v>
      </c>
      <c r="M11" s="24">
        <f t="shared" si="0"/>
        <v>0.90700418320283172</v>
      </c>
      <c r="N11" s="25">
        <f t="shared" si="1"/>
        <v>9.2669787725261337E-3</v>
      </c>
      <c r="P11">
        <f t="shared" si="2"/>
        <v>2.9802583922697655E-2</v>
      </c>
      <c r="Q11">
        <f t="shared" si="3"/>
        <v>2.7304564610909954</v>
      </c>
      <c r="R11" s="72">
        <f>+R7-R9</f>
        <v>2392</v>
      </c>
      <c r="S11" s="72">
        <f t="shared" ref="S11:X11" si="5">+S7-S9</f>
        <v>261</v>
      </c>
      <c r="T11" s="72">
        <f t="shared" si="5"/>
        <v>92</v>
      </c>
      <c r="U11" s="72">
        <f t="shared" si="5"/>
        <v>-3</v>
      </c>
      <c r="V11" s="72">
        <f t="shared" si="5"/>
        <v>5018</v>
      </c>
      <c r="W11" s="72">
        <f t="shared" si="5"/>
        <v>-2718</v>
      </c>
      <c r="X11" s="72">
        <f t="shared" si="5"/>
        <v>-115</v>
      </c>
      <c r="Y11" s="81">
        <f>+Y7-Y9</f>
        <v>367</v>
      </c>
    </row>
    <row r="12" spans="1:25" ht="16.5" thickBot="1" x14ac:dyDescent="0.3">
      <c r="A12" s="8" t="s">
        <v>27</v>
      </c>
      <c r="B12" s="55">
        <v>92584</v>
      </c>
      <c r="C12" s="56">
        <v>1112</v>
      </c>
      <c r="D12" s="55">
        <v>5877</v>
      </c>
      <c r="E12" s="57">
        <v>71</v>
      </c>
      <c r="F12" s="55">
        <v>72439</v>
      </c>
      <c r="G12" s="55">
        <v>14268</v>
      </c>
      <c r="H12" s="55">
        <v>2983</v>
      </c>
      <c r="I12" s="55">
        <v>1102</v>
      </c>
      <c r="J12" s="55">
        <v>70</v>
      </c>
      <c r="K12" s="55">
        <v>442590</v>
      </c>
      <c r="L12" s="55">
        <v>5269</v>
      </c>
      <c r="M12" s="25">
        <f t="shared" si="0"/>
        <v>0.92495786301649729</v>
      </c>
      <c r="N12" s="25">
        <f t="shared" si="1"/>
        <v>6.3477490711137993E-2</v>
      </c>
      <c r="P12">
        <f t="shared" si="2"/>
        <v>0.20918683205675681</v>
      </c>
      <c r="Q12">
        <f t="shared" si="3"/>
        <v>20.906924586487243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82836</v>
      </c>
      <c r="C13" s="56">
        <v>6</v>
      </c>
      <c r="D13" s="55">
        <v>4633</v>
      </c>
      <c r="E13" s="57"/>
      <c r="F13" s="55">
        <v>77555</v>
      </c>
      <c r="G13" s="55">
        <v>648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0.94362924027838613</v>
      </c>
      <c r="N13" s="25">
        <f t="shared" si="1"/>
        <v>5.5929788980636441E-2</v>
      </c>
      <c r="P13" t="e">
        <f t="shared" si="2"/>
        <v>#DIV/0!</v>
      </c>
      <c r="Q13">
        <f t="shared" si="3"/>
        <v>7.716049382716049</v>
      </c>
      <c r="R13" s="72">
        <f>+R7/R9</f>
        <v>1.021307488798425</v>
      </c>
      <c r="S13" s="72">
        <f t="shared" ref="S13:X13" si="6">+S7/S9</f>
        <v>1.1224777099953074</v>
      </c>
      <c r="T13" s="72">
        <f t="shared" si="6"/>
        <v>1.0317241379310345</v>
      </c>
      <c r="U13" s="72">
        <f t="shared" si="6"/>
        <v>0.96842105263157896</v>
      </c>
      <c r="V13" s="72">
        <f>+V5/V4</f>
        <v>1.078907761771662</v>
      </c>
      <c r="W13" s="72">
        <f t="shared" si="6"/>
        <v>0.96403334656609763</v>
      </c>
      <c r="X13" s="72">
        <f t="shared" si="6"/>
        <v>0.93375576036866359</v>
      </c>
      <c r="Y13" s="72">
        <f>+Y7/Y9</f>
        <v>1.078907761771662</v>
      </c>
    </row>
    <row r="14" spans="1:25" ht="16.5" thickBot="1" x14ac:dyDescent="0.3">
      <c r="A14" s="8" t="s">
        <v>33</v>
      </c>
      <c r="B14" s="55">
        <v>67446</v>
      </c>
      <c r="C14" s="55">
        <v>945</v>
      </c>
      <c r="D14" s="55">
        <v>4603</v>
      </c>
      <c r="E14" s="55">
        <v>60</v>
      </c>
      <c r="F14" s="55">
        <v>31142</v>
      </c>
      <c r="G14" s="55">
        <v>31701</v>
      </c>
      <c r="H14" s="55">
        <v>8318</v>
      </c>
      <c r="I14" s="55">
        <v>317</v>
      </c>
      <c r="J14" s="55">
        <v>22</v>
      </c>
      <c r="K14" s="55">
        <v>339552</v>
      </c>
      <c r="L14" s="55">
        <v>1597</v>
      </c>
      <c r="M14" s="24">
        <f t="shared" si="0"/>
        <v>0.87122674499930064</v>
      </c>
      <c r="N14" s="25">
        <f t="shared" si="1"/>
        <v>6.8247190344868494E-2</v>
      </c>
      <c r="P14">
        <f t="shared" si="2"/>
        <v>0.19863231552162849</v>
      </c>
      <c r="Q14">
        <f t="shared" si="3"/>
        <v>26.23891990788934</v>
      </c>
      <c r="R14" s="8"/>
    </row>
    <row r="15" spans="1:25" ht="16.5" thickBot="1" x14ac:dyDescent="0.3">
      <c r="A15" s="8" t="s">
        <v>32</v>
      </c>
      <c r="B15" s="55">
        <v>49025</v>
      </c>
      <c r="C15" s="56">
        <v>525</v>
      </c>
      <c r="D15" s="55">
        <v>2766</v>
      </c>
      <c r="E15" s="57">
        <v>59</v>
      </c>
      <c r="F15" s="55">
        <v>18268</v>
      </c>
      <c r="G15" s="55">
        <v>27991</v>
      </c>
      <c r="H15" s="55">
        <v>557</v>
      </c>
      <c r="I15" s="55">
        <v>1299</v>
      </c>
      <c r="J15" s="55">
        <v>73</v>
      </c>
      <c r="K15" s="55">
        <v>740859</v>
      </c>
      <c r="L15" s="55">
        <v>19629</v>
      </c>
      <c r="M15" s="24">
        <f t="shared" si="0"/>
        <v>0.86849862127983268</v>
      </c>
      <c r="N15" s="25">
        <f t="shared" si="1"/>
        <v>5.6420193778684347E-2</v>
      </c>
      <c r="P15">
        <f t="shared" si="2"/>
        <v>6.6173185450942751E-2</v>
      </c>
      <c r="Q15">
        <f t="shared" si="3"/>
        <v>1.989925333142796</v>
      </c>
    </row>
    <row r="16" spans="1:25" ht="16.5" thickBot="1" x14ac:dyDescent="0.3">
      <c r="A16" s="8" t="s">
        <v>29</v>
      </c>
      <c r="B16" s="55">
        <v>47334</v>
      </c>
      <c r="C16" s="56">
        <v>647</v>
      </c>
      <c r="D16" s="55">
        <v>7331</v>
      </c>
      <c r="E16" s="57">
        <v>124</v>
      </c>
      <c r="F16" s="55">
        <v>10943</v>
      </c>
      <c r="G16" s="55">
        <v>29060</v>
      </c>
      <c r="H16" s="55">
        <v>876</v>
      </c>
      <c r="I16" s="55">
        <v>4084</v>
      </c>
      <c r="J16" s="55">
        <v>633</v>
      </c>
      <c r="K16" s="55">
        <v>220204</v>
      </c>
      <c r="L16" s="55">
        <v>19000</v>
      </c>
      <c r="M16" s="24">
        <f t="shared" si="0"/>
        <v>0.59882893728795006</v>
      </c>
      <c r="N16" s="25">
        <f t="shared" si="1"/>
        <v>0.15487810030844637</v>
      </c>
      <c r="P16">
        <f t="shared" si="2"/>
        <v>0.21495522333835898</v>
      </c>
      <c r="Q16">
        <f t="shared" si="3"/>
        <v>3.0144528561596697</v>
      </c>
    </row>
    <row r="17" spans="1:26" ht="16.5" thickBot="1" x14ac:dyDescent="0.3">
      <c r="A17" s="8" t="s">
        <v>31</v>
      </c>
      <c r="B17" s="55">
        <v>38416</v>
      </c>
      <c r="C17" s="56">
        <v>171</v>
      </c>
      <c r="D17" s="55">
        <v>4566</v>
      </c>
      <c r="E17" s="57">
        <v>48</v>
      </c>
      <c r="F17" s="55" t="s">
        <v>70</v>
      </c>
      <c r="G17" s="55">
        <v>33600</v>
      </c>
      <c r="H17" s="55">
        <v>861</v>
      </c>
      <c r="I17" s="55">
        <v>2242</v>
      </c>
      <c r="J17" s="71">
        <v>266</v>
      </c>
      <c r="K17" s="55">
        <v>209726</v>
      </c>
      <c r="L17" s="55">
        <v>12240</v>
      </c>
      <c r="M17" s="24" t="e">
        <f t="shared" si="0"/>
        <v>#VALUE!</v>
      </c>
      <c r="N17" s="25">
        <f t="shared" si="1"/>
        <v>0.11885672636401499</v>
      </c>
      <c r="P17">
        <f t="shared" si="2"/>
        <v>0.18317232961101629</v>
      </c>
      <c r="Q17">
        <f t="shared" si="3"/>
        <v>2.5625</v>
      </c>
    </row>
    <row r="18" spans="1:26" ht="16.5" thickBot="1" x14ac:dyDescent="0.3">
      <c r="A18" s="8" t="s">
        <v>47</v>
      </c>
      <c r="B18" s="55">
        <v>29451</v>
      </c>
      <c r="C18" s="56"/>
      <c r="D18" s="55">
        <v>939</v>
      </c>
      <c r="E18" s="57"/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716733</v>
      </c>
      <c r="L18" s="55">
        <v>519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4.109061533374353E-2</v>
      </c>
      <c r="Q18">
        <f t="shared" si="3"/>
        <v>0</v>
      </c>
    </row>
    <row r="19" spans="1:26" ht="16.5" thickBot="1" x14ac:dyDescent="0.3">
      <c r="A19" s="8" t="s">
        <v>30</v>
      </c>
      <c r="B19" s="55">
        <v>29264</v>
      </c>
      <c r="C19" s="56">
        <v>100</v>
      </c>
      <c r="D19" s="55">
        <v>1685</v>
      </c>
      <c r="E19" s="57">
        <v>20</v>
      </c>
      <c r="F19" s="55">
        <v>22200</v>
      </c>
      <c r="G19" s="55">
        <v>5379</v>
      </c>
      <c r="H19" s="55">
        <v>185</v>
      </c>
      <c r="I19" s="55">
        <v>3381</v>
      </c>
      <c r="J19" s="55">
        <v>195</v>
      </c>
      <c r="K19" s="55">
        <v>256500</v>
      </c>
      <c r="L19" s="55">
        <v>29637</v>
      </c>
      <c r="M19" s="24">
        <f t="shared" si="0"/>
        <v>0.92945363198660247</v>
      </c>
      <c r="N19" s="25">
        <f t="shared" si="1"/>
        <v>5.7579278294149806E-2</v>
      </c>
      <c r="P19">
        <f t="shared" si="2"/>
        <v>0.11408966861598441</v>
      </c>
      <c r="Q19">
        <f t="shared" si="3"/>
        <v>3.4393009853132552</v>
      </c>
    </row>
    <row r="20" spans="1:26" ht="16.5" thickBot="1" x14ac:dyDescent="0.3">
      <c r="A20" s="8" t="s">
        <v>52</v>
      </c>
      <c r="B20" s="55">
        <v>28699</v>
      </c>
      <c r="C20" s="56"/>
      <c r="D20" s="55">
        <v>782</v>
      </c>
      <c r="E20" s="57"/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24322</v>
      </c>
      <c r="C21" s="56">
        <v>295</v>
      </c>
      <c r="D21" s="55">
        <v>948</v>
      </c>
      <c r="E21" s="57">
        <v>20</v>
      </c>
      <c r="F21" s="55">
        <v>1389</v>
      </c>
      <c r="G21" s="55">
        <v>21985</v>
      </c>
      <c r="H21" s="55">
        <v>172</v>
      </c>
      <c r="I21" s="55">
        <v>2385</v>
      </c>
      <c r="J21" s="55">
        <v>93</v>
      </c>
      <c r="K21" s="55">
        <v>360155</v>
      </c>
      <c r="L21" s="55">
        <v>35321</v>
      </c>
      <c r="M21" s="24">
        <f t="shared" si="0"/>
        <v>0.59435173299101407</v>
      </c>
      <c r="N21" s="25">
        <f t="shared" si="1"/>
        <v>3.8977057807746074E-2</v>
      </c>
      <c r="P21">
        <f t="shared" si="2"/>
        <v>6.7532034818342107E-2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/>
      <c r="D22" s="55">
        <v>663</v>
      </c>
      <c r="E22" s="57"/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20077</v>
      </c>
      <c r="C23" s="56">
        <v>1266</v>
      </c>
      <c r="D23" s="55">
        <v>152</v>
      </c>
      <c r="E23" s="57">
        <v>8</v>
      </c>
      <c r="F23" s="55">
        <v>2784</v>
      </c>
      <c r="G23" s="55">
        <v>17141</v>
      </c>
      <c r="H23" s="55">
        <v>118</v>
      </c>
      <c r="I23" s="55">
        <v>577</v>
      </c>
      <c r="J23" s="55">
        <v>4</v>
      </c>
      <c r="K23" s="55">
        <v>200000</v>
      </c>
      <c r="L23" s="55">
        <v>5745</v>
      </c>
      <c r="M23" s="24">
        <f t="shared" si="0"/>
        <v>0.94822888283378748</v>
      </c>
      <c r="N23" s="25">
        <f t="shared" si="1"/>
        <v>7.5708522189570152E-3</v>
      </c>
      <c r="P23">
        <f t="shared" si="2"/>
        <v>0.100385</v>
      </c>
      <c r="Q23">
        <f>1430/1556</f>
        <v>0.91902313624678666</v>
      </c>
    </row>
    <row r="24" spans="1:26" ht="16.5" thickBot="1" x14ac:dyDescent="0.3">
      <c r="A24" s="8" t="s">
        <v>49</v>
      </c>
      <c r="B24" s="55">
        <v>19648</v>
      </c>
      <c r="C24" s="56"/>
      <c r="D24" s="55">
        <v>1102</v>
      </c>
      <c r="E24" s="57"/>
      <c r="F24" s="55">
        <v>9233</v>
      </c>
      <c r="G24" s="55">
        <v>9313</v>
      </c>
      <c r="H24" s="55">
        <v>146</v>
      </c>
      <c r="I24" s="55">
        <v>3979</v>
      </c>
      <c r="J24" s="55">
        <v>223</v>
      </c>
      <c r="K24" s="55">
        <v>127319</v>
      </c>
      <c r="L24" s="55">
        <v>25785</v>
      </c>
      <c r="M24" s="24">
        <f t="shared" si="0"/>
        <v>0.89337203676826316</v>
      </c>
      <c r="N24" s="25">
        <f t="shared" si="1"/>
        <v>5.6087133550488597E-2</v>
      </c>
      <c r="P24">
        <f t="shared" si="2"/>
        <v>0.1543210361375757</v>
      </c>
    </row>
    <row r="25" spans="1:26" ht="16.5" thickBot="1" x14ac:dyDescent="0.3">
      <c r="A25" s="8" t="s">
        <v>46</v>
      </c>
      <c r="B25" s="55">
        <v>19621</v>
      </c>
      <c r="C25" s="56">
        <v>695</v>
      </c>
      <c r="D25" s="55">
        <v>2355</v>
      </c>
      <c r="E25" s="57">
        <v>81</v>
      </c>
      <c r="F25" s="55">
        <v>1005</v>
      </c>
      <c r="G25" s="55">
        <v>16261</v>
      </c>
      <c r="H25" s="55">
        <v>524</v>
      </c>
      <c r="I25" s="55">
        <v>1943</v>
      </c>
      <c r="J25" s="55">
        <v>233</v>
      </c>
      <c r="K25" s="55">
        <v>119500</v>
      </c>
      <c r="L25" s="55">
        <v>11833</v>
      </c>
      <c r="M25" s="24">
        <f t="shared" si="0"/>
        <v>0.29910714285714285</v>
      </c>
      <c r="N25" s="25">
        <f t="shared" si="1"/>
        <v>0.12002446358493452</v>
      </c>
      <c r="P25">
        <f t="shared" si="2"/>
        <v>0.16419246861924686</v>
      </c>
    </row>
    <row r="26" spans="1:26" ht="16.5" thickBot="1" x14ac:dyDescent="0.3">
      <c r="A26" s="8" t="s">
        <v>45</v>
      </c>
      <c r="B26" s="55">
        <v>15589</v>
      </c>
      <c r="C26" s="55">
        <v>34</v>
      </c>
      <c r="D26" s="55">
        <v>208</v>
      </c>
      <c r="E26" s="55">
        <v>4</v>
      </c>
      <c r="F26" s="55">
        <v>7375</v>
      </c>
      <c r="G26" s="55">
        <v>8006</v>
      </c>
      <c r="H26" s="55">
        <v>117</v>
      </c>
      <c r="I26" s="55">
        <v>1801</v>
      </c>
      <c r="J26" s="55">
        <v>24</v>
      </c>
      <c r="K26" s="55">
        <v>302691</v>
      </c>
      <c r="L26" s="55">
        <v>34971</v>
      </c>
      <c r="M26" s="24">
        <f t="shared" si="0"/>
        <v>0.97257022286693917</v>
      </c>
      <c r="N26" s="25">
        <f t="shared" si="1"/>
        <v>1.3342741676823401E-2</v>
      </c>
      <c r="P26">
        <f t="shared" si="2"/>
        <v>5.1501366079599327E-2</v>
      </c>
    </row>
    <row r="27" spans="1:26" ht="16.5" thickBot="1" x14ac:dyDescent="0.3">
      <c r="A27" s="8" t="s">
        <v>75</v>
      </c>
      <c r="B27" s="55">
        <v>15529</v>
      </c>
      <c r="C27" s="56">
        <v>852</v>
      </c>
      <c r="D27" s="55">
        <v>1434</v>
      </c>
      <c r="E27" s="57">
        <v>83</v>
      </c>
      <c r="F27" s="55">
        <v>9086</v>
      </c>
      <c r="G27" s="55">
        <v>5009</v>
      </c>
      <c r="H27" s="55">
        <v>378</v>
      </c>
      <c r="I27" s="55">
        <v>120</v>
      </c>
      <c r="J27" s="55">
        <v>11</v>
      </c>
      <c r="K27" s="55">
        <v>71103</v>
      </c>
      <c r="L27" s="55">
        <v>551</v>
      </c>
      <c r="M27" s="24">
        <f t="shared" si="0"/>
        <v>0.86368821292775666</v>
      </c>
      <c r="N27" s="25">
        <f t="shared" si="1"/>
        <v>9.2343357589026981E-2</v>
      </c>
      <c r="P27">
        <f t="shared" si="2"/>
        <v>0.21840147391811879</v>
      </c>
      <c r="Z27" s="72"/>
    </row>
    <row r="28" spans="1:26" ht="16.5" thickBot="1" x14ac:dyDescent="0.3">
      <c r="A28" s="8" t="s">
        <v>35</v>
      </c>
      <c r="B28" s="55">
        <v>15357</v>
      </c>
      <c r="C28" s="56">
        <v>83</v>
      </c>
      <c r="D28" s="55">
        <v>569</v>
      </c>
      <c r="E28" s="55">
        <v>20</v>
      </c>
      <c r="F28" s="55">
        <v>12580</v>
      </c>
      <c r="G28" s="55">
        <v>2208</v>
      </c>
      <c r="H28" s="55">
        <v>140</v>
      </c>
      <c r="I28" s="55">
        <v>1705</v>
      </c>
      <c r="J28" s="55">
        <v>63</v>
      </c>
      <c r="K28" s="55">
        <v>239578</v>
      </c>
      <c r="L28" s="55">
        <v>26601</v>
      </c>
      <c r="M28" s="24">
        <f t="shared" si="0"/>
        <v>0.95672674728116203</v>
      </c>
      <c r="N28" s="25">
        <f t="shared" si="1"/>
        <v>3.7051507455883308E-2</v>
      </c>
      <c r="P28">
        <f t="shared" si="2"/>
        <v>6.410020953509922E-2</v>
      </c>
      <c r="Z28" s="72"/>
    </row>
    <row r="29" spans="1:26" ht="16.5" thickBot="1" x14ac:dyDescent="0.3">
      <c r="A29" s="8" t="s">
        <v>86</v>
      </c>
      <c r="B29" s="55">
        <v>14951</v>
      </c>
      <c r="C29" s="56">
        <v>528</v>
      </c>
      <c r="D29" s="55">
        <v>14</v>
      </c>
      <c r="E29" s="55"/>
      <c r="F29" s="55">
        <v>1128</v>
      </c>
      <c r="G29" s="55">
        <v>13809</v>
      </c>
      <c r="H29" s="55">
        <v>20</v>
      </c>
      <c r="I29" s="55">
        <v>2556</v>
      </c>
      <c r="J29" s="55">
        <v>2</v>
      </c>
      <c r="K29" s="55">
        <v>121774</v>
      </c>
      <c r="L29" s="55">
        <v>20815</v>
      </c>
      <c r="M29" s="24">
        <f t="shared" si="0"/>
        <v>0.98774080560420319</v>
      </c>
      <c r="N29" s="25">
        <f t="shared" si="1"/>
        <v>9.3639221456758741E-4</v>
      </c>
      <c r="P29">
        <f t="shared" si="2"/>
        <v>0.12277661898270567</v>
      </c>
      <c r="Z29" s="72"/>
    </row>
    <row r="30" spans="1:26" ht="16.5" thickBot="1" x14ac:dyDescent="0.3">
      <c r="A30" s="8" t="s">
        <v>51</v>
      </c>
      <c r="B30" s="55">
        <v>14365</v>
      </c>
      <c r="C30" s="56">
        <v>552</v>
      </c>
      <c r="D30" s="55">
        <v>207</v>
      </c>
      <c r="E30" s="57">
        <v>9</v>
      </c>
      <c r="F30" s="55">
        <v>7710</v>
      </c>
      <c r="G30" s="55">
        <v>6448</v>
      </c>
      <c r="H30" s="55">
        <v>426</v>
      </c>
      <c r="I30" s="55">
        <v>751</v>
      </c>
      <c r="J30" s="55">
        <v>11</v>
      </c>
      <c r="K30" s="55">
        <v>166165</v>
      </c>
      <c r="L30" s="55">
        <v>8692</v>
      </c>
      <c r="M30" s="24">
        <f t="shared" si="0"/>
        <v>0.97385373247442208</v>
      </c>
      <c r="N30" s="25">
        <f t="shared" si="1"/>
        <v>1.4410024364775497E-2</v>
      </c>
      <c r="P30">
        <f t="shared" si="2"/>
        <v>8.6450215147594253E-2</v>
      </c>
      <c r="Z30" s="72"/>
    </row>
    <row r="31" spans="1:26" ht="16.5" thickBot="1" x14ac:dyDescent="0.3">
      <c r="A31" s="8" t="s">
        <v>62</v>
      </c>
      <c r="B31" s="55">
        <v>14079</v>
      </c>
      <c r="C31" s="56">
        <v>164</v>
      </c>
      <c r="D31" s="55">
        <v>301</v>
      </c>
      <c r="E31" s="57">
        <v>9</v>
      </c>
      <c r="F31" s="55">
        <v>3233</v>
      </c>
      <c r="G31" s="55">
        <v>10545</v>
      </c>
      <c r="H31" s="55">
        <v>111</v>
      </c>
      <c r="I31" s="55">
        <v>64</v>
      </c>
      <c r="J31" s="55">
        <v>1</v>
      </c>
      <c r="K31" s="55">
        <v>157223</v>
      </c>
      <c r="L31" s="55">
        <v>712</v>
      </c>
      <c r="M31" s="24">
        <f t="shared" si="0"/>
        <v>0.91482739105829092</v>
      </c>
      <c r="N31" s="25">
        <f t="shared" si="1"/>
        <v>2.1379359329497832E-2</v>
      </c>
      <c r="P31">
        <f t="shared" si="2"/>
        <v>8.9547966900517098E-2</v>
      </c>
      <c r="Z31" s="72"/>
    </row>
    <row r="32" spans="1:26" ht="16.5" thickBot="1" x14ac:dyDescent="0.3">
      <c r="A32" s="8" t="s">
        <v>56</v>
      </c>
      <c r="B32" s="55">
        <v>13614</v>
      </c>
      <c r="C32" s="56"/>
      <c r="D32" s="55">
        <v>385</v>
      </c>
      <c r="E32" s="57"/>
      <c r="F32" s="55">
        <v>1899</v>
      </c>
      <c r="G32" s="55">
        <v>11330</v>
      </c>
      <c r="H32" s="55">
        <v>300</v>
      </c>
      <c r="I32" s="55">
        <v>108</v>
      </c>
      <c r="J32" s="55">
        <v>3</v>
      </c>
      <c r="K32" s="55">
        <v>150692</v>
      </c>
      <c r="L32" s="55">
        <v>1191</v>
      </c>
      <c r="M32" s="24">
        <f t="shared" si="0"/>
        <v>0.83143607705779332</v>
      </c>
      <c r="N32" s="25">
        <f t="shared" si="1"/>
        <v>2.8279712061113561E-2</v>
      </c>
      <c r="P32">
        <f t="shared" si="2"/>
        <v>9.0343216627292749E-2</v>
      </c>
      <c r="Z32" s="72"/>
    </row>
    <row r="33" spans="1:26" ht="16.5" thickBot="1" x14ac:dyDescent="0.3">
      <c r="A33" s="8" t="s">
        <v>54</v>
      </c>
      <c r="B33" s="55">
        <v>12218</v>
      </c>
      <c r="C33" s="56">
        <v>316</v>
      </c>
      <c r="D33" s="55">
        <v>596</v>
      </c>
      <c r="E33" s="57">
        <v>34</v>
      </c>
      <c r="F33" s="55">
        <v>2655</v>
      </c>
      <c r="G33" s="55">
        <v>8967</v>
      </c>
      <c r="H33" s="55">
        <v>160</v>
      </c>
      <c r="I33" s="55">
        <v>323</v>
      </c>
      <c r="J33" s="55">
        <v>16</v>
      </c>
      <c r="K33" s="55">
        <v>310744</v>
      </c>
      <c r="L33" s="55">
        <v>8211</v>
      </c>
      <c r="M33" s="24">
        <f t="shared" si="0"/>
        <v>0.81667179329437101</v>
      </c>
      <c r="N33" s="25">
        <f t="shared" si="1"/>
        <v>4.878048780487805E-2</v>
      </c>
      <c r="P33">
        <f t="shared" si="2"/>
        <v>3.9318538732847616E-2</v>
      </c>
      <c r="Z33" s="72"/>
    </row>
    <row r="34" spans="1:26" ht="16.5" thickBot="1" x14ac:dyDescent="0.3">
      <c r="A34" s="8" t="s">
        <v>85</v>
      </c>
      <c r="B34" s="55">
        <v>12208</v>
      </c>
      <c r="C34" s="56">
        <v>919</v>
      </c>
      <c r="D34" s="55">
        <v>79</v>
      </c>
      <c r="E34" s="55">
        <v>4</v>
      </c>
      <c r="F34" s="55">
        <v>1993</v>
      </c>
      <c r="G34" s="55">
        <v>10136</v>
      </c>
      <c r="H34" s="55">
        <v>92</v>
      </c>
      <c r="I34" s="55">
        <v>1292</v>
      </c>
      <c r="J34" s="55">
        <v>8</v>
      </c>
      <c r="K34" s="55">
        <v>161028</v>
      </c>
      <c r="L34" s="55">
        <v>17041</v>
      </c>
      <c r="M34" s="24">
        <f t="shared" si="0"/>
        <v>0.96187258687258692</v>
      </c>
      <c r="N34" s="25">
        <f t="shared" si="1"/>
        <v>6.4711664482306683E-3</v>
      </c>
      <c r="P34">
        <f t="shared" si="2"/>
        <v>7.5812902103981922E-2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11921</v>
      </c>
      <c r="C35" s="56">
        <v>677</v>
      </c>
      <c r="D35" s="55">
        <v>10</v>
      </c>
      <c r="E35" s="57"/>
      <c r="F35" s="55">
        <v>1134</v>
      </c>
      <c r="G35" s="55">
        <v>10777</v>
      </c>
      <c r="H35" s="55">
        <v>72</v>
      </c>
      <c r="I35" s="55">
        <v>4138</v>
      </c>
      <c r="J35" s="55">
        <v>3</v>
      </c>
      <c r="K35" s="55">
        <v>88607</v>
      </c>
      <c r="L35" s="55">
        <v>30755</v>
      </c>
      <c r="M35" s="24">
        <f t="shared" si="0"/>
        <v>0.99125874125874125</v>
      </c>
      <c r="N35" s="25">
        <f t="shared" si="1"/>
        <v>8.3885580068786172E-4</v>
      </c>
      <c r="P35">
        <f t="shared" si="2"/>
        <v>0.13453790332592233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11616</v>
      </c>
      <c r="C36" s="56">
        <v>277</v>
      </c>
      <c r="D36" s="55">
        <v>663</v>
      </c>
      <c r="E36" s="57">
        <v>22</v>
      </c>
      <c r="F36" s="55">
        <v>3404</v>
      </c>
      <c r="G36" s="55">
        <v>7549</v>
      </c>
      <c r="H36" s="55">
        <v>243</v>
      </c>
      <c r="I36" s="55">
        <v>604</v>
      </c>
      <c r="J36" s="55">
        <v>34</v>
      </c>
      <c r="K36" s="55">
        <v>150309</v>
      </c>
      <c r="L36" s="55">
        <v>7813</v>
      </c>
      <c r="M36" s="24">
        <f t="shared" si="0"/>
        <v>0.83698057536267523</v>
      </c>
      <c r="N36" s="25">
        <f t="shared" si="1"/>
        <v>5.7076446280991733E-2</v>
      </c>
      <c r="P36">
        <f t="shared" si="2"/>
        <v>7.7280801548809452E-2</v>
      </c>
    </row>
    <row r="37" spans="1:26" ht="16.5" thickBot="1" x14ac:dyDescent="0.3">
      <c r="A37" s="8" t="s">
        <v>78</v>
      </c>
      <c r="B37" s="55">
        <v>11380</v>
      </c>
      <c r="C37" s="56">
        <v>541</v>
      </c>
      <c r="D37" s="55">
        <v>89</v>
      </c>
      <c r="E37" s="57">
        <v>7</v>
      </c>
      <c r="F37" s="55">
        <v>2181</v>
      </c>
      <c r="G37" s="55">
        <v>9110</v>
      </c>
      <c r="H37" s="55">
        <v>1</v>
      </c>
      <c r="I37" s="55">
        <v>1151</v>
      </c>
      <c r="J37" s="55">
        <v>9</v>
      </c>
      <c r="K37" s="55">
        <v>1057326</v>
      </c>
      <c r="L37" s="55">
        <v>106904</v>
      </c>
      <c r="M37" s="24">
        <f t="shared" si="0"/>
        <v>0.96079295154185018</v>
      </c>
      <c r="N37" s="25">
        <f t="shared" si="1"/>
        <v>7.8207381370826012E-3</v>
      </c>
      <c r="P37">
        <f t="shared" si="2"/>
        <v>1.076300024779491E-2</v>
      </c>
    </row>
    <row r="38" spans="1:26" ht="16.5" thickBot="1" x14ac:dyDescent="0.3">
      <c r="A38" s="8" t="s">
        <v>39</v>
      </c>
      <c r="B38" s="55">
        <v>10752</v>
      </c>
      <c r="C38" s="56">
        <v>14</v>
      </c>
      <c r="D38" s="55">
        <v>244</v>
      </c>
      <c r="E38" s="57">
        <v>1</v>
      </c>
      <c r="F38" s="55">
        <v>8854</v>
      </c>
      <c r="G38" s="55">
        <v>1654</v>
      </c>
      <c r="H38" s="55">
        <v>55</v>
      </c>
      <c r="I38" s="55">
        <v>210</v>
      </c>
      <c r="J38" s="55">
        <v>5</v>
      </c>
      <c r="K38" s="55">
        <v>608514</v>
      </c>
      <c r="L38" s="55">
        <v>11869</v>
      </c>
      <c r="M38" s="24">
        <f t="shared" si="0"/>
        <v>0.97318091888327107</v>
      </c>
      <c r="N38" s="25">
        <f t="shared" si="1"/>
        <v>2.269345238095238E-2</v>
      </c>
      <c r="P38">
        <f t="shared" si="2"/>
        <v>1.7669273015904319E-2</v>
      </c>
    </row>
    <row r="39" spans="1:26" ht="16.5" thickBot="1" x14ac:dyDescent="0.3">
      <c r="A39" s="8" t="s">
        <v>76</v>
      </c>
      <c r="B39" s="55">
        <v>9511</v>
      </c>
      <c r="C39" s="56">
        <v>415</v>
      </c>
      <c r="D39" s="55">
        <v>773</v>
      </c>
      <c r="E39" s="57">
        <v>8</v>
      </c>
      <c r="F39" s="55">
        <v>1254</v>
      </c>
      <c r="G39" s="55">
        <v>7484</v>
      </c>
      <c r="H39" s="55"/>
      <c r="I39" s="55">
        <v>35</v>
      </c>
      <c r="J39" s="55">
        <v>3</v>
      </c>
      <c r="K39" s="55">
        <v>79618</v>
      </c>
      <c r="L39" s="55">
        <v>291</v>
      </c>
      <c r="M39" s="24">
        <f t="shared" si="0"/>
        <v>0.61864824864331525</v>
      </c>
      <c r="N39" s="25">
        <f t="shared" si="1"/>
        <v>8.1274313952265795E-2</v>
      </c>
      <c r="P39">
        <f t="shared" si="2"/>
        <v>0.11945791152754402</v>
      </c>
    </row>
    <row r="40" spans="1:26" ht="16.5" thickBot="1" x14ac:dyDescent="0.3">
      <c r="A40" s="8" t="s">
        <v>82</v>
      </c>
      <c r="B40" s="55">
        <v>9410</v>
      </c>
      <c r="C40" s="56">
        <v>401</v>
      </c>
      <c r="D40" s="55">
        <v>239</v>
      </c>
      <c r="E40" s="57">
        <v>19</v>
      </c>
      <c r="F40" s="55">
        <v>992</v>
      </c>
      <c r="G40" s="55">
        <v>8179</v>
      </c>
      <c r="H40" s="55">
        <v>121</v>
      </c>
      <c r="I40" s="55">
        <v>215</v>
      </c>
      <c r="J40" s="55">
        <v>5</v>
      </c>
      <c r="K40" s="55">
        <v>98719</v>
      </c>
      <c r="L40" s="55">
        <v>2257</v>
      </c>
      <c r="M40" s="24">
        <f t="shared" si="0"/>
        <v>0.80584890333062553</v>
      </c>
      <c r="N40" s="25">
        <f t="shared" si="1"/>
        <v>2.5398512221041444E-2</v>
      </c>
      <c r="P40">
        <f t="shared" si="2"/>
        <v>9.5321062814655744E-2</v>
      </c>
    </row>
    <row r="41" spans="1:26" ht="16.5" thickBot="1" x14ac:dyDescent="0.3">
      <c r="A41" s="8" t="s">
        <v>58</v>
      </c>
      <c r="B41" s="55">
        <v>8851</v>
      </c>
      <c r="C41" s="56">
        <v>153</v>
      </c>
      <c r="D41" s="55">
        <v>434</v>
      </c>
      <c r="E41" s="57">
        <v>7</v>
      </c>
      <c r="F41" s="55">
        <v>6121</v>
      </c>
      <c r="G41" s="55">
        <v>2296</v>
      </c>
      <c r="H41" s="55">
        <v>66</v>
      </c>
      <c r="I41" s="55">
        <v>1528</v>
      </c>
      <c r="J41" s="55">
        <v>75</v>
      </c>
      <c r="K41" s="55">
        <v>166846</v>
      </c>
      <c r="L41" s="55">
        <v>28805</v>
      </c>
      <c r="M41" s="24">
        <f t="shared" si="0"/>
        <v>0.93379099923722353</v>
      </c>
      <c r="N41" s="25">
        <f t="shared" si="1"/>
        <v>4.9034007456784545E-2</v>
      </c>
      <c r="P41">
        <f t="shared" si="2"/>
        <v>5.3048919362765665E-2</v>
      </c>
    </row>
    <row r="42" spans="1:26" ht="16.5" thickBot="1" x14ac:dyDescent="0.3">
      <c r="A42" s="8" t="s">
        <v>79</v>
      </c>
      <c r="B42" s="55">
        <v>8497</v>
      </c>
      <c r="C42" s="55">
        <v>222</v>
      </c>
      <c r="D42" s="55">
        <v>168</v>
      </c>
      <c r="E42" s="55">
        <v>6</v>
      </c>
      <c r="F42" s="55">
        <v>1260</v>
      </c>
      <c r="G42" s="55">
        <v>7069</v>
      </c>
      <c r="H42" s="55">
        <v>79</v>
      </c>
      <c r="I42" s="55">
        <v>972</v>
      </c>
      <c r="J42" s="55">
        <v>19</v>
      </c>
      <c r="K42" s="55">
        <v>73363</v>
      </c>
      <c r="L42" s="55">
        <v>8396</v>
      </c>
      <c r="M42" s="24">
        <f t="shared" si="0"/>
        <v>0.88235294117647056</v>
      </c>
      <c r="N42" s="25">
        <f t="shared" si="1"/>
        <v>1.9771684123808402E-2</v>
      </c>
      <c r="P42">
        <f t="shared" si="2"/>
        <v>0.11582132682687458</v>
      </c>
      <c r="R42">
        <v>107663</v>
      </c>
    </row>
    <row r="43" spans="1:26" ht="16.5" thickBot="1" x14ac:dyDescent="0.3">
      <c r="A43" s="8" t="s">
        <v>74</v>
      </c>
      <c r="B43" s="55">
        <v>7958</v>
      </c>
      <c r="C43" s="56">
        <v>181</v>
      </c>
      <c r="D43" s="55">
        <v>530</v>
      </c>
      <c r="E43" s="57">
        <v>19</v>
      </c>
      <c r="F43" s="55">
        <v>975</v>
      </c>
      <c r="G43" s="55">
        <v>6453</v>
      </c>
      <c r="H43" s="55">
        <v>31</v>
      </c>
      <c r="I43" s="55">
        <v>73</v>
      </c>
      <c r="J43" s="55">
        <v>5</v>
      </c>
      <c r="K43" s="55">
        <v>89889</v>
      </c>
      <c r="L43" s="55">
        <v>820</v>
      </c>
      <c r="M43" s="24">
        <f t="shared" si="0"/>
        <v>0.64784053156146182</v>
      </c>
      <c r="N43" s="25">
        <f t="shared" si="1"/>
        <v>6.6599648152802213E-2</v>
      </c>
      <c r="P43">
        <f t="shared" si="2"/>
        <v>8.8531410962409199E-2</v>
      </c>
      <c r="R43">
        <v>2016</v>
      </c>
    </row>
    <row r="44" spans="1:26" ht="16.5" thickBot="1" x14ac:dyDescent="0.3">
      <c r="A44" s="8" t="s">
        <v>53</v>
      </c>
      <c r="B44" s="55">
        <v>7599</v>
      </c>
      <c r="C44" s="55"/>
      <c r="D44" s="55">
        <v>206</v>
      </c>
      <c r="E44" s="55">
        <v>1</v>
      </c>
      <c r="F44" s="55">
        <v>32</v>
      </c>
      <c r="G44" s="55">
        <v>7361</v>
      </c>
      <c r="H44" s="55">
        <v>52</v>
      </c>
      <c r="I44" s="55">
        <v>1402</v>
      </c>
      <c r="J44" s="55">
        <v>38</v>
      </c>
      <c r="K44" s="55">
        <v>164316</v>
      </c>
      <c r="L44" s="55">
        <v>30310</v>
      </c>
      <c r="M44" s="24">
        <f t="shared" si="0"/>
        <v>0.13445378151260504</v>
      </c>
      <c r="N44" s="25">
        <f t="shared" si="1"/>
        <v>2.7108830109224897E-2</v>
      </c>
      <c r="P44">
        <f t="shared" si="2"/>
        <v>4.6246257211714013E-2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7486</v>
      </c>
      <c r="C45" s="56">
        <v>41</v>
      </c>
      <c r="D45" s="55">
        <v>225</v>
      </c>
      <c r="E45" s="55">
        <v>2</v>
      </c>
      <c r="F45" s="55">
        <v>2942</v>
      </c>
      <c r="G45" s="55">
        <v>4319</v>
      </c>
      <c r="H45" s="55">
        <v>73</v>
      </c>
      <c r="I45" s="55">
        <v>699</v>
      </c>
      <c r="J45" s="55">
        <v>21</v>
      </c>
      <c r="K45" s="55">
        <v>226255</v>
      </c>
      <c r="L45" s="55">
        <v>21128</v>
      </c>
      <c r="M45" s="24">
        <f t="shared" si="0"/>
        <v>0.92895484685822549</v>
      </c>
      <c r="N45" s="25">
        <f t="shared" si="1"/>
        <v>3.0056104728827145E-2</v>
      </c>
      <c r="P45">
        <f t="shared" si="2"/>
        <v>3.3086561622947562E-2</v>
      </c>
    </row>
    <row r="46" spans="1:26" ht="16.5" thickBot="1" x14ac:dyDescent="0.3">
      <c r="A46" s="8" t="s">
        <v>55</v>
      </c>
      <c r="B46" s="55">
        <v>6731</v>
      </c>
      <c r="C46" s="56">
        <v>11</v>
      </c>
      <c r="D46" s="55">
        <v>84</v>
      </c>
      <c r="E46" s="57">
        <v>1</v>
      </c>
      <c r="F46" s="55">
        <v>5626</v>
      </c>
      <c r="G46" s="55">
        <v>1021</v>
      </c>
      <c r="H46" s="55">
        <v>42</v>
      </c>
      <c r="I46" s="55">
        <v>264</v>
      </c>
      <c r="J46" s="55">
        <v>3</v>
      </c>
      <c r="K46" s="55">
        <v>530679</v>
      </c>
      <c r="L46" s="55">
        <v>20811</v>
      </c>
      <c r="M46" s="24">
        <f t="shared" si="0"/>
        <v>0.98528896672504374</v>
      </c>
      <c r="N46" s="25">
        <f t="shared" si="1"/>
        <v>1.2479572128955578E-2</v>
      </c>
      <c r="P46">
        <f t="shared" si="2"/>
        <v>1.2683750440473431E-2</v>
      </c>
    </row>
    <row r="47" spans="1:26" ht="16.5" thickBot="1" x14ac:dyDescent="0.3">
      <c r="A47" s="8" t="s">
        <v>212</v>
      </c>
      <c r="B47" s="55">
        <v>6462</v>
      </c>
      <c r="C47" s="55">
        <v>549</v>
      </c>
      <c r="D47" s="55">
        <v>155</v>
      </c>
      <c r="E47" s="55">
        <v>3</v>
      </c>
      <c r="F47" s="55">
        <v>139</v>
      </c>
      <c r="G47" s="55">
        <v>6168</v>
      </c>
      <c r="H47" s="55">
        <v>1</v>
      </c>
      <c r="I47" s="55">
        <v>39</v>
      </c>
      <c r="J47" s="55" t="s">
        <v>65</v>
      </c>
      <c r="K47" s="55">
        <v>54733</v>
      </c>
      <c r="L47" s="55">
        <v>332</v>
      </c>
      <c r="M47" s="24">
        <f t="shared" si="0"/>
        <v>0.47278911564625853</v>
      </c>
      <c r="N47" s="25">
        <f t="shared" si="1"/>
        <v>2.3986381925100587E-2</v>
      </c>
      <c r="P47">
        <f t="shared" si="2"/>
        <v>0.11806405641934482</v>
      </c>
    </row>
    <row r="48" spans="1:26" ht="30.75" thickBot="1" x14ac:dyDescent="0.3">
      <c r="A48" s="8" t="s">
        <v>84</v>
      </c>
      <c r="B48" s="55">
        <v>6416</v>
      </c>
      <c r="C48" s="56">
        <v>123</v>
      </c>
      <c r="D48" s="55">
        <v>286</v>
      </c>
      <c r="E48" s="57">
        <v>4</v>
      </c>
      <c r="F48" s="55">
        <v>1165</v>
      </c>
      <c r="G48" s="55">
        <v>4965</v>
      </c>
      <c r="H48" s="55">
        <v>144</v>
      </c>
      <c r="I48" s="55">
        <v>591</v>
      </c>
      <c r="J48" s="55">
        <v>26</v>
      </c>
      <c r="K48" s="55">
        <v>23979</v>
      </c>
      <c r="L48" s="55">
        <v>2210</v>
      </c>
      <c r="M48" s="24">
        <f t="shared" si="0"/>
        <v>0.80289455547898003</v>
      </c>
      <c r="N48" s="25">
        <f t="shared" si="1"/>
        <v>4.4576059850374064E-2</v>
      </c>
      <c r="P48">
        <f t="shared" si="2"/>
        <v>0.2675674548563326</v>
      </c>
    </row>
    <row r="49" spans="1:16" ht="16.5" thickBot="1" x14ac:dyDescent="0.3">
      <c r="A49" s="8" t="s">
        <v>80</v>
      </c>
      <c r="B49" s="55">
        <v>6021</v>
      </c>
      <c r="C49" s="56">
        <v>242</v>
      </c>
      <c r="D49" s="55">
        <v>167</v>
      </c>
      <c r="E49" s="57">
        <v>2</v>
      </c>
      <c r="F49" s="55">
        <v>455</v>
      </c>
      <c r="G49" s="55">
        <v>5399</v>
      </c>
      <c r="H49" s="55">
        <v>89</v>
      </c>
      <c r="I49" s="55">
        <v>1395</v>
      </c>
      <c r="J49" s="55">
        <v>39</v>
      </c>
      <c r="K49" s="55">
        <v>27834</v>
      </c>
      <c r="L49" s="55">
        <v>6451</v>
      </c>
      <c r="M49" s="24">
        <f t="shared" si="0"/>
        <v>0.73151125401929262</v>
      </c>
      <c r="N49" s="25">
        <f t="shared" si="1"/>
        <v>2.7736256435808005E-2</v>
      </c>
      <c r="P49">
        <f t="shared" si="2"/>
        <v>0.21631817201983186</v>
      </c>
    </row>
    <row r="50" spans="1:16" ht="16.5" thickBot="1" x14ac:dyDescent="0.3">
      <c r="A50" s="8" t="s">
        <v>64</v>
      </c>
      <c r="B50" s="55">
        <v>5851</v>
      </c>
      <c r="C50" s="56">
        <v>31</v>
      </c>
      <c r="D50" s="55">
        <v>100</v>
      </c>
      <c r="E50" s="57">
        <v>1</v>
      </c>
      <c r="F50" s="55">
        <v>4032</v>
      </c>
      <c r="G50" s="55">
        <v>1719</v>
      </c>
      <c r="H50" s="55">
        <v>36</v>
      </c>
      <c r="I50" s="55">
        <v>181</v>
      </c>
      <c r="J50" s="55">
        <v>3</v>
      </c>
      <c r="K50" s="55">
        <v>152142</v>
      </c>
      <c r="L50" s="55">
        <v>4701</v>
      </c>
      <c r="M50" s="24">
        <f t="shared" si="0"/>
        <v>0.9757986447241046</v>
      </c>
      <c r="N50" s="25">
        <f t="shared" si="1"/>
        <v>1.7091095539224065E-2</v>
      </c>
      <c r="P50">
        <f t="shared" si="2"/>
        <v>3.8457493657241264E-2</v>
      </c>
    </row>
    <row r="51" spans="1:16" ht="16.5" thickBot="1" x14ac:dyDescent="0.3">
      <c r="A51" s="8" t="s">
        <v>88</v>
      </c>
      <c r="B51" s="55">
        <v>5597</v>
      </c>
      <c r="C51" s="56"/>
      <c r="D51" s="55">
        <v>253</v>
      </c>
      <c r="E51" s="57"/>
      <c r="F51" s="55">
        <v>1210</v>
      </c>
      <c r="G51" s="55">
        <v>4134</v>
      </c>
      <c r="H51" s="55">
        <v>118</v>
      </c>
      <c r="I51" s="55">
        <v>110</v>
      </c>
      <c r="J51" s="55">
        <v>5</v>
      </c>
      <c r="K51" s="55">
        <v>90899</v>
      </c>
      <c r="L51" s="55">
        <v>1786</v>
      </c>
      <c r="M51" s="24">
        <f t="shared" si="0"/>
        <v>0.82706766917293228</v>
      </c>
      <c r="N51" s="25">
        <f t="shared" si="1"/>
        <v>4.5202787207432552E-2</v>
      </c>
      <c r="P51">
        <f t="shared" si="2"/>
        <v>6.1573834695651218E-2</v>
      </c>
    </row>
    <row r="52" spans="1:16" ht="16.5" thickBot="1" x14ac:dyDescent="0.3">
      <c r="A52" s="8" t="s">
        <v>92</v>
      </c>
      <c r="B52" s="55">
        <v>5042</v>
      </c>
      <c r="C52" s="55">
        <v>260</v>
      </c>
      <c r="D52" s="55">
        <v>359</v>
      </c>
      <c r="E52" s="55">
        <v>22</v>
      </c>
      <c r="F52" s="55">
        <v>1304</v>
      </c>
      <c r="G52" s="55">
        <v>3379</v>
      </c>
      <c r="H52" s="55"/>
      <c r="I52" s="55">
        <v>49</v>
      </c>
      <c r="J52" s="55">
        <v>4</v>
      </c>
      <c r="K52" s="55">
        <v>90000</v>
      </c>
      <c r="L52" s="55">
        <v>879</v>
      </c>
      <c r="M52" s="24">
        <f t="shared" si="0"/>
        <v>0.78412507516536378</v>
      </c>
      <c r="N52" s="25">
        <f t="shared" si="1"/>
        <v>7.1201904006346683E-2</v>
      </c>
      <c r="P52">
        <f t="shared" si="2"/>
        <v>5.6022222222222223E-2</v>
      </c>
    </row>
    <row r="53" spans="1:16" ht="16.5" thickBot="1" x14ac:dyDescent="0.3">
      <c r="A53" s="8" t="s">
        <v>90</v>
      </c>
      <c r="B53" s="55">
        <v>4793</v>
      </c>
      <c r="C53" s="56"/>
      <c r="D53" s="55">
        <v>90</v>
      </c>
      <c r="E53" s="57"/>
      <c r="F53" s="55">
        <v>1473</v>
      </c>
      <c r="G53" s="55">
        <v>3230</v>
      </c>
      <c r="H53" s="55">
        <v>36</v>
      </c>
      <c r="I53" s="55">
        <v>81</v>
      </c>
      <c r="J53" s="55">
        <v>2</v>
      </c>
      <c r="K53" s="55">
        <v>178470</v>
      </c>
      <c r="L53" s="55">
        <v>3009</v>
      </c>
      <c r="M53" s="24">
        <f t="shared" si="0"/>
        <v>0.94241842610364679</v>
      </c>
      <c r="N53" s="25">
        <f t="shared" si="1"/>
        <v>1.8777383684539954E-2</v>
      </c>
      <c r="P53">
        <f t="shared" si="2"/>
        <v>2.6856054238807641E-2</v>
      </c>
    </row>
    <row r="54" spans="1:16" ht="16.5" thickBot="1" x14ac:dyDescent="0.3">
      <c r="A54" s="8" t="s">
        <v>87</v>
      </c>
      <c r="B54" s="55">
        <v>4740</v>
      </c>
      <c r="C54" s="56">
        <v>45</v>
      </c>
      <c r="D54" s="55">
        <v>199</v>
      </c>
      <c r="E54" s="55">
        <v>6</v>
      </c>
      <c r="F54" s="55">
        <v>2800</v>
      </c>
      <c r="G54" s="55">
        <v>1741</v>
      </c>
      <c r="H54" s="55">
        <v>56</v>
      </c>
      <c r="I54" s="55">
        <v>855</v>
      </c>
      <c r="J54" s="55">
        <v>36</v>
      </c>
      <c r="K54" s="55">
        <v>85800</v>
      </c>
      <c r="L54" s="55">
        <v>15485</v>
      </c>
      <c r="M54" s="24">
        <f t="shared" si="0"/>
        <v>0.93364454818272757</v>
      </c>
      <c r="N54" s="25">
        <f t="shared" si="1"/>
        <v>4.1983122362869198E-2</v>
      </c>
      <c r="P54">
        <f t="shared" si="2"/>
        <v>5.5244755244755243E-2</v>
      </c>
    </row>
    <row r="55" spans="1:16" ht="16.5" thickBot="1" x14ac:dyDescent="0.3">
      <c r="A55" s="8" t="s">
        <v>97</v>
      </c>
      <c r="B55" s="55">
        <v>4246</v>
      </c>
      <c r="C55" s="56">
        <v>126</v>
      </c>
      <c r="D55" s="55">
        <v>163</v>
      </c>
      <c r="E55" s="57">
        <v>1</v>
      </c>
      <c r="F55" s="55">
        <v>739</v>
      </c>
      <c r="G55" s="55">
        <v>3344</v>
      </c>
      <c r="H55" s="55">
        <v>1</v>
      </c>
      <c r="I55" s="55">
        <v>115</v>
      </c>
      <c r="J55" s="55">
        <v>4</v>
      </c>
      <c r="K55" s="55">
        <v>30368</v>
      </c>
      <c r="L55" s="55">
        <v>823</v>
      </c>
      <c r="M55" s="24">
        <f t="shared" si="0"/>
        <v>0.81929046563192909</v>
      </c>
      <c r="N55" s="25">
        <f t="shared" si="1"/>
        <v>3.8389072067828545E-2</v>
      </c>
      <c r="P55">
        <f t="shared" si="2"/>
        <v>0.13981822971548999</v>
      </c>
    </row>
    <row r="56" spans="1:16" ht="16.5" thickBot="1" x14ac:dyDescent="0.3">
      <c r="A56" s="8" t="s">
        <v>93</v>
      </c>
      <c r="B56" s="55">
        <v>4003</v>
      </c>
      <c r="C56" s="55"/>
      <c r="D56" s="55">
        <v>197</v>
      </c>
      <c r="E56" s="57"/>
      <c r="F56" s="55">
        <v>1140</v>
      </c>
      <c r="G56" s="55">
        <v>2666</v>
      </c>
      <c r="H56" s="55">
        <v>144</v>
      </c>
      <c r="I56" s="55">
        <v>89</v>
      </c>
      <c r="J56" s="55">
        <v>4</v>
      </c>
      <c r="K56" s="55">
        <v>51900</v>
      </c>
      <c r="L56" s="55">
        <v>1148</v>
      </c>
      <c r="M56" s="24">
        <f t="shared" si="0"/>
        <v>0.8526551982049364</v>
      </c>
      <c r="N56" s="25">
        <f t="shared" si="1"/>
        <v>4.921309018236323E-2</v>
      </c>
      <c r="P56">
        <f t="shared" si="2"/>
        <v>7.71290944123314E-2</v>
      </c>
    </row>
    <row r="57" spans="1:16" ht="16.5" thickBot="1" x14ac:dyDescent="0.3">
      <c r="A57" s="8" t="s">
        <v>83</v>
      </c>
      <c r="B57" s="55">
        <v>3729</v>
      </c>
      <c r="C57" s="56"/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3649</v>
      </c>
      <c r="C58" s="56">
        <v>132</v>
      </c>
      <c r="D58" s="55">
        <v>437</v>
      </c>
      <c r="E58" s="57">
        <v>5</v>
      </c>
      <c r="F58" s="55">
        <v>1651</v>
      </c>
      <c r="G58" s="55">
        <v>1561</v>
      </c>
      <c r="H58" s="55">
        <v>40</v>
      </c>
      <c r="I58" s="55">
        <v>83</v>
      </c>
      <c r="J58" s="55">
        <v>10</v>
      </c>
      <c r="K58" s="55">
        <v>6500</v>
      </c>
      <c r="L58" s="55">
        <v>148</v>
      </c>
      <c r="M58" s="24">
        <f t="shared" si="0"/>
        <v>0.79070881226053635</v>
      </c>
      <c r="N58" s="25">
        <f t="shared" si="1"/>
        <v>0.11975883803781857</v>
      </c>
      <c r="P58">
        <f t="shared" si="2"/>
        <v>0.56138461538461537</v>
      </c>
    </row>
    <row r="59" spans="1:16" ht="16.5" thickBot="1" x14ac:dyDescent="0.3">
      <c r="A59" s="8" t="s">
        <v>96</v>
      </c>
      <c r="B59" s="55">
        <v>3638</v>
      </c>
      <c r="C59" s="56">
        <v>157</v>
      </c>
      <c r="D59" s="55">
        <v>103</v>
      </c>
      <c r="E59" s="57">
        <v>1</v>
      </c>
      <c r="F59" s="55">
        <v>975</v>
      </c>
      <c r="G59" s="55">
        <v>2560</v>
      </c>
      <c r="H59" s="55">
        <v>212</v>
      </c>
      <c r="I59" s="55">
        <v>902</v>
      </c>
      <c r="J59" s="55">
        <v>26</v>
      </c>
      <c r="K59" s="55">
        <v>11763</v>
      </c>
      <c r="L59" s="55">
        <v>2916</v>
      </c>
      <c r="M59" s="24">
        <f t="shared" si="0"/>
        <v>0.90445269016697594</v>
      </c>
      <c r="N59" s="25">
        <f t="shared" si="1"/>
        <v>2.8312259483232547E-2</v>
      </c>
      <c r="P59">
        <f t="shared" si="2"/>
        <v>0.30927484485250362</v>
      </c>
    </row>
    <row r="60" spans="1:16" ht="16.5" thickBot="1" x14ac:dyDescent="0.3">
      <c r="A60" s="8" t="s">
        <v>201</v>
      </c>
      <c r="B60" s="55">
        <v>3440</v>
      </c>
      <c r="C60" s="56">
        <v>152</v>
      </c>
      <c r="D60" s="55">
        <v>23</v>
      </c>
      <c r="E60" s="55">
        <v>1</v>
      </c>
      <c r="F60" s="55">
        <v>1176</v>
      </c>
      <c r="G60" s="55">
        <v>2241</v>
      </c>
      <c r="H60" s="55">
        <v>67</v>
      </c>
      <c r="I60" s="55">
        <v>806</v>
      </c>
      <c r="J60" s="55">
        <v>5</v>
      </c>
      <c r="K60" s="55">
        <v>179000</v>
      </c>
      <c r="L60" s="55">
        <v>41915</v>
      </c>
      <c r="M60" s="24">
        <f t="shared" si="0"/>
        <v>0.98081734778982488</v>
      </c>
      <c r="N60" s="25">
        <f t="shared" si="1"/>
        <v>6.6860465116279069E-3</v>
      </c>
      <c r="P60">
        <f t="shared" si="2"/>
        <v>1.9217877094972066E-2</v>
      </c>
    </row>
    <row r="61" spans="1:16" ht="16.5" thickBot="1" x14ac:dyDescent="0.3">
      <c r="A61" s="8" t="s">
        <v>202</v>
      </c>
      <c r="B61" s="55">
        <v>3019</v>
      </c>
      <c r="C61" s="56">
        <v>184</v>
      </c>
      <c r="D61" s="55">
        <v>25</v>
      </c>
      <c r="E61" s="55"/>
      <c r="F61" s="55">
        <v>754</v>
      </c>
      <c r="G61" s="55">
        <v>2240</v>
      </c>
      <c r="H61" s="55">
        <v>41</v>
      </c>
      <c r="I61" s="55">
        <v>161</v>
      </c>
      <c r="J61" s="55">
        <v>1</v>
      </c>
      <c r="K61" s="55">
        <v>216276</v>
      </c>
      <c r="L61" s="55">
        <v>11518</v>
      </c>
      <c r="M61" s="24">
        <f t="shared" si="0"/>
        <v>0.96790757381258019</v>
      </c>
      <c r="N61" s="25">
        <f t="shared" si="1"/>
        <v>8.2808877111626364E-3</v>
      </c>
      <c r="P61">
        <f t="shared" si="2"/>
        <v>1.395901533226063E-2</v>
      </c>
    </row>
    <row r="62" spans="1:16" ht="16.5" thickBot="1" x14ac:dyDescent="0.3">
      <c r="A62" s="8" t="s">
        <v>89</v>
      </c>
      <c r="B62" s="55">
        <v>2938</v>
      </c>
      <c r="C62" s="56">
        <v>7</v>
      </c>
      <c r="D62" s="55">
        <v>54</v>
      </c>
      <c r="E62" s="57">
        <v>2</v>
      </c>
      <c r="F62" s="55">
        <v>2652</v>
      </c>
      <c r="G62" s="55">
        <v>232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0.98004434589800449</v>
      </c>
      <c r="N62" s="25">
        <f t="shared" si="1"/>
        <v>1.8379850238257316E-2</v>
      </c>
      <c r="P62">
        <f t="shared" si="2"/>
        <v>1.6497925124801357E-2</v>
      </c>
    </row>
    <row r="63" spans="1:16" ht="16.5" thickBot="1" x14ac:dyDescent="0.3">
      <c r="A63" s="8" t="s">
        <v>100</v>
      </c>
      <c r="B63" s="55">
        <v>2810</v>
      </c>
      <c r="C63" s="56">
        <v>87</v>
      </c>
      <c r="D63" s="55">
        <v>8</v>
      </c>
      <c r="E63" s="57"/>
      <c r="F63" s="55">
        <v>1246</v>
      </c>
      <c r="G63" s="55">
        <v>1556</v>
      </c>
      <c r="H63" s="55">
        <v>2</v>
      </c>
      <c r="I63" s="55">
        <v>1651</v>
      </c>
      <c r="J63" s="55">
        <v>5</v>
      </c>
      <c r="K63" s="55">
        <v>121260</v>
      </c>
      <c r="L63" s="55">
        <v>71263</v>
      </c>
      <c r="M63" s="24">
        <f t="shared" si="0"/>
        <v>0.99362041467304629</v>
      </c>
      <c r="N63" s="25">
        <f t="shared" si="1"/>
        <v>2.8469750889679717E-3</v>
      </c>
      <c r="P63">
        <f t="shared" si="2"/>
        <v>2.3173346528121391E-2</v>
      </c>
    </row>
    <row r="64" spans="1:16" ht="16.5" thickBot="1" x14ac:dyDescent="0.3">
      <c r="A64" s="8" t="s">
        <v>101</v>
      </c>
      <c r="B64" s="55">
        <v>2649</v>
      </c>
      <c r="C64" s="56">
        <v>66</v>
      </c>
      <c r="D64" s="55">
        <v>291</v>
      </c>
      <c r="E64" s="57">
        <v>11</v>
      </c>
      <c r="F64" s="55">
        <v>516</v>
      </c>
      <c r="G64" s="55">
        <v>1842</v>
      </c>
      <c r="H64" s="55">
        <v>49</v>
      </c>
      <c r="I64" s="55">
        <v>274</v>
      </c>
      <c r="J64" s="55">
        <v>30</v>
      </c>
      <c r="K64" s="55">
        <v>67172</v>
      </c>
      <c r="L64" s="55">
        <v>6953</v>
      </c>
      <c r="M64" s="24">
        <f t="shared" si="0"/>
        <v>0.63940520446096649</v>
      </c>
      <c r="N64" s="25">
        <f t="shared" si="1"/>
        <v>0.10985277463193659</v>
      </c>
      <c r="P64">
        <f t="shared" si="2"/>
        <v>3.9436074554874058E-2</v>
      </c>
    </row>
    <row r="65" spans="1:16" ht="16.5" thickBot="1" x14ac:dyDescent="0.3">
      <c r="A65" s="8" t="s">
        <v>94</v>
      </c>
      <c r="B65" s="55">
        <v>2534</v>
      </c>
      <c r="C65" s="56"/>
      <c r="D65" s="55">
        <v>136</v>
      </c>
      <c r="E65" s="55"/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2131</v>
      </c>
      <c r="C66" s="56">
        <v>82</v>
      </c>
      <c r="D66" s="55">
        <v>10</v>
      </c>
      <c r="E66" s="57"/>
      <c r="F66" s="55">
        <v>364</v>
      </c>
      <c r="G66" s="55">
        <v>1757</v>
      </c>
      <c r="H66" s="55">
        <v>3</v>
      </c>
      <c r="I66" s="55">
        <v>417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4.692632566870014E-3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2047</v>
      </c>
      <c r="C67" s="59">
        <v>8</v>
      </c>
      <c r="D67" s="58">
        <v>63</v>
      </c>
      <c r="E67" s="60">
        <v>4</v>
      </c>
      <c r="F67" s="58">
        <v>1232</v>
      </c>
      <c r="G67" s="58">
        <v>752</v>
      </c>
      <c r="H67" s="58">
        <v>21</v>
      </c>
      <c r="I67" s="58">
        <v>499</v>
      </c>
      <c r="J67" s="58">
        <v>15</v>
      </c>
      <c r="K67" s="58">
        <v>33577</v>
      </c>
      <c r="L67" s="58">
        <v>8179</v>
      </c>
      <c r="M67" s="24">
        <f t="shared" ref="M67:M105" si="7">F67/(F67+D67)</f>
        <v>0.9513513513513514</v>
      </c>
      <c r="N67" s="25">
        <f t="shared" ref="N67:N105" si="8">+D67/B67</f>
        <v>3.0776746458231558E-2</v>
      </c>
      <c r="P67">
        <f t="shared" si="2"/>
        <v>6.0964350597134946E-2</v>
      </c>
    </row>
    <row r="68" spans="1:16" ht="16.5" thickBot="1" x14ac:dyDescent="0.3">
      <c r="A68" s="8" t="s">
        <v>204</v>
      </c>
      <c r="B68" s="55">
        <v>1939</v>
      </c>
      <c r="C68" s="56">
        <v>35</v>
      </c>
      <c r="D68" s="55">
        <v>8</v>
      </c>
      <c r="E68" s="57"/>
      <c r="F68" s="55">
        <v>958</v>
      </c>
      <c r="G68" s="55">
        <v>973</v>
      </c>
      <c r="H68" s="55">
        <v>8</v>
      </c>
      <c r="I68" s="55">
        <v>58</v>
      </c>
      <c r="J68" s="55" t="s">
        <v>48</v>
      </c>
      <c r="K68" s="55">
        <v>242536</v>
      </c>
      <c r="L68" s="55">
        <v>7247</v>
      </c>
      <c r="M68" s="24">
        <f t="shared" si="7"/>
        <v>0.99171842650103514</v>
      </c>
      <c r="N68" s="25">
        <f t="shared" si="8"/>
        <v>4.1258380608561115E-3</v>
      </c>
      <c r="P68">
        <f t="shared" ref="P68:P105" si="9">+B68/K68</f>
        <v>7.9946894481643955E-3</v>
      </c>
    </row>
    <row r="69" spans="1:16" ht="16.5" thickBot="1" x14ac:dyDescent="0.3">
      <c r="A69" s="8" t="s">
        <v>209</v>
      </c>
      <c r="B69" s="55">
        <v>1867</v>
      </c>
      <c r="C69" s="56">
        <v>59</v>
      </c>
      <c r="D69" s="55">
        <v>30</v>
      </c>
      <c r="E69" s="55">
        <v>1</v>
      </c>
      <c r="F69" s="55">
        <v>866</v>
      </c>
      <c r="G69" s="55">
        <v>971</v>
      </c>
      <c r="H69" s="55">
        <v>10</v>
      </c>
      <c r="I69" s="55">
        <v>630</v>
      </c>
      <c r="J69" s="55">
        <v>10</v>
      </c>
      <c r="K69" s="55">
        <v>19296</v>
      </c>
      <c r="L69" s="55">
        <v>6512</v>
      </c>
      <c r="M69" s="24">
        <f t="shared" si="7"/>
        <v>0.9665178571428571</v>
      </c>
      <c r="N69" s="25">
        <f t="shared" si="8"/>
        <v>1.6068559185859668E-2</v>
      </c>
      <c r="P69">
        <f t="shared" si="9"/>
        <v>9.6755804311774454E-2</v>
      </c>
    </row>
    <row r="70" spans="1:16" ht="16.5" thickBot="1" x14ac:dyDescent="0.3">
      <c r="A70" s="8" t="s">
        <v>102</v>
      </c>
      <c r="B70" s="55">
        <v>1847</v>
      </c>
      <c r="C70" s="56"/>
      <c r="D70" s="55">
        <v>88</v>
      </c>
      <c r="E70" s="55"/>
      <c r="F70" s="55">
        <v>1286</v>
      </c>
      <c r="G70" s="55">
        <v>473</v>
      </c>
      <c r="H70" s="55"/>
      <c r="I70" s="55">
        <v>46</v>
      </c>
      <c r="J70" s="55">
        <v>2</v>
      </c>
      <c r="K70" s="55">
        <v>73782</v>
      </c>
      <c r="L70" s="55">
        <v>1834</v>
      </c>
      <c r="M70" s="24">
        <f t="shared" si="7"/>
        <v>0.93595342066957787</v>
      </c>
      <c r="N70" s="25">
        <f t="shared" si="8"/>
        <v>4.7644829453167295E-2</v>
      </c>
      <c r="P70">
        <f t="shared" si="9"/>
        <v>2.5033205930985878E-2</v>
      </c>
    </row>
    <row r="71" spans="1:16" ht="16.5" thickBot="1" x14ac:dyDescent="0.3">
      <c r="A71" s="8" t="s">
        <v>219</v>
      </c>
      <c r="B71" s="55">
        <v>1828</v>
      </c>
      <c r="C71" s="56">
        <v>125</v>
      </c>
      <c r="D71" s="55">
        <v>58</v>
      </c>
      <c r="E71" s="55">
        <v>1</v>
      </c>
      <c r="F71" s="55">
        <v>228</v>
      </c>
      <c r="G71" s="55">
        <v>1542</v>
      </c>
      <c r="H71" s="55">
        <v>7</v>
      </c>
      <c r="I71" s="55">
        <v>47</v>
      </c>
      <c r="J71" s="55">
        <v>1</v>
      </c>
      <c r="K71" s="55">
        <v>9000</v>
      </c>
      <c r="L71" s="55">
        <v>231</v>
      </c>
      <c r="M71" s="24">
        <f t="shared" si="7"/>
        <v>0.79720279720279719</v>
      </c>
      <c r="N71" s="25">
        <f t="shared" si="8"/>
        <v>3.1728665207877461E-2</v>
      </c>
      <c r="P71">
        <f t="shared" si="9"/>
        <v>0.2031111111111111</v>
      </c>
    </row>
    <row r="72" spans="1:16" ht="16.5" thickBot="1" x14ac:dyDescent="0.3">
      <c r="A72" s="8" t="s">
        <v>98</v>
      </c>
      <c r="B72" s="55">
        <v>1795</v>
      </c>
      <c r="C72" s="56">
        <v>3</v>
      </c>
      <c r="D72" s="55">
        <v>10</v>
      </c>
      <c r="E72" s="55"/>
      <c r="F72" s="55">
        <v>1624</v>
      </c>
      <c r="G72" s="55">
        <v>161</v>
      </c>
      <c r="H72" s="55">
        <v>1</v>
      </c>
      <c r="I72" s="55">
        <v>5260</v>
      </c>
      <c r="J72" s="55">
        <v>29</v>
      </c>
      <c r="K72" s="55">
        <v>46377</v>
      </c>
      <c r="L72" s="55">
        <v>135906</v>
      </c>
      <c r="M72" s="24">
        <f t="shared" si="7"/>
        <v>0.99388004895960835</v>
      </c>
      <c r="N72" s="25">
        <f t="shared" si="8"/>
        <v>5.5710306406685237E-3</v>
      </c>
      <c r="P72">
        <f t="shared" si="9"/>
        <v>3.8704530262845808E-2</v>
      </c>
    </row>
    <row r="73" spans="1:16" ht="16.5" thickBot="1" x14ac:dyDescent="0.3">
      <c r="A73" s="8" t="s">
        <v>206</v>
      </c>
      <c r="B73" s="55">
        <v>1717</v>
      </c>
      <c r="C73" s="56">
        <v>39</v>
      </c>
      <c r="D73" s="55">
        <v>22</v>
      </c>
      <c r="E73" s="55"/>
      <c r="F73" s="55">
        <v>1221</v>
      </c>
      <c r="G73" s="55">
        <v>474</v>
      </c>
      <c r="H73" s="55">
        <v>15</v>
      </c>
      <c r="I73" s="55">
        <v>169</v>
      </c>
      <c r="J73" s="55">
        <v>2</v>
      </c>
      <c r="K73" s="55">
        <v>132640</v>
      </c>
      <c r="L73" s="55">
        <v>13082</v>
      </c>
      <c r="M73" s="24">
        <f t="shared" si="7"/>
        <v>0.98230088495575218</v>
      </c>
      <c r="N73" s="25">
        <f t="shared" si="8"/>
        <v>1.28130460104834E-2</v>
      </c>
      <c r="P73">
        <f t="shared" si="9"/>
        <v>1.294481302774427E-2</v>
      </c>
    </row>
    <row r="74" spans="1:16" ht="16.5" thickBot="1" x14ac:dyDescent="0.3">
      <c r="A74" s="8" t="s">
        <v>218</v>
      </c>
      <c r="B74" s="55">
        <v>1705</v>
      </c>
      <c r="C74" s="56"/>
      <c r="D74" s="55">
        <v>58</v>
      </c>
      <c r="E74" s="57"/>
      <c r="F74" s="55">
        <v>805</v>
      </c>
      <c r="G74" s="55">
        <v>842</v>
      </c>
      <c r="H74" s="55">
        <v>12</v>
      </c>
      <c r="I74" s="55">
        <v>64</v>
      </c>
      <c r="J74" s="55">
        <v>2</v>
      </c>
      <c r="K74" s="55"/>
      <c r="L74" s="55"/>
      <c r="M74" s="24">
        <f t="shared" si="7"/>
        <v>0.93279258400927001</v>
      </c>
      <c r="N74" s="25">
        <f t="shared" si="8"/>
        <v>3.401759530791789E-2</v>
      </c>
      <c r="P74" t="e">
        <f t="shared" si="9"/>
        <v>#DIV/0!</v>
      </c>
    </row>
    <row r="75" spans="1:16" ht="16.5" thickBot="1" x14ac:dyDescent="0.3">
      <c r="A75" s="8" t="s">
        <v>103</v>
      </c>
      <c r="B75" s="55">
        <v>1660</v>
      </c>
      <c r="C75" s="56">
        <v>13</v>
      </c>
      <c r="D75" s="55">
        <v>50</v>
      </c>
      <c r="E75" s="55"/>
      <c r="F75" s="55">
        <v>240</v>
      </c>
      <c r="G75" s="55">
        <v>1370</v>
      </c>
      <c r="H75" s="55">
        <v>9</v>
      </c>
      <c r="I75" s="55">
        <v>1251</v>
      </c>
      <c r="J75" s="55">
        <v>38</v>
      </c>
      <c r="K75" s="55">
        <v>49527</v>
      </c>
      <c r="L75" s="55">
        <v>37336</v>
      </c>
      <c r="M75" s="24">
        <f t="shared" si="7"/>
        <v>0.82758620689655171</v>
      </c>
      <c r="N75" s="25">
        <f t="shared" si="8"/>
        <v>3.0120481927710843E-2</v>
      </c>
      <c r="P75">
        <f t="shared" si="9"/>
        <v>3.3517071496355522E-2</v>
      </c>
    </row>
    <row r="76" spans="1:16" ht="30.75" thickBot="1" x14ac:dyDescent="0.3">
      <c r="A76" s="8" t="s">
        <v>208</v>
      </c>
      <c r="B76" s="55">
        <v>1585</v>
      </c>
      <c r="C76" s="56">
        <v>20</v>
      </c>
      <c r="D76" s="55">
        <v>63</v>
      </c>
      <c r="E76" s="55">
        <v>3</v>
      </c>
      <c r="F76" s="55">
        <v>682</v>
      </c>
      <c r="G76" s="55">
        <v>840</v>
      </c>
      <c r="H76" s="55">
        <v>4</v>
      </c>
      <c r="I76" s="55">
        <v>483</v>
      </c>
      <c r="J76" s="55">
        <v>19</v>
      </c>
      <c r="K76" s="55">
        <v>27603</v>
      </c>
      <c r="L76" s="55">
        <v>8413</v>
      </c>
      <c r="M76" s="24">
        <f t="shared" si="7"/>
        <v>0.91543624161073822</v>
      </c>
      <c r="N76" s="25">
        <f t="shared" si="8"/>
        <v>3.9747634069400628E-2</v>
      </c>
      <c r="P76">
        <f t="shared" si="9"/>
        <v>5.7421294786798534E-2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1472</v>
      </c>
      <c r="C78" s="55">
        <v>3</v>
      </c>
      <c r="D78" s="55">
        <v>19</v>
      </c>
      <c r="E78" s="55"/>
      <c r="F78" s="55">
        <v>1214</v>
      </c>
      <c r="G78" s="55">
        <v>239</v>
      </c>
      <c r="H78" s="55">
        <v>1</v>
      </c>
      <c r="I78" s="55">
        <v>305</v>
      </c>
      <c r="J78" s="55">
        <v>4</v>
      </c>
      <c r="K78" s="55">
        <v>126066</v>
      </c>
      <c r="L78" s="55">
        <v>26143</v>
      </c>
      <c r="M78" s="24">
        <f t="shared" si="7"/>
        <v>0.98459042984590428</v>
      </c>
      <c r="N78" s="25">
        <f t="shared" si="8"/>
        <v>1.2907608695652174E-2</v>
      </c>
      <c r="P78">
        <f t="shared" si="9"/>
        <v>1.167642346072692E-2</v>
      </c>
    </row>
    <row r="79" spans="1:16" ht="16.5" thickBot="1" x14ac:dyDescent="0.3">
      <c r="A79" s="8" t="s">
        <v>216</v>
      </c>
      <c r="B79" s="55">
        <v>1437</v>
      </c>
      <c r="C79" s="56">
        <v>48</v>
      </c>
      <c r="D79" s="55">
        <v>58</v>
      </c>
      <c r="E79" s="55">
        <v>2</v>
      </c>
      <c r="F79" s="55">
        <v>575</v>
      </c>
      <c r="G79" s="55">
        <v>804</v>
      </c>
      <c r="H79" s="55">
        <v>12</v>
      </c>
      <c r="I79" s="55">
        <v>127</v>
      </c>
      <c r="J79" s="55">
        <v>5</v>
      </c>
      <c r="K79" s="55">
        <v>43508</v>
      </c>
      <c r="L79" s="55">
        <v>3841</v>
      </c>
      <c r="M79" s="24">
        <f t="shared" si="7"/>
        <v>0.90837282780410744</v>
      </c>
      <c r="N79" s="25">
        <f t="shared" si="8"/>
        <v>4.036186499652053E-2</v>
      </c>
      <c r="P79">
        <f t="shared" si="9"/>
        <v>3.3028408568539121E-2</v>
      </c>
    </row>
    <row r="80" spans="1:16" ht="29.25" thickBot="1" x14ac:dyDescent="0.3">
      <c r="A80" s="18" t="s">
        <v>213</v>
      </c>
      <c r="B80" s="55">
        <v>1421</v>
      </c>
      <c r="C80" s="55">
        <v>22</v>
      </c>
      <c r="D80" s="55">
        <v>71</v>
      </c>
      <c r="E80" s="55">
        <v>6</v>
      </c>
      <c r="F80" s="55">
        <v>589</v>
      </c>
      <c r="G80" s="55">
        <v>761</v>
      </c>
      <c r="H80" s="55">
        <v>13</v>
      </c>
      <c r="I80" s="55">
        <v>682</v>
      </c>
      <c r="J80" s="55">
        <v>34</v>
      </c>
      <c r="K80" s="55">
        <v>15771</v>
      </c>
      <c r="L80" s="55">
        <v>7570</v>
      </c>
      <c r="M80" s="24">
        <f t="shared" si="7"/>
        <v>0.89242424242424245</v>
      </c>
      <c r="N80" s="25">
        <f t="shared" si="8"/>
        <v>4.9964813511611542E-2</v>
      </c>
      <c r="P80">
        <f t="shared" si="9"/>
        <v>9.0102086107412341E-2</v>
      </c>
    </row>
    <row r="81" spans="1:16" ht="16.5" thickBot="1" x14ac:dyDescent="0.3">
      <c r="A81" s="8" t="s">
        <v>203</v>
      </c>
      <c r="B81" s="55">
        <v>1408</v>
      </c>
      <c r="C81" s="55">
        <v>6</v>
      </c>
      <c r="D81" s="55">
        <v>86</v>
      </c>
      <c r="E81" s="55">
        <v>3</v>
      </c>
      <c r="F81" s="55">
        <v>223</v>
      </c>
      <c r="G81" s="55">
        <v>1099</v>
      </c>
      <c r="H81" s="55">
        <v>24</v>
      </c>
      <c r="I81" s="55">
        <v>677</v>
      </c>
      <c r="J81" s="55">
        <v>41</v>
      </c>
      <c r="K81" s="55">
        <v>50290</v>
      </c>
      <c r="L81" s="55">
        <v>24190</v>
      </c>
      <c r="M81" s="24">
        <f t="shared" si="7"/>
        <v>0.72168284789644011</v>
      </c>
      <c r="N81" s="25">
        <f t="shared" si="8"/>
        <v>6.1079545454545456E-2</v>
      </c>
      <c r="P81">
        <f t="shared" si="9"/>
        <v>2.7997613839729568E-2</v>
      </c>
    </row>
    <row r="82" spans="1:16" ht="16.5" thickBot="1" x14ac:dyDescent="0.3">
      <c r="A82" s="8" t="s">
        <v>220</v>
      </c>
      <c r="B82" s="55">
        <v>1399</v>
      </c>
      <c r="C82" s="56">
        <v>36</v>
      </c>
      <c r="D82" s="55">
        <v>58</v>
      </c>
      <c r="E82" s="57"/>
      <c r="F82" s="55">
        <v>222</v>
      </c>
      <c r="G82" s="55">
        <v>1119</v>
      </c>
      <c r="H82" s="55">
        <v>39</v>
      </c>
      <c r="I82" s="55">
        <v>201</v>
      </c>
      <c r="J82" s="55">
        <v>8</v>
      </c>
      <c r="K82" s="55">
        <v>27000</v>
      </c>
      <c r="L82" s="55">
        <v>3886</v>
      </c>
      <c r="M82" s="24">
        <f t="shared" si="7"/>
        <v>0.79285714285714282</v>
      </c>
      <c r="N82" s="25">
        <f t="shared" si="8"/>
        <v>4.1458184417441028E-2</v>
      </c>
      <c r="P82">
        <f t="shared" si="9"/>
        <v>5.1814814814814814E-2</v>
      </c>
    </row>
    <row r="83" spans="1:16" ht="16.5" thickBot="1" x14ac:dyDescent="0.3">
      <c r="A83" s="8" t="s">
        <v>215</v>
      </c>
      <c r="B83" s="55">
        <v>1384</v>
      </c>
      <c r="C83" s="56">
        <v>3</v>
      </c>
      <c r="D83" s="55">
        <v>20</v>
      </c>
      <c r="E83" s="57">
        <v>2</v>
      </c>
      <c r="F83" s="55">
        <v>423</v>
      </c>
      <c r="G83" s="55">
        <v>941</v>
      </c>
      <c r="H83" s="55">
        <v>6</v>
      </c>
      <c r="I83" s="55">
        <v>253</v>
      </c>
      <c r="J83" s="55">
        <v>4</v>
      </c>
      <c r="K83" s="55">
        <v>75866</v>
      </c>
      <c r="L83" s="55">
        <v>13896</v>
      </c>
      <c r="M83" s="24">
        <f t="shared" si="7"/>
        <v>0.95485327313769752</v>
      </c>
      <c r="N83" s="25">
        <f t="shared" si="8"/>
        <v>1.4450867052023121E-2</v>
      </c>
      <c r="P83">
        <f t="shared" si="9"/>
        <v>1.8242691060554136E-2</v>
      </c>
    </row>
    <row r="84" spans="1:16" ht="16.5" thickBot="1" x14ac:dyDescent="0.3">
      <c r="A84" s="8" t="s">
        <v>207</v>
      </c>
      <c r="B84" s="55">
        <v>1344</v>
      </c>
      <c r="C84" s="56"/>
      <c r="D84" s="55">
        <v>44</v>
      </c>
      <c r="E84" s="57">
        <v>3</v>
      </c>
      <c r="F84" s="55">
        <v>536</v>
      </c>
      <c r="G84" s="55">
        <v>764</v>
      </c>
      <c r="H84" s="55">
        <v>17</v>
      </c>
      <c r="I84" s="55">
        <v>494</v>
      </c>
      <c r="J84" s="55">
        <v>16</v>
      </c>
      <c r="K84" s="55">
        <v>111809</v>
      </c>
      <c r="L84" s="55">
        <v>41072</v>
      </c>
      <c r="M84" s="24">
        <f t="shared" si="7"/>
        <v>0.92413793103448272</v>
      </c>
      <c r="N84" s="25">
        <f t="shared" si="8"/>
        <v>3.273809523809524E-2</v>
      </c>
      <c r="P84">
        <f t="shared" si="9"/>
        <v>1.2020499244246885E-2</v>
      </c>
    </row>
    <row r="85" spans="1:16" ht="16.5" thickBot="1" x14ac:dyDescent="0.3">
      <c r="A85" s="8" t="s">
        <v>235</v>
      </c>
      <c r="B85" s="55">
        <v>1337</v>
      </c>
      <c r="C85" s="56"/>
      <c r="D85" s="55">
        <v>40</v>
      </c>
      <c r="E85" s="57"/>
      <c r="F85" s="55">
        <v>255</v>
      </c>
      <c r="G85" s="55">
        <v>1042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0.86440677966101698</v>
      </c>
      <c r="N85" s="25">
        <f t="shared" si="8"/>
        <v>2.9917726252804786E-2</v>
      </c>
      <c r="P85">
        <f t="shared" si="9"/>
        <v>0.12245832570067779</v>
      </c>
    </row>
    <row r="86" spans="1:16" ht="16.5" thickBot="1" x14ac:dyDescent="0.3">
      <c r="A86" s="8" t="s">
        <v>224</v>
      </c>
      <c r="B86" s="55">
        <v>1164</v>
      </c>
      <c r="C86" s="56"/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/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811</v>
      </c>
      <c r="G88" s="55">
        <v>223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0.99509202453987733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/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1014</v>
      </c>
      <c r="C90" s="56">
        <v>64</v>
      </c>
      <c r="D90" s="55">
        <v>53</v>
      </c>
      <c r="E90" s="57">
        <v>3</v>
      </c>
      <c r="F90" s="55">
        <v>98</v>
      </c>
      <c r="G90" s="55">
        <v>863</v>
      </c>
      <c r="H90" s="55">
        <v>3</v>
      </c>
      <c r="I90" s="55">
        <v>87</v>
      </c>
      <c r="J90" s="55">
        <v>5</v>
      </c>
      <c r="K90" s="55">
        <v>5791</v>
      </c>
      <c r="L90" s="55">
        <v>496</v>
      </c>
      <c r="M90" s="24">
        <f t="shared" si="7"/>
        <v>0.64900662251655628</v>
      </c>
      <c r="N90" s="25">
        <f t="shared" si="8"/>
        <v>5.2268244575936887E-2</v>
      </c>
      <c r="P90">
        <f t="shared" si="9"/>
        <v>0.17509929200483509</v>
      </c>
    </row>
    <row r="91" spans="1:16" ht="16.5" thickBot="1" x14ac:dyDescent="0.3">
      <c r="A91" s="8" t="s">
        <v>221</v>
      </c>
      <c r="B91" s="55">
        <v>967</v>
      </c>
      <c r="C91" s="55"/>
      <c r="D91" s="55">
        <v>39</v>
      </c>
      <c r="E91" s="55"/>
      <c r="F91" s="55">
        <v>279</v>
      </c>
      <c r="G91" s="55">
        <v>649</v>
      </c>
      <c r="H91" s="55">
        <v>18</v>
      </c>
      <c r="I91" s="55">
        <v>82</v>
      </c>
      <c r="J91" s="55">
        <v>3</v>
      </c>
      <c r="K91" s="55">
        <v>21081</v>
      </c>
      <c r="L91" s="55">
        <v>1784</v>
      </c>
      <c r="M91" s="24">
        <f t="shared" si="7"/>
        <v>0.87735849056603776</v>
      </c>
      <c r="N91" s="25">
        <f t="shared" si="8"/>
        <v>4.0330920372285417E-2</v>
      </c>
      <c r="P91">
        <f t="shared" si="9"/>
        <v>4.5870689246240694E-2</v>
      </c>
    </row>
    <row r="92" spans="1:16" ht="16.5" thickBot="1" x14ac:dyDescent="0.3">
      <c r="A92" s="8" t="s">
        <v>222</v>
      </c>
      <c r="B92" s="55">
        <v>837</v>
      </c>
      <c r="C92" s="55">
        <v>15</v>
      </c>
      <c r="D92" s="55">
        <v>15</v>
      </c>
      <c r="E92" s="55"/>
      <c r="F92" s="55">
        <v>148</v>
      </c>
      <c r="G92" s="55">
        <v>674</v>
      </c>
      <c r="H92" s="55">
        <v>15</v>
      </c>
      <c r="I92" s="55">
        <v>693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1.7921146953405017E-2</v>
      </c>
      <c r="P92">
        <f t="shared" si="9"/>
        <v>1.6666666666666666E-2</v>
      </c>
    </row>
    <row r="93" spans="1:16" ht="16.5" thickBot="1" x14ac:dyDescent="0.3">
      <c r="A93" s="8" t="s">
        <v>226</v>
      </c>
      <c r="B93" s="55">
        <v>836</v>
      </c>
      <c r="C93" s="56">
        <v>18</v>
      </c>
      <c r="D93" s="55">
        <v>13</v>
      </c>
      <c r="E93" s="55"/>
      <c r="F93" s="55">
        <v>267</v>
      </c>
      <c r="G93" s="55">
        <v>556</v>
      </c>
      <c r="H93" s="55">
        <v>4</v>
      </c>
      <c r="I93" s="55">
        <v>443</v>
      </c>
      <c r="J93" s="55">
        <v>7</v>
      </c>
      <c r="K93" s="55">
        <v>51561</v>
      </c>
      <c r="L93" s="55">
        <v>27336</v>
      </c>
      <c r="M93" s="24">
        <f t="shared" si="7"/>
        <v>0.95357142857142863</v>
      </c>
      <c r="N93" s="25">
        <f t="shared" si="8"/>
        <v>1.555023923444976E-2</v>
      </c>
      <c r="P93">
        <f t="shared" si="9"/>
        <v>1.6213805007660828E-2</v>
      </c>
    </row>
    <row r="94" spans="1:16" ht="16.5" thickBot="1" x14ac:dyDescent="0.3">
      <c r="A94" s="8" t="s">
        <v>249</v>
      </c>
      <c r="B94" s="55">
        <v>823</v>
      </c>
      <c r="C94" s="55">
        <v>87</v>
      </c>
      <c r="D94" s="55">
        <v>9</v>
      </c>
      <c r="E94" s="55"/>
      <c r="F94" s="55">
        <v>296</v>
      </c>
      <c r="G94" s="55">
        <v>518</v>
      </c>
      <c r="H94" s="55">
        <v>1</v>
      </c>
      <c r="I94" s="55">
        <v>49</v>
      </c>
      <c r="J94" s="55" t="s">
        <v>91</v>
      </c>
      <c r="K94" s="55">
        <v>466</v>
      </c>
      <c r="L94" s="55">
        <v>28</v>
      </c>
      <c r="M94" s="24">
        <f t="shared" si="7"/>
        <v>0.97049180327868856</v>
      </c>
      <c r="N94" s="25">
        <f t="shared" si="8"/>
        <v>1.0935601458080195E-2</v>
      </c>
      <c r="P94">
        <f t="shared" si="9"/>
        <v>1.7660944206008584</v>
      </c>
    </row>
    <row r="95" spans="1:16" ht="16.5" thickBot="1" x14ac:dyDescent="0.3">
      <c r="A95" s="8" t="s">
        <v>233</v>
      </c>
      <c r="B95" s="55">
        <v>750</v>
      </c>
      <c r="C95" s="55">
        <v>14</v>
      </c>
      <c r="D95" s="55">
        <v>30</v>
      </c>
      <c r="E95" s="55">
        <v>2</v>
      </c>
      <c r="F95" s="55">
        <v>431</v>
      </c>
      <c r="G95" s="55">
        <v>289</v>
      </c>
      <c r="H95" s="55">
        <v>4</v>
      </c>
      <c r="I95" s="55">
        <v>261</v>
      </c>
      <c r="J95" s="55">
        <v>10</v>
      </c>
      <c r="K95" s="55">
        <v>7758</v>
      </c>
      <c r="L95" s="55">
        <v>2696</v>
      </c>
      <c r="M95" s="24">
        <f t="shared" si="7"/>
        <v>0.93492407809110634</v>
      </c>
      <c r="N95" s="25">
        <f t="shared" si="8"/>
        <v>0.04</v>
      </c>
      <c r="P95">
        <f t="shared" si="9"/>
        <v>9.6674400618716169E-2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40</v>
      </c>
      <c r="E96" s="55"/>
      <c r="F96" s="55">
        <v>385</v>
      </c>
      <c r="G96" s="55">
        <v>318</v>
      </c>
      <c r="H96" s="55">
        <v>17</v>
      </c>
      <c r="I96" s="55">
        <v>9616</v>
      </c>
      <c r="J96" s="55">
        <v>518</v>
      </c>
      <c r="K96" s="55">
        <v>1673</v>
      </c>
      <c r="L96" s="55">
        <v>21653</v>
      </c>
      <c r="M96" s="24">
        <f t="shared" si="7"/>
        <v>0.90588235294117647</v>
      </c>
      <c r="N96" s="25">
        <f t="shared" si="8"/>
        <v>5.3835800807537013E-2</v>
      </c>
      <c r="P96">
        <f t="shared" si="9"/>
        <v>0.44411237298266587</v>
      </c>
    </row>
    <row r="97" spans="1:16" ht="16.5" thickBot="1" x14ac:dyDescent="0.3">
      <c r="A97" s="8" t="s">
        <v>229</v>
      </c>
      <c r="B97" s="55">
        <v>717</v>
      </c>
      <c r="C97" s="55">
        <v>7</v>
      </c>
      <c r="D97" s="55">
        <v>24</v>
      </c>
      <c r="E97" s="55"/>
      <c r="F97" s="55">
        <v>145</v>
      </c>
      <c r="G97" s="55">
        <v>548</v>
      </c>
      <c r="H97" s="55">
        <v>44</v>
      </c>
      <c r="I97" s="55">
        <v>105</v>
      </c>
      <c r="J97" s="55">
        <v>4</v>
      </c>
      <c r="K97" s="55">
        <v>30879</v>
      </c>
      <c r="L97" s="55">
        <v>4524</v>
      </c>
      <c r="M97" s="24">
        <f t="shared" si="7"/>
        <v>0.85798816568047342</v>
      </c>
      <c r="N97" s="25">
        <f t="shared" si="8"/>
        <v>3.3472803347280332E-2</v>
      </c>
      <c r="P97">
        <f t="shared" si="9"/>
        <v>2.3219663849217916E-2</v>
      </c>
    </row>
    <row r="98" spans="1:16" ht="30.75" thickBot="1" x14ac:dyDescent="0.3">
      <c r="A98" s="8" t="s">
        <v>228</v>
      </c>
      <c r="B98" s="55">
        <v>712</v>
      </c>
      <c r="C98" s="55"/>
      <c r="D98" s="55">
        <v>13</v>
      </c>
      <c r="E98" s="55"/>
      <c r="F98" s="55">
        <v>645</v>
      </c>
      <c r="G98" s="55">
        <v>54</v>
      </c>
      <c r="H98" s="55">
        <v>4</v>
      </c>
      <c r="I98" s="55"/>
      <c r="J98" s="55"/>
      <c r="K98" s="55"/>
      <c r="L98" s="55"/>
      <c r="M98" s="24">
        <f t="shared" si="7"/>
        <v>0.98024316109422494</v>
      </c>
      <c r="N98" s="25">
        <f t="shared" si="8"/>
        <v>1.8258426966292134E-2</v>
      </c>
      <c r="P98" t="e">
        <f t="shared" si="9"/>
        <v>#DIV/0!</v>
      </c>
    </row>
    <row r="99" spans="1:16" ht="16.5" thickBot="1" x14ac:dyDescent="0.3">
      <c r="A99" s="8" t="s">
        <v>234</v>
      </c>
      <c r="B99" s="55">
        <v>708</v>
      </c>
      <c r="C99" s="56">
        <v>13</v>
      </c>
      <c r="D99" s="55">
        <v>8</v>
      </c>
      <c r="E99" s="57"/>
      <c r="F99" s="55">
        <v>416</v>
      </c>
      <c r="G99" s="55">
        <v>284</v>
      </c>
      <c r="H99" s="55">
        <v>13</v>
      </c>
      <c r="I99" s="55">
        <v>109</v>
      </c>
      <c r="J99" s="55">
        <v>1</v>
      </c>
      <c r="K99" s="55">
        <v>45627</v>
      </c>
      <c r="L99" s="55">
        <v>6994</v>
      </c>
      <c r="M99" s="24">
        <f t="shared" si="7"/>
        <v>0.98113207547169812</v>
      </c>
      <c r="N99" s="25">
        <f t="shared" si="8"/>
        <v>1.1299435028248588E-2</v>
      </c>
      <c r="P99">
        <f t="shared" si="9"/>
        <v>1.5517128016306135E-2</v>
      </c>
    </row>
    <row r="100" spans="1:16" ht="16.5" thickBot="1" x14ac:dyDescent="0.3">
      <c r="A100" s="8" t="s">
        <v>241</v>
      </c>
      <c r="B100" s="55">
        <v>702</v>
      </c>
      <c r="C100" s="56">
        <v>41</v>
      </c>
      <c r="D100" s="55">
        <v>64</v>
      </c>
      <c r="E100" s="55">
        <v>3</v>
      </c>
      <c r="F100" s="55">
        <v>79</v>
      </c>
      <c r="G100" s="55">
        <v>559</v>
      </c>
      <c r="H100" s="55">
        <v>10</v>
      </c>
      <c r="I100" s="55">
        <v>71</v>
      </c>
      <c r="J100" s="55">
        <v>6</v>
      </c>
      <c r="K100" s="55">
        <v>3643</v>
      </c>
      <c r="L100" s="55">
        <v>368</v>
      </c>
      <c r="M100" s="24">
        <f t="shared" si="7"/>
        <v>0.55244755244755239</v>
      </c>
      <c r="N100" s="25">
        <f t="shared" si="8"/>
        <v>9.1168091168091173E-2</v>
      </c>
      <c r="P100">
        <f t="shared" si="9"/>
        <v>0.19269832555586056</v>
      </c>
    </row>
    <row r="101" spans="1:16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7"/>
        <v>#DIV/0!</v>
      </c>
      <c r="N101" s="25" t="e">
        <f t="shared" si="8"/>
        <v>#DIV/0!</v>
      </c>
      <c r="P101" t="e">
        <f t="shared" si="9"/>
        <v>#DIV/0!</v>
      </c>
    </row>
    <row r="102" spans="1:16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7"/>
        <v>#DIV/0!</v>
      </c>
      <c r="N102" s="25" t="e">
        <f t="shared" si="8"/>
        <v>#DIV/0!</v>
      </c>
      <c r="P102" t="e">
        <f t="shared" si="9"/>
        <v>#DIV/0!</v>
      </c>
    </row>
    <row r="103" spans="1:16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7"/>
        <v>#DIV/0!</v>
      </c>
      <c r="N103" s="25" t="e">
        <f t="shared" si="8"/>
        <v>#DIV/0!</v>
      </c>
      <c r="P103" t="e">
        <f t="shared" si="9"/>
        <v>#DIV/0!</v>
      </c>
    </row>
    <row r="104" spans="1:16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7"/>
        <v>#DIV/0!</v>
      </c>
      <c r="N104" s="25" t="e">
        <f t="shared" si="8"/>
        <v>#DIV/0!</v>
      </c>
      <c r="P104" t="e">
        <f t="shared" si="9"/>
        <v>#DIV/0!</v>
      </c>
    </row>
    <row r="105" spans="1:16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7"/>
        <v>#DIV/0!</v>
      </c>
      <c r="N105" s="25" t="e">
        <f t="shared" si="8"/>
        <v>#DIV/0!</v>
      </c>
      <c r="P105" t="e">
        <f t="shared" si="9"/>
        <v>#DIV/0!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850180</v>
      </c>
    </row>
    <row r="3" spans="1:25" ht="16.5" thickTop="1" thickBot="1" x14ac:dyDescent="0.3">
      <c r="A3" s="7" t="s">
        <v>16</v>
      </c>
      <c r="B3" s="54">
        <v>3207543</v>
      </c>
      <c r="C3" s="54">
        <v>71035</v>
      </c>
      <c r="D3" s="54">
        <v>227378</v>
      </c>
      <c r="E3" s="54">
        <v>5911</v>
      </c>
      <c r="F3" s="54">
        <v>997102</v>
      </c>
      <c r="G3" s="54">
        <v>1983063</v>
      </c>
      <c r="H3" s="54">
        <v>59806</v>
      </c>
      <c r="I3" s="54">
        <v>411</v>
      </c>
      <c r="J3" s="54">
        <v>43890</v>
      </c>
      <c r="K3" s="54"/>
      <c r="L3" s="54"/>
      <c r="M3" s="24">
        <f t="shared" ref="M3:M66" si="0">F3/(F3+D3)</f>
        <v>0.81430648111851567</v>
      </c>
      <c r="N3" s="25">
        <f t="shared" ref="N3:N66" si="1">+D3/B3</f>
        <v>7.0888527449203334E-2</v>
      </c>
      <c r="Q3" s="83" t="s">
        <v>69</v>
      </c>
      <c r="R3" s="84">
        <f>+G6+G7+G8+G9+G14+G17+G18+G19+G21+G22+G24+G30+G31+G35+G34+G37+G42+G50+G51+G59+G60+G62+G63+G69+G79+G5</f>
        <v>689956</v>
      </c>
    </row>
    <row r="4" spans="1:25" ht="16.5" thickBot="1" x14ac:dyDescent="0.3">
      <c r="A4" s="8" t="s">
        <v>19</v>
      </c>
      <c r="B4" s="55">
        <v>1056705</v>
      </c>
      <c r="C4" s="56">
        <v>20940</v>
      </c>
      <c r="D4" s="55">
        <v>61180</v>
      </c>
      <c r="E4" s="57">
        <v>1914</v>
      </c>
      <c r="F4" s="55">
        <v>145345</v>
      </c>
      <c r="G4" s="55">
        <v>850180</v>
      </c>
      <c r="H4" s="55">
        <v>18665</v>
      </c>
      <c r="I4" s="55">
        <v>3192</v>
      </c>
      <c r="J4" s="55">
        <v>185</v>
      </c>
      <c r="K4" s="55">
        <v>6097112</v>
      </c>
      <c r="L4" s="55">
        <v>18420</v>
      </c>
      <c r="M4" s="24">
        <f t="shared" si="0"/>
        <v>0.70376467739983051</v>
      </c>
      <c r="N4" s="25">
        <f t="shared" si="1"/>
        <v>5.7896953265102372E-2</v>
      </c>
      <c r="P4">
        <f t="shared" ref="P4:P67" si="2">+B4/K4</f>
        <v>0.17331238133726262</v>
      </c>
      <c r="Q4">
        <f t="shared" ref="Q4:Q19" si="3">+H4/G4*100</f>
        <v>2.1954174410124914</v>
      </c>
      <c r="V4" s="64">
        <f>+V9-V6</f>
        <v>5018</v>
      </c>
    </row>
    <row r="5" spans="1:25" ht="16.5" thickBot="1" x14ac:dyDescent="0.3">
      <c r="A5" s="8" t="s">
        <v>0</v>
      </c>
      <c r="B5" s="55">
        <v>236899</v>
      </c>
      <c r="C5" s="56">
        <v>4771</v>
      </c>
      <c r="D5" s="55">
        <v>24275</v>
      </c>
      <c r="E5" s="57">
        <v>453</v>
      </c>
      <c r="F5" s="55">
        <v>132929</v>
      </c>
      <c r="G5" s="55">
        <v>79695</v>
      </c>
      <c r="H5" s="55">
        <v>7764</v>
      </c>
      <c r="I5" s="55">
        <v>5067</v>
      </c>
      <c r="J5" s="55">
        <v>519</v>
      </c>
      <c r="K5" s="55">
        <v>1414477</v>
      </c>
      <c r="L5" s="55">
        <v>30253</v>
      </c>
      <c r="M5" s="24">
        <f t="shared" si="0"/>
        <v>0.84558280959772014</v>
      </c>
      <c r="N5" s="25">
        <f t="shared" si="1"/>
        <v>0.10246982891443189</v>
      </c>
      <c r="P5">
        <f t="shared" si="2"/>
        <v>0.16748169111268688</v>
      </c>
      <c r="Q5">
        <f t="shared" si="3"/>
        <v>9.74214191605496</v>
      </c>
      <c r="R5">
        <f>+G4/G3</f>
        <v>0.42872062057534227</v>
      </c>
      <c r="V5">
        <f>+V7-V9</f>
        <v>5213</v>
      </c>
    </row>
    <row r="6" spans="1:25" ht="16.5" thickBot="1" x14ac:dyDescent="0.3">
      <c r="A6" s="8" t="s">
        <v>21</v>
      </c>
      <c r="B6" s="55">
        <v>203591</v>
      </c>
      <c r="C6" s="56">
        <v>2086</v>
      </c>
      <c r="D6" s="55">
        <v>27682</v>
      </c>
      <c r="E6" s="57">
        <v>323</v>
      </c>
      <c r="F6" s="55">
        <v>71252</v>
      </c>
      <c r="G6" s="55">
        <v>104657</v>
      </c>
      <c r="H6" s="55">
        <v>1795</v>
      </c>
      <c r="I6" s="55">
        <v>3367</v>
      </c>
      <c r="J6" s="55">
        <v>458</v>
      </c>
      <c r="K6" s="55">
        <v>1910761</v>
      </c>
      <c r="L6" s="55">
        <v>31603</v>
      </c>
      <c r="M6" s="24">
        <f t="shared" si="0"/>
        <v>0.7201973032526735</v>
      </c>
      <c r="N6" s="25">
        <f t="shared" si="1"/>
        <v>0.13596868230913942</v>
      </c>
      <c r="P6">
        <f t="shared" si="2"/>
        <v>0.10654969407476916</v>
      </c>
      <c r="Q6">
        <f t="shared" si="3"/>
        <v>1.7151265562743057</v>
      </c>
      <c r="V6" s="64">
        <f>+'27.4'!F10</f>
        <v>33791</v>
      </c>
      <c r="Y6" t="s">
        <v>297</v>
      </c>
    </row>
    <row r="7" spans="1:25" ht="16.5" thickBot="1" x14ac:dyDescent="0.3">
      <c r="A7" s="8" t="s">
        <v>22</v>
      </c>
      <c r="B7" s="55">
        <v>166420</v>
      </c>
      <c r="C7" s="56">
        <v>509</v>
      </c>
      <c r="D7" s="55">
        <v>24087</v>
      </c>
      <c r="E7" s="57">
        <v>427</v>
      </c>
      <c r="F7" s="55">
        <v>48228</v>
      </c>
      <c r="G7" s="55">
        <v>94105</v>
      </c>
      <c r="H7" s="55">
        <v>4207</v>
      </c>
      <c r="I7" s="55">
        <v>2550</v>
      </c>
      <c r="J7" s="55">
        <v>369</v>
      </c>
      <c r="K7" s="55">
        <v>463662</v>
      </c>
      <c r="L7" s="55">
        <v>7103</v>
      </c>
      <c r="M7" s="24">
        <f t="shared" si="0"/>
        <v>0.66691557768097909</v>
      </c>
      <c r="N7" s="25">
        <f t="shared" si="1"/>
        <v>0.14473620959019348</v>
      </c>
      <c r="P7">
        <f t="shared" si="2"/>
        <v>0.35892525158412808</v>
      </c>
      <c r="Q7">
        <f t="shared" si="3"/>
        <v>4.4705382285744646</v>
      </c>
      <c r="R7" s="81">
        <f t="shared" ref="R7:X7" si="4">+B10</f>
        <v>117589</v>
      </c>
      <c r="S7" s="81">
        <f t="shared" si="4"/>
        <v>2936</v>
      </c>
      <c r="T7" s="81">
        <f t="shared" si="4"/>
        <v>3081</v>
      </c>
      <c r="U7" s="81">
        <f t="shared" si="4"/>
        <v>89</v>
      </c>
      <c r="V7" s="81">
        <f t="shared" si="4"/>
        <v>44022</v>
      </c>
      <c r="W7" s="81">
        <f t="shared" si="4"/>
        <v>70486</v>
      </c>
      <c r="X7" s="81">
        <f t="shared" si="4"/>
        <v>1574</v>
      </c>
      <c r="Y7" s="81">
        <f>+V7-V9</f>
        <v>5213</v>
      </c>
    </row>
    <row r="8" spans="1:25" ht="16.5" thickBot="1" x14ac:dyDescent="0.3">
      <c r="A8" s="8" t="s">
        <v>26</v>
      </c>
      <c r="B8" s="55">
        <v>165221</v>
      </c>
      <c r="C8" s="56">
        <v>4076</v>
      </c>
      <c r="D8" s="55">
        <v>26097</v>
      </c>
      <c r="E8" s="57">
        <v>765</v>
      </c>
      <c r="F8" s="55" t="s">
        <v>70</v>
      </c>
      <c r="G8" s="55">
        <v>138780</v>
      </c>
      <c r="H8" s="55">
        <v>1559</v>
      </c>
      <c r="I8" s="55">
        <v>2434</v>
      </c>
      <c r="J8" s="55">
        <v>384</v>
      </c>
      <c r="K8" s="55">
        <v>818539</v>
      </c>
      <c r="L8" s="55">
        <v>12058</v>
      </c>
      <c r="M8" s="25" t="e">
        <f t="shared" si="0"/>
        <v>#VALUE!</v>
      </c>
      <c r="N8" s="25">
        <f t="shared" si="1"/>
        <v>0.15795207630991218</v>
      </c>
      <c r="P8">
        <f t="shared" si="2"/>
        <v>0.20184865962403747</v>
      </c>
      <c r="Q8">
        <f t="shared" si="3"/>
        <v>1.1233607148004037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161197</v>
      </c>
      <c r="C9" s="56">
        <v>1285</v>
      </c>
      <c r="D9" s="55">
        <v>6405</v>
      </c>
      <c r="E9" s="57">
        <v>91</v>
      </c>
      <c r="F9" s="55">
        <v>120400</v>
      </c>
      <c r="G9" s="55">
        <v>34392</v>
      </c>
      <c r="H9" s="55">
        <v>2415</v>
      </c>
      <c r="I9" s="55">
        <v>1924</v>
      </c>
      <c r="J9" s="55">
        <v>76</v>
      </c>
      <c r="K9" s="55">
        <v>2547052</v>
      </c>
      <c r="L9" s="55">
        <v>30400</v>
      </c>
      <c r="M9" s="24">
        <f t="shared" si="0"/>
        <v>0.94948937344741924</v>
      </c>
      <c r="N9" s="85">
        <f t="shared" si="1"/>
        <v>3.9733990086664145E-2</v>
      </c>
      <c r="P9">
        <f t="shared" si="2"/>
        <v>6.328767532033111E-2</v>
      </c>
      <c r="Q9">
        <f t="shared" si="3"/>
        <v>7.0219818562456391</v>
      </c>
      <c r="R9" s="72">
        <v>114653</v>
      </c>
      <c r="S9" s="72">
        <v>2392</v>
      </c>
      <c r="T9" s="72">
        <v>2992</v>
      </c>
      <c r="U9" s="72">
        <v>92</v>
      </c>
      <c r="V9" s="72">
        <v>38809</v>
      </c>
      <c r="W9" s="72">
        <v>72852</v>
      </c>
      <c r="X9" s="72">
        <v>1621</v>
      </c>
      <c r="Y9" s="81">
        <f>+'28.4'!Y7</f>
        <v>5018</v>
      </c>
    </row>
    <row r="10" spans="1:25" ht="19.5" thickBot="1" x14ac:dyDescent="0.35">
      <c r="A10" s="65" t="s">
        <v>28</v>
      </c>
      <c r="B10" s="66">
        <v>117589</v>
      </c>
      <c r="C10" s="67">
        <v>2936</v>
      </c>
      <c r="D10" s="66">
        <v>3081</v>
      </c>
      <c r="E10" s="66">
        <v>89</v>
      </c>
      <c r="F10" s="66">
        <v>44022</v>
      </c>
      <c r="G10" s="66">
        <v>70486</v>
      </c>
      <c r="H10" s="66">
        <v>1574</v>
      </c>
      <c r="I10" s="66">
        <v>1394</v>
      </c>
      <c r="J10" s="66">
        <v>37</v>
      </c>
      <c r="K10" s="66">
        <v>991613</v>
      </c>
      <c r="L10" s="66">
        <v>11757</v>
      </c>
      <c r="M10" s="69">
        <f t="shared" si="0"/>
        <v>0.93459015349340802</v>
      </c>
      <c r="N10" s="82">
        <f t="shared" si="1"/>
        <v>2.6201430405905314E-2</v>
      </c>
      <c r="P10" s="70">
        <f t="shared" si="2"/>
        <v>0.11858356032040726</v>
      </c>
      <c r="Q10">
        <f t="shared" si="3"/>
        <v>2.2330675595153648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99399</v>
      </c>
      <c r="C11" s="56">
        <v>5841</v>
      </c>
      <c r="D11" s="55">
        <v>972</v>
      </c>
      <c r="E11" s="57">
        <v>105</v>
      </c>
      <c r="F11" s="55">
        <v>10286</v>
      </c>
      <c r="G11" s="55">
        <v>88141</v>
      </c>
      <c r="H11" s="55">
        <v>2300</v>
      </c>
      <c r="I11" s="55">
        <v>681</v>
      </c>
      <c r="J11" s="55">
        <v>7</v>
      </c>
      <c r="K11" s="55">
        <v>3303717</v>
      </c>
      <c r="L11" s="55">
        <v>22638</v>
      </c>
      <c r="M11" s="24">
        <f t="shared" si="0"/>
        <v>0.91366139634038013</v>
      </c>
      <c r="N11" s="25">
        <f t="shared" si="1"/>
        <v>9.778770410165092E-3</v>
      </c>
      <c r="P11">
        <f t="shared" si="2"/>
        <v>3.0087020165468169E-2</v>
      </c>
      <c r="Q11">
        <f t="shared" si="3"/>
        <v>2.6094553045688156</v>
      </c>
      <c r="R11" s="72">
        <f>+R7-R9</f>
        <v>2936</v>
      </c>
      <c r="S11" s="72">
        <f t="shared" ref="S11:X11" si="5">+S7-S9</f>
        <v>544</v>
      </c>
      <c r="T11" s="72">
        <f t="shared" si="5"/>
        <v>89</v>
      </c>
      <c r="U11" s="72">
        <f t="shared" si="5"/>
        <v>-3</v>
      </c>
      <c r="V11" s="72">
        <f t="shared" si="5"/>
        <v>5213</v>
      </c>
      <c r="W11" s="72">
        <f t="shared" si="5"/>
        <v>-2366</v>
      </c>
      <c r="X11" s="72">
        <f t="shared" si="5"/>
        <v>-47</v>
      </c>
      <c r="Y11" s="81">
        <f>+Y7-Y9</f>
        <v>195</v>
      </c>
    </row>
    <row r="12" spans="1:25" ht="16.5" thickBot="1" x14ac:dyDescent="0.3">
      <c r="A12" s="8" t="s">
        <v>27</v>
      </c>
      <c r="B12" s="55">
        <v>93657</v>
      </c>
      <c r="C12" s="56">
        <v>1073</v>
      </c>
      <c r="D12" s="55">
        <v>5957</v>
      </c>
      <c r="E12" s="57">
        <v>80</v>
      </c>
      <c r="F12" s="55">
        <v>73791</v>
      </c>
      <c r="G12" s="55">
        <v>13909</v>
      </c>
      <c r="H12" s="55">
        <v>2965</v>
      </c>
      <c r="I12" s="55">
        <v>1115</v>
      </c>
      <c r="J12" s="55">
        <v>71</v>
      </c>
      <c r="K12" s="55">
        <v>453386</v>
      </c>
      <c r="L12" s="55">
        <v>5398</v>
      </c>
      <c r="M12" s="25">
        <f t="shared" si="0"/>
        <v>0.92530220193609869</v>
      </c>
      <c r="N12" s="25">
        <f t="shared" si="1"/>
        <v>6.3604428926828743E-2</v>
      </c>
      <c r="P12">
        <f t="shared" si="2"/>
        <v>0.20657232468580855</v>
      </c>
      <c r="Q12">
        <f t="shared" si="3"/>
        <v>21.317132791717594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82858</v>
      </c>
      <c r="C13" s="56">
        <v>22</v>
      </c>
      <c r="D13" s="55">
        <v>4633</v>
      </c>
      <c r="E13" s="57"/>
      <c r="F13" s="55">
        <v>77578</v>
      </c>
      <c r="G13" s="55">
        <v>647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0.94364501100825926</v>
      </c>
      <c r="N13" s="25">
        <f t="shared" si="1"/>
        <v>5.5914938810977817E-2</v>
      </c>
      <c r="P13" t="e">
        <f t="shared" si="2"/>
        <v>#DIV/0!</v>
      </c>
      <c r="Q13">
        <f t="shared" si="3"/>
        <v>7.727975270479134</v>
      </c>
      <c r="R13" s="72">
        <f>+R7/R9</f>
        <v>1.0256077032437005</v>
      </c>
      <c r="S13" s="72">
        <f t="shared" ref="S13:X13" si="6">+S7/S9</f>
        <v>1.2274247491638797</v>
      </c>
      <c r="T13" s="72">
        <f t="shared" si="6"/>
        <v>1.0297459893048129</v>
      </c>
      <c r="U13" s="72">
        <f t="shared" si="6"/>
        <v>0.96739130434782605</v>
      </c>
      <c r="V13" s="72">
        <f>+V5/V4</f>
        <v>1.0388601036269429</v>
      </c>
      <c r="W13" s="72">
        <f t="shared" si="6"/>
        <v>0.96752319771591722</v>
      </c>
      <c r="X13" s="72">
        <f t="shared" si="6"/>
        <v>0.97100555212831585</v>
      </c>
      <c r="Y13" s="72">
        <f>+Y7/Y9</f>
        <v>1.0388601036269429</v>
      </c>
    </row>
    <row r="14" spans="1:25" ht="16.5" thickBot="1" x14ac:dyDescent="0.3">
      <c r="A14" s="8" t="s">
        <v>33</v>
      </c>
      <c r="B14" s="55">
        <v>78162</v>
      </c>
      <c r="C14" s="55">
        <v>5263</v>
      </c>
      <c r="D14" s="55">
        <v>5466</v>
      </c>
      <c r="E14" s="55">
        <v>403</v>
      </c>
      <c r="F14" s="55">
        <v>34132</v>
      </c>
      <c r="G14" s="55">
        <v>38564</v>
      </c>
      <c r="H14" s="55">
        <v>8318</v>
      </c>
      <c r="I14" s="55">
        <v>368</v>
      </c>
      <c r="J14" s="55">
        <v>26</v>
      </c>
      <c r="K14" s="55">
        <v>339552</v>
      </c>
      <c r="L14" s="55">
        <v>1597</v>
      </c>
      <c r="M14" s="24">
        <f t="shared" si="0"/>
        <v>0.86196272539017127</v>
      </c>
      <c r="N14" s="25">
        <f t="shared" si="1"/>
        <v>6.9931680356183315E-2</v>
      </c>
      <c r="P14">
        <f t="shared" si="2"/>
        <v>0.23019154650834039</v>
      </c>
      <c r="Q14">
        <f t="shared" si="3"/>
        <v>21.56933928015766</v>
      </c>
      <c r="R14" s="8"/>
    </row>
    <row r="15" spans="1:25" ht="16.5" thickBot="1" x14ac:dyDescent="0.3">
      <c r="A15" s="8" t="s">
        <v>32</v>
      </c>
      <c r="B15" s="55">
        <v>51248</v>
      </c>
      <c r="C15" s="56">
        <v>1222</v>
      </c>
      <c r="D15" s="55">
        <v>2985</v>
      </c>
      <c r="E15" s="57">
        <v>126</v>
      </c>
      <c r="F15" s="55">
        <v>20100</v>
      </c>
      <c r="G15" s="55">
        <v>28163</v>
      </c>
      <c r="H15" s="55">
        <v>557</v>
      </c>
      <c r="I15" s="55">
        <v>1358</v>
      </c>
      <c r="J15" s="55">
        <v>79</v>
      </c>
      <c r="K15" s="55">
        <v>754800</v>
      </c>
      <c r="L15" s="55">
        <v>19999</v>
      </c>
      <c r="M15" s="24">
        <f t="shared" si="0"/>
        <v>0.87069525666016889</v>
      </c>
      <c r="N15" s="25">
        <f t="shared" si="1"/>
        <v>5.8246175460505777E-2</v>
      </c>
      <c r="P15">
        <f t="shared" si="2"/>
        <v>6.7896131425543196E-2</v>
      </c>
      <c r="Q15">
        <f t="shared" si="3"/>
        <v>1.9777722543763094</v>
      </c>
    </row>
    <row r="16" spans="1:25" ht="16.5" thickBot="1" x14ac:dyDescent="0.3">
      <c r="A16" s="8" t="s">
        <v>29</v>
      </c>
      <c r="B16" s="55">
        <v>47859</v>
      </c>
      <c r="C16" s="56">
        <v>525</v>
      </c>
      <c r="D16" s="55">
        <v>7501</v>
      </c>
      <c r="E16" s="57">
        <v>170</v>
      </c>
      <c r="F16" s="55">
        <v>11283</v>
      </c>
      <c r="G16" s="55">
        <v>29075</v>
      </c>
      <c r="H16" s="55">
        <v>797</v>
      </c>
      <c r="I16" s="55">
        <v>4129</v>
      </c>
      <c r="J16" s="55">
        <v>647</v>
      </c>
      <c r="K16" s="55">
        <v>226724</v>
      </c>
      <c r="L16" s="55">
        <v>19563</v>
      </c>
      <c r="M16" s="24">
        <f t="shared" si="0"/>
        <v>0.60067078364565585</v>
      </c>
      <c r="N16" s="25">
        <f t="shared" si="1"/>
        <v>0.15673123132535155</v>
      </c>
      <c r="P16">
        <f t="shared" si="2"/>
        <v>0.21108925389460312</v>
      </c>
      <c r="Q16">
        <f t="shared" si="3"/>
        <v>2.7411865864144453</v>
      </c>
    </row>
    <row r="17" spans="1:26" ht="16.5" thickBot="1" x14ac:dyDescent="0.3">
      <c r="A17" s="8" t="s">
        <v>31</v>
      </c>
      <c r="B17" s="55">
        <v>38802</v>
      </c>
      <c r="C17" s="56">
        <v>386</v>
      </c>
      <c r="D17" s="55">
        <v>4711</v>
      </c>
      <c r="E17" s="57">
        <v>145</v>
      </c>
      <c r="F17" s="55" t="s">
        <v>70</v>
      </c>
      <c r="G17" s="55">
        <v>33841</v>
      </c>
      <c r="H17" s="55">
        <v>804</v>
      </c>
      <c r="I17" s="55">
        <v>2265</v>
      </c>
      <c r="J17" s="71">
        <v>275</v>
      </c>
      <c r="K17" s="55">
        <v>213372</v>
      </c>
      <c r="L17" s="55">
        <v>12453</v>
      </c>
      <c r="M17" s="24" t="e">
        <f t="shared" si="0"/>
        <v>#VALUE!</v>
      </c>
      <c r="N17" s="25">
        <f t="shared" si="1"/>
        <v>0.12141126746044019</v>
      </c>
      <c r="P17">
        <f t="shared" si="2"/>
        <v>0.18185141443113437</v>
      </c>
      <c r="Q17">
        <f t="shared" si="3"/>
        <v>2.3758163174847082</v>
      </c>
    </row>
    <row r="18" spans="1:26" ht="16.5" thickBot="1" x14ac:dyDescent="0.3">
      <c r="A18" s="8" t="s">
        <v>52</v>
      </c>
      <c r="B18" s="55">
        <v>33931</v>
      </c>
      <c r="C18" s="56">
        <v>2741</v>
      </c>
      <c r="D18" s="55">
        <v>943</v>
      </c>
      <c r="E18" s="57">
        <v>89</v>
      </c>
      <c r="F18" s="55">
        <v>10037</v>
      </c>
      <c r="G18" s="55">
        <v>22951</v>
      </c>
      <c r="H18" s="55">
        <v>623</v>
      </c>
      <c r="I18" s="55">
        <v>1029</v>
      </c>
      <c r="J18" s="55">
        <v>29</v>
      </c>
      <c r="K18" s="55">
        <v>296262</v>
      </c>
      <c r="L18" s="55">
        <v>8985</v>
      </c>
      <c r="M18" s="24">
        <f t="shared" si="0"/>
        <v>0.91411657559198545</v>
      </c>
      <c r="N18" s="25">
        <f t="shared" si="1"/>
        <v>2.7791694910259054E-2</v>
      </c>
      <c r="P18">
        <f t="shared" si="2"/>
        <v>0.11453038189170396</v>
      </c>
      <c r="Q18">
        <f t="shared" si="3"/>
        <v>2.7144786719532918</v>
      </c>
    </row>
    <row r="19" spans="1:26" ht="16.5" thickBot="1" x14ac:dyDescent="0.3">
      <c r="A19" s="8" t="s">
        <v>47</v>
      </c>
      <c r="B19" s="55">
        <v>33062</v>
      </c>
      <c r="C19" s="56">
        <v>1738</v>
      </c>
      <c r="D19" s="55">
        <v>1079</v>
      </c>
      <c r="E19" s="57">
        <v>71</v>
      </c>
      <c r="F19" s="55">
        <v>8437</v>
      </c>
      <c r="G19" s="55">
        <v>23546</v>
      </c>
      <c r="H19" s="55"/>
      <c r="I19" s="55">
        <v>24</v>
      </c>
      <c r="J19" s="55" t="s">
        <v>57</v>
      </c>
      <c r="K19" s="55">
        <v>770764</v>
      </c>
      <c r="L19" s="55">
        <v>559</v>
      </c>
      <c r="M19" s="24">
        <f t="shared" si="0"/>
        <v>0.88661202185792354</v>
      </c>
      <c r="N19" s="25">
        <f t="shared" si="1"/>
        <v>3.263565422539471E-2</v>
      </c>
      <c r="P19">
        <f t="shared" si="2"/>
        <v>4.2895101483722643E-2</v>
      </c>
      <c r="Q19">
        <f t="shared" si="3"/>
        <v>0</v>
      </c>
    </row>
    <row r="20" spans="1:26" ht="16.5" thickBot="1" x14ac:dyDescent="0.3">
      <c r="A20" s="8" t="s">
        <v>30</v>
      </c>
      <c r="B20" s="55">
        <v>29407</v>
      </c>
      <c r="C20" s="56">
        <v>143</v>
      </c>
      <c r="D20" s="55">
        <v>1716</v>
      </c>
      <c r="E20" s="57">
        <v>17</v>
      </c>
      <c r="F20" s="55">
        <v>22600</v>
      </c>
      <c r="G20" s="55">
        <v>5091</v>
      </c>
      <c r="H20" s="55">
        <v>185</v>
      </c>
      <c r="I20" s="55">
        <v>3398</v>
      </c>
      <c r="J20" s="55">
        <v>198</v>
      </c>
      <c r="K20" s="55">
        <v>260500</v>
      </c>
      <c r="L20" s="55">
        <v>30100</v>
      </c>
      <c r="M20" s="24">
        <f t="shared" si="0"/>
        <v>0.92942918243132089</v>
      </c>
      <c r="N20" s="25">
        <f t="shared" si="1"/>
        <v>5.8353453259428027E-2</v>
      </c>
      <c r="P20">
        <f t="shared" si="2"/>
        <v>0.11288675623800384</v>
      </c>
    </row>
    <row r="21" spans="1:26" ht="16.5" thickBot="1" x14ac:dyDescent="0.3">
      <c r="A21" s="8" t="s">
        <v>34</v>
      </c>
      <c r="B21" s="55">
        <v>24505</v>
      </c>
      <c r="C21" s="56">
        <v>183</v>
      </c>
      <c r="D21" s="55">
        <v>973</v>
      </c>
      <c r="E21" s="57">
        <v>25</v>
      </c>
      <c r="F21" s="55">
        <v>1470</v>
      </c>
      <c r="G21" s="55">
        <v>22062</v>
      </c>
      <c r="H21" s="55">
        <v>169</v>
      </c>
      <c r="I21" s="55">
        <v>2403</v>
      </c>
      <c r="J21" s="55">
        <v>95</v>
      </c>
      <c r="K21" s="55">
        <v>379551</v>
      </c>
      <c r="L21" s="55">
        <v>37223</v>
      </c>
      <c r="M21" s="24">
        <f t="shared" si="0"/>
        <v>0.60171919770773641</v>
      </c>
      <c r="N21" s="25">
        <f t="shared" si="1"/>
        <v>3.9706182411752701E-2</v>
      </c>
      <c r="P21">
        <f t="shared" si="2"/>
        <v>6.4563128538720746E-2</v>
      </c>
      <c r="Q21">
        <f>13430-12000</f>
        <v>1430</v>
      </c>
    </row>
    <row r="22" spans="1:26" ht="16.5" thickBot="1" x14ac:dyDescent="0.3">
      <c r="A22" s="8" t="s">
        <v>50</v>
      </c>
      <c r="B22" s="55">
        <v>24258</v>
      </c>
      <c r="C22" s="56"/>
      <c r="D22" s="55">
        <v>871</v>
      </c>
      <c r="E22" s="57"/>
      <c r="F22" s="55">
        <v>1557</v>
      </c>
      <c r="G22" s="55">
        <v>21830</v>
      </c>
      <c r="H22" s="55">
        <v>146</v>
      </c>
      <c r="I22" s="55">
        <v>1375</v>
      </c>
      <c r="J22" s="55">
        <v>49</v>
      </c>
      <c r="K22" s="55">
        <v>61529</v>
      </c>
      <c r="L22" s="55">
        <v>3487</v>
      </c>
      <c r="M22" s="24">
        <f t="shared" si="0"/>
        <v>0.64126853377265236</v>
      </c>
      <c r="N22" s="25">
        <f t="shared" si="1"/>
        <v>3.590568060021436E-2</v>
      </c>
      <c r="P22">
        <f t="shared" si="2"/>
        <v>0.39425311641664906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21402</v>
      </c>
      <c r="C23" s="56">
        <v>1325</v>
      </c>
      <c r="D23" s="55">
        <v>157</v>
      </c>
      <c r="E23" s="57">
        <v>5</v>
      </c>
      <c r="F23" s="55">
        <v>2953</v>
      </c>
      <c r="G23" s="55">
        <v>18292</v>
      </c>
      <c r="H23" s="55">
        <v>125</v>
      </c>
      <c r="I23" s="55">
        <v>615</v>
      </c>
      <c r="J23" s="55">
        <v>5</v>
      </c>
      <c r="K23" s="55">
        <v>200000</v>
      </c>
      <c r="L23" s="55">
        <v>5745</v>
      </c>
      <c r="M23" s="24">
        <f t="shared" si="0"/>
        <v>0.9495176848874598</v>
      </c>
      <c r="N23" s="25">
        <f t="shared" si="1"/>
        <v>7.3357630128025415E-3</v>
      </c>
      <c r="P23">
        <f t="shared" si="2"/>
        <v>0.10700999999999999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20302</v>
      </c>
      <c r="C24" s="56">
        <v>681</v>
      </c>
      <c r="D24" s="55">
        <v>2462</v>
      </c>
      <c r="E24" s="57">
        <v>107</v>
      </c>
      <c r="F24" s="55">
        <v>1005</v>
      </c>
      <c r="G24" s="55">
        <v>16835</v>
      </c>
      <c r="H24" s="55">
        <v>479</v>
      </c>
      <c r="I24" s="55">
        <v>2010</v>
      </c>
      <c r="J24" s="55">
        <v>244</v>
      </c>
      <c r="K24" s="55">
        <v>119500</v>
      </c>
      <c r="L24" s="55">
        <v>11833</v>
      </c>
      <c r="M24" s="24">
        <f t="shared" si="0"/>
        <v>0.28987597346409</v>
      </c>
      <c r="N24" s="25">
        <f t="shared" si="1"/>
        <v>0.1212688405083243</v>
      </c>
      <c r="P24">
        <f t="shared" si="2"/>
        <v>0.16989121338912133</v>
      </c>
    </row>
    <row r="25" spans="1:26" ht="16.5" thickBot="1" x14ac:dyDescent="0.3">
      <c r="A25" s="8" t="s">
        <v>49</v>
      </c>
      <c r="B25" s="55">
        <v>20253</v>
      </c>
      <c r="C25" s="56">
        <v>376</v>
      </c>
      <c r="D25" s="55">
        <v>1190</v>
      </c>
      <c r="E25" s="57">
        <v>31</v>
      </c>
      <c r="F25" s="55">
        <v>13386</v>
      </c>
      <c r="G25" s="55">
        <v>5677</v>
      </c>
      <c r="H25" s="55">
        <v>129</v>
      </c>
      <c r="I25" s="55">
        <v>4102</v>
      </c>
      <c r="J25" s="55">
        <v>241</v>
      </c>
      <c r="K25" s="55">
        <v>153954</v>
      </c>
      <c r="L25" s="55">
        <v>31179</v>
      </c>
      <c r="M25" s="24">
        <f t="shared" si="0"/>
        <v>0.91835894621295278</v>
      </c>
      <c r="N25" s="25">
        <f t="shared" si="1"/>
        <v>5.8756727398410112E-2</v>
      </c>
      <c r="P25">
        <f t="shared" si="2"/>
        <v>0.13155228185042286</v>
      </c>
    </row>
    <row r="26" spans="1:26" ht="16.5" thickBot="1" x14ac:dyDescent="0.3">
      <c r="A26" s="8" t="s">
        <v>75</v>
      </c>
      <c r="B26" s="55">
        <v>16752</v>
      </c>
      <c r="C26" s="55">
        <v>1223</v>
      </c>
      <c r="D26" s="55">
        <v>1569</v>
      </c>
      <c r="E26" s="55">
        <v>135</v>
      </c>
      <c r="F26" s="55">
        <v>11423</v>
      </c>
      <c r="G26" s="55">
        <v>3760</v>
      </c>
      <c r="H26" s="55">
        <v>378</v>
      </c>
      <c r="I26" s="55">
        <v>130</v>
      </c>
      <c r="J26" s="55">
        <v>12</v>
      </c>
      <c r="K26" s="55">
        <v>77005</v>
      </c>
      <c r="L26" s="55">
        <v>597</v>
      </c>
      <c r="M26" s="24">
        <f t="shared" si="0"/>
        <v>0.87923337438423643</v>
      </c>
      <c r="N26" s="25">
        <f t="shared" si="1"/>
        <v>9.3660458452722056E-2</v>
      </c>
      <c r="P26">
        <f t="shared" si="2"/>
        <v>0.21754431530420101</v>
      </c>
    </row>
    <row r="27" spans="1:26" ht="16.5" thickBot="1" x14ac:dyDescent="0.3">
      <c r="A27" s="8" t="s">
        <v>45</v>
      </c>
      <c r="B27" s="55">
        <v>15834</v>
      </c>
      <c r="C27" s="56">
        <v>106</v>
      </c>
      <c r="D27" s="55">
        <v>215</v>
      </c>
      <c r="E27" s="57">
        <v>5</v>
      </c>
      <c r="F27" s="55">
        <v>8233</v>
      </c>
      <c r="G27" s="55">
        <v>7386</v>
      </c>
      <c r="H27" s="55">
        <v>115</v>
      </c>
      <c r="I27" s="55">
        <v>1829</v>
      </c>
      <c r="J27" s="55">
        <v>25</v>
      </c>
      <c r="K27" s="55">
        <v>364467</v>
      </c>
      <c r="L27" s="55">
        <v>42108</v>
      </c>
      <c r="M27" s="24">
        <f t="shared" si="0"/>
        <v>0.97455018939393945</v>
      </c>
      <c r="N27" s="25">
        <f t="shared" si="1"/>
        <v>1.3578375647341165E-2</v>
      </c>
      <c r="P27">
        <f t="shared" si="2"/>
        <v>4.3444262443513404E-2</v>
      </c>
      <c r="Z27" s="72"/>
    </row>
    <row r="28" spans="1:26" ht="16.5" thickBot="1" x14ac:dyDescent="0.3">
      <c r="A28" s="8" t="s">
        <v>86</v>
      </c>
      <c r="B28" s="55">
        <v>15641</v>
      </c>
      <c r="C28" s="56">
        <v>690</v>
      </c>
      <c r="D28" s="55">
        <v>14</v>
      </c>
      <c r="E28" s="55"/>
      <c r="F28" s="55">
        <v>1188</v>
      </c>
      <c r="G28" s="55">
        <v>14439</v>
      </c>
      <c r="H28" s="55">
        <v>22</v>
      </c>
      <c r="I28" s="55">
        <v>2674</v>
      </c>
      <c r="J28" s="55">
        <v>2</v>
      </c>
      <c r="K28" s="55">
        <v>143919</v>
      </c>
      <c r="L28" s="55">
        <v>24600</v>
      </c>
      <c r="M28" s="24">
        <f t="shared" si="0"/>
        <v>0.98835274542429286</v>
      </c>
      <c r="N28" s="25">
        <f t="shared" si="1"/>
        <v>8.9508343456300751E-4</v>
      </c>
      <c r="P28">
        <f t="shared" si="2"/>
        <v>0.10867918759857975</v>
      </c>
      <c r="Z28" s="72"/>
    </row>
    <row r="29" spans="1:26" ht="16.5" thickBot="1" x14ac:dyDescent="0.3">
      <c r="A29" s="8" t="s">
        <v>62</v>
      </c>
      <c r="B29" s="55">
        <v>15525</v>
      </c>
      <c r="C29" s="56">
        <v>913</v>
      </c>
      <c r="D29" s="55">
        <v>343</v>
      </c>
      <c r="E29" s="55">
        <v>31</v>
      </c>
      <c r="F29" s="55">
        <v>3425</v>
      </c>
      <c r="G29" s="55">
        <v>11757</v>
      </c>
      <c r="H29" s="55">
        <v>111</v>
      </c>
      <c r="I29" s="55">
        <v>70</v>
      </c>
      <c r="J29" s="55">
        <v>2</v>
      </c>
      <c r="K29" s="55">
        <v>165911</v>
      </c>
      <c r="L29" s="55">
        <v>751</v>
      </c>
      <c r="M29" s="24">
        <f t="shared" si="0"/>
        <v>0.90897027600849256</v>
      </c>
      <c r="N29" s="25">
        <f t="shared" si="1"/>
        <v>2.2093397745571657E-2</v>
      </c>
      <c r="P29">
        <f t="shared" si="2"/>
        <v>9.357426572077801E-2</v>
      </c>
      <c r="Z29" s="72"/>
    </row>
    <row r="30" spans="1:26" ht="16.5" thickBot="1" x14ac:dyDescent="0.3">
      <c r="A30" s="8" t="s">
        <v>35</v>
      </c>
      <c r="B30" s="55">
        <v>15402</v>
      </c>
      <c r="C30" s="56">
        <v>45</v>
      </c>
      <c r="D30" s="55">
        <v>580</v>
      </c>
      <c r="E30" s="57">
        <v>11</v>
      </c>
      <c r="F30" s="55">
        <v>12779</v>
      </c>
      <c r="G30" s="55">
        <v>2043</v>
      </c>
      <c r="H30" s="55">
        <v>131</v>
      </c>
      <c r="I30" s="55">
        <v>1710</v>
      </c>
      <c r="J30" s="55">
        <v>64</v>
      </c>
      <c r="K30" s="55">
        <v>247754</v>
      </c>
      <c r="L30" s="55">
        <v>27509</v>
      </c>
      <c r="M30" s="24">
        <f t="shared" si="0"/>
        <v>0.95658357661501614</v>
      </c>
      <c r="N30" s="25">
        <f t="shared" si="1"/>
        <v>3.7657447084794182E-2</v>
      </c>
      <c r="P30">
        <f t="shared" si="2"/>
        <v>6.216650387077504E-2</v>
      </c>
      <c r="Z30" s="72"/>
    </row>
    <row r="31" spans="1:26" ht="16.5" thickBot="1" x14ac:dyDescent="0.3">
      <c r="A31" s="8" t="s">
        <v>51</v>
      </c>
      <c r="B31" s="55">
        <v>14885</v>
      </c>
      <c r="C31" s="56">
        <v>520</v>
      </c>
      <c r="D31" s="55">
        <v>216</v>
      </c>
      <c r="E31" s="57">
        <v>9</v>
      </c>
      <c r="F31" s="55">
        <v>8057</v>
      </c>
      <c r="G31" s="55">
        <v>6612</v>
      </c>
      <c r="H31" s="55">
        <v>377</v>
      </c>
      <c r="I31" s="55">
        <v>779</v>
      </c>
      <c r="J31" s="55">
        <v>11</v>
      </c>
      <c r="K31" s="55">
        <v>172619</v>
      </c>
      <c r="L31" s="55">
        <v>9030</v>
      </c>
      <c r="M31" s="24">
        <f t="shared" si="0"/>
        <v>0.97389097062734198</v>
      </c>
      <c r="N31" s="25">
        <f t="shared" si="1"/>
        <v>1.4511252939200537E-2</v>
      </c>
      <c r="P31">
        <f t="shared" si="2"/>
        <v>8.6230368615274097E-2</v>
      </c>
      <c r="Z31" s="72"/>
    </row>
    <row r="32" spans="1:26" ht="16.5" thickBot="1" x14ac:dyDescent="0.3">
      <c r="A32" s="8" t="s">
        <v>56</v>
      </c>
      <c r="B32" s="55">
        <v>13736</v>
      </c>
      <c r="C32" s="56"/>
      <c r="D32" s="55">
        <v>394</v>
      </c>
      <c r="E32" s="57"/>
      <c r="F32" s="55">
        <v>1899</v>
      </c>
      <c r="G32" s="55">
        <v>11443</v>
      </c>
      <c r="H32" s="55">
        <v>300</v>
      </c>
      <c r="I32" s="55">
        <v>109</v>
      </c>
      <c r="J32" s="55">
        <v>3</v>
      </c>
      <c r="K32" s="55">
        <v>160546</v>
      </c>
      <c r="L32" s="55">
        <v>1269</v>
      </c>
      <c r="M32" s="24">
        <f t="shared" si="0"/>
        <v>0.82817269952027917</v>
      </c>
      <c r="N32" s="25">
        <f t="shared" si="1"/>
        <v>2.8683750728013976E-2</v>
      </c>
      <c r="P32">
        <f t="shared" si="2"/>
        <v>8.5558033211665191E-2</v>
      </c>
      <c r="Z32" s="72"/>
    </row>
    <row r="33" spans="1:26" ht="16.5" thickBot="1" x14ac:dyDescent="0.3">
      <c r="A33" s="8" t="s">
        <v>85</v>
      </c>
      <c r="B33" s="55">
        <v>13181</v>
      </c>
      <c r="C33" s="56">
        <v>973</v>
      </c>
      <c r="D33" s="55">
        <v>84</v>
      </c>
      <c r="E33" s="57">
        <v>5</v>
      </c>
      <c r="F33" s="55">
        <v>2072</v>
      </c>
      <c r="G33" s="55">
        <v>11025</v>
      </c>
      <c r="H33" s="55">
        <v>92</v>
      </c>
      <c r="I33" s="55">
        <v>1395</v>
      </c>
      <c r="J33" s="55">
        <v>9</v>
      </c>
      <c r="K33" s="55">
        <v>168986</v>
      </c>
      <c r="L33" s="55">
        <v>17883</v>
      </c>
      <c r="M33" s="24">
        <f t="shared" si="0"/>
        <v>0.96103896103896103</v>
      </c>
      <c r="N33" s="25">
        <f t="shared" si="1"/>
        <v>6.3728093467870419E-3</v>
      </c>
      <c r="P33">
        <f t="shared" si="2"/>
        <v>7.8000544423798418E-2</v>
      </c>
      <c r="Z33" s="72"/>
    </row>
    <row r="34" spans="1:26" ht="16.5" thickBot="1" x14ac:dyDescent="0.3">
      <c r="A34" s="8" t="s">
        <v>54</v>
      </c>
      <c r="B34" s="55">
        <v>12640</v>
      </c>
      <c r="C34" s="56">
        <v>422</v>
      </c>
      <c r="D34" s="55">
        <v>624</v>
      </c>
      <c r="E34" s="55">
        <v>28</v>
      </c>
      <c r="F34" s="55">
        <v>3025</v>
      </c>
      <c r="G34" s="55">
        <v>8991</v>
      </c>
      <c r="H34" s="55">
        <v>160</v>
      </c>
      <c r="I34" s="55">
        <v>334</v>
      </c>
      <c r="J34" s="55">
        <v>16</v>
      </c>
      <c r="K34" s="55">
        <v>324527</v>
      </c>
      <c r="L34" s="55">
        <v>8575</v>
      </c>
      <c r="M34" s="24">
        <f t="shared" si="0"/>
        <v>0.82899424499862973</v>
      </c>
      <c r="N34" s="25">
        <f t="shared" si="1"/>
        <v>4.9367088607594936E-2</v>
      </c>
      <c r="P34">
        <f t="shared" si="2"/>
        <v>3.8948993458171433E-2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12564</v>
      </c>
      <c r="C35" s="56">
        <v>643</v>
      </c>
      <c r="D35" s="55">
        <v>10</v>
      </c>
      <c r="E35" s="57"/>
      <c r="F35" s="55">
        <v>1243</v>
      </c>
      <c r="G35" s="55">
        <v>11311</v>
      </c>
      <c r="H35" s="55">
        <v>72</v>
      </c>
      <c r="I35" s="55">
        <v>4361</v>
      </c>
      <c r="J35" s="55">
        <v>3</v>
      </c>
      <c r="K35" s="55">
        <v>91415</v>
      </c>
      <c r="L35" s="55">
        <v>31730</v>
      </c>
      <c r="M35" s="24">
        <f t="shared" si="0"/>
        <v>0.99201915403032725</v>
      </c>
      <c r="N35" s="25">
        <f t="shared" si="1"/>
        <v>7.9592486469277305E-4</v>
      </c>
      <c r="P35">
        <f t="shared" si="2"/>
        <v>0.13743915112399496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11978</v>
      </c>
      <c r="C36" s="56">
        <v>362</v>
      </c>
      <c r="D36" s="55">
        <v>688</v>
      </c>
      <c r="E36" s="57">
        <v>25</v>
      </c>
      <c r="F36" s="55">
        <v>3569</v>
      </c>
      <c r="G36" s="55">
        <v>7721</v>
      </c>
      <c r="H36" s="55">
        <v>247</v>
      </c>
      <c r="I36" s="55">
        <v>623</v>
      </c>
      <c r="J36" s="55">
        <v>36</v>
      </c>
      <c r="K36" s="55">
        <v>166993</v>
      </c>
      <c r="L36" s="55">
        <v>8681</v>
      </c>
      <c r="M36" s="24">
        <f t="shared" si="0"/>
        <v>0.83838383838383834</v>
      </c>
      <c r="N36" s="25">
        <f t="shared" si="1"/>
        <v>5.7438637502087157E-2</v>
      </c>
      <c r="P36">
        <f t="shared" si="2"/>
        <v>7.1727557442527526E-2</v>
      </c>
    </row>
    <row r="37" spans="1:26" ht="16.5" thickBot="1" x14ac:dyDescent="0.3">
      <c r="A37" s="8" t="s">
        <v>78</v>
      </c>
      <c r="B37" s="55">
        <v>11929</v>
      </c>
      <c r="C37" s="56">
        <v>549</v>
      </c>
      <c r="D37" s="55">
        <v>98</v>
      </c>
      <c r="E37" s="57">
        <v>9</v>
      </c>
      <c r="F37" s="55">
        <v>2329</v>
      </c>
      <c r="G37" s="55">
        <v>9502</v>
      </c>
      <c r="H37" s="55">
        <v>1</v>
      </c>
      <c r="I37" s="55">
        <v>1206</v>
      </c>
      <c r="J37" s="55">
        <v>10</v>
      </c>
      <c r="K37" s="55">
        <v>1122000</v>
      </c>
      <c r="L37" s="55">
        <v>113443</v>
      </c>
      <c r="M37" s="24">
        <f t="shared" si="0"/>
        <v>0.95962093119077052</v>
      </c>
      <c r="N37" s="25">
        <f t="shared" si="1"/>
        <v>8.215273702741218E-3</v>
      </c>
      <c r="P37">
        <f t="shared" si="2"/>
        <v>1.0631907308377897E-2</v>
      </c>
    </row>
    <row r="38" spans="1:26" ht="16.5" thickBot="1" x14ac:dyDescent="0.3">
      <c r="A38" s="8" t="s">
        <v>39</v>
      </c>
      <c r="B38" s="55">
        <v>10761</v>
      </c>
      <c r="C38" s="56">
        <v>9</v>
      </c>
      <c r="D38" s="55">
        <v>246</v>
      </c>
      <c r="E38" s="57">
        <v>2</v>
      </c>
      <c r="F38" s="55">
        <v>8922</v>
      </c>
      <c r="G38" s="55">
        <v>1593</v>
      </c>
      <c r="H38" s="55">
        <v>55</v>
      </c>
      <c r="I38" s="55">
        <v>210</v>
      </c>
      <c r="J38" s="55">
        <v>5</v>
      </c>
      <c r="K38" s="55">
        <v>614197</v>
      </c>
      <c r="L38" s="55">
        <v>11980</v>
      </c>
      <c r="M38" s="24">
        <f t="shared" si="0"/>
        <v>0.97316753926701571</v>
      </c>
      <c r="N38" s="25">
        <f t="shared" si="1"/>
        <v>2.2860328965709508E-2</v>
      </c>
      <c r="P38">
        <f t="shared" si="2"/>
        <v>1.7520437253845264E-2</v>
      </c>
    </row>
    <row r="39" spans="1:26" ht="16.5" thickBot="1" x14ac:dyDescent="0.3">
      <c r="A39" s="8" t="s">
        <v>82</v>
      </c>
      <c r="B39" s="55">
        <v>9866</v>
      </c>
      <c r="C39" s="56">
        <v>456</v>
      </c>
      <c r="D39" s="55">
        <v>250</v>
      </c>
      <c r="E39" s="57">
        <v>11</v>
      </c>
      <c r="F39" s="55">
        <v>1103</v>
      </c>
      <c r="G39" s="55">
        <v>8513</v>
      </c>
      <c r="H39" s="55">
        <v>129</v>
      </c>
      <c r="I39" s="55">
        <v>226</v>
      </c>
      <c r="J39" s="55">
        <v>6</v>
      </c>
      <c r="K39" s="55">
        <v>104544</v>
      </c>
      <c r="L39" s="55">
        <v>2390</v>
      </c>
      <c r="M39" s="24">
        <f t="shared" si="0"/>
        <v>0.81522542498152251</v>
      </c>
      <c r="N39" s="25">
        <f t="shared" si="1"/>
        <v>2.5339549969592541E-2</v>
      </c>
      <c r="P39">
        <f t="shared" si="2"/>
        <v>9.4371747780838691E-2</v>
      </c>
    </row>
    <row r="40" spans="1:26" ht="16.5" thickBot="1" x14ac:dyDescent="0.3">
      <c r="A40" s="8" t="s">
        <v>76</v>
      </c>
      <c r="B40" s="55">
        <v>9771</v>
      </c>
      <c r="C40" s="56">
        <v>260</v>
      </c>
      <c r="D40" s="55">
        <v>784</v>
      </c>
      <c r="E40" s="57">
        <v>11</v>
      </c>
      <c r="F40" s="55">
        <v>1391</v>
      </c>
      <c r="G40" s="55">
        <v>7596</v>
      </c>
      <c r="H40" s="55"/>
      <c r="I40" s="55">
        <v>36</v>
      </c>
      <c r="J40" s="55">
        <v>3</v>
      </c>
      <c r="K40" s="55">
        <v>86985</v>
      </c>
      <c r="L40" s="55">
        <v>318</v>
      </c>
      <c r="M40" s="24">
        <f t="shared" si="0"/>
        <v>0.63954022988505743</v>
      </c>
      <c r="N40" s="25">
        <f t="shared" si="1"/>
        <v>8.02374373145021E-2</v>
      </c>
      <c r="P40">
        <f t="shared" si="2"/>
        <v>0.11232971201931367</v>
      </c>
    </row>
    <row r="41" spans="1:26" ht="16.5" thickBot="1" x14ac:dyDescent="0.3">
      <c r="A41" s="8" t="s">
        <v>58</v>
      </c>
      <c r="B41" s="55">
        <v>9008</v>
      </c>
      <c r="C41" s="56">
        <v>157</v>
      </c>
      <c r="D41" s="55">
        <v>443</v>
      </c>
      <c r="E41" s="57">
        <v>9</v>
      </c>
      <c r="F41" s="55">
        <v>6366</v>
      </c>
      <c r="G41" s="55">
        <v>2199</v>
      </c>
      <c r="H41" s="55">
        <v>66</v>
      </c>
      <c r="I41" s="55">
        <v>1555</v>
      </c>
      <c r="J41" s="55">
        <v>76</v>
      </c>
      <c r="K41" s="55">
        <v>180062</v>
      </c>
      <c r="L41" s="55">
        <v>31087</v>
      </c>
      <c r="M41" s="24">
        <f t="shared" si="0"/>
        <v>0.93493905125569099</v>
      </c>
      <c r="N41" s="25">
        <f t="shared" si="1"/>
        <v>4.9178507992895207E-2</v>
      </c>
      <c r="P41">
        <f t="shared" si="2"/>
        <v>5.0027212848907598E-2</v>
      </c>
    </row>
    <row r="42" spans="1:26" ht="16.5" thickBot="1" x14ac:dyDescent="0.3">
      <c r="A42" s="8" t="s">
        <v>79</v>
      </c>
      <c r="B42" s="55">
        <v>8724</v>
      </c>
      <c r="C42" s="55">
        <v>227</v>
      </c>
      <c r="D42" s="55">
        <v>173</v>
      </c>
      <c r="E42" s="55">
        <v>5</v>
      </c>
      <c r="F42" s="55">
        <v>1292</v>
      </c>
      <c r="G42" s="55">
        <v>7259</v>
      </c>
      <c r="H42" s="55">
        <v>78</v>
      </c>
      <c r="I42" s="55">
        <v>998</v>
      </c>
      <c r="J42" s="55">
        <v>20</v>
      </c>
      <c r="K42" s="55">
        <v>78942</v>
      </c>
      <c r="L42" s="55">
        <v>9035</v>
      </c>
      <c r="M42" s="24">
        <f t="shared" si="0"/>
        <v>0.88191126279863485</v>
      </c>
      <c r="N42" s="25">
        <f t="shared" si="1"/>
        <v>1.9830353049060064E-2</v>
      </c>
      <c r="P42">
        <f t="shared" si="2"/>
        <v>0.11051151478300525</v>
      </c>
      <c r="R42">
        <v>107663</v>
      </c>
    </row>
    <row r="43" spans="1:26" ht="16.5" thickBot="1" x14ac:dyDescent="0.3">
      <c r="A43" s="8" t="s">
        <v>74</v>
      </c>
      <c r="B43" s="55">
        <v>8212</v>
      </c>
      <c r="C43" s="56">
        <v>254</v>
      </c>
      <c r="D43" s="55">
        <v>558</v>
      </c>
      <c r="E43" s="57">
        <v>28</v>
      </c>
      <c r="F43" s="55">
        <v>1023</v>
      </c>
      <c r="G43" s="55">
        <v>6631</v>
      </c>
      <c r="H43" s="55">
        <v>31</v>
      </c>
      <c r="I43" s="55">
        <v>75</v>
      </c>
      <c r="J43" s="55">
        <v>5</v>
      </c>
      <c r="K43" s="55">
        <v>98941</v>
      </c>
      <c r="L43" s="55">
        <v>903</v>
      </c>
      <c r="M43" s="24">
        <f t="shared" si="0"/>
        <v>0.6470588235294118</v>
      </c>
      <c r="N43" s="25">
        <f t="shared" si="1"/>
        <v>6.7949342425718456E-2</v>
      </c>
      <c r="P43">
        <f t="shared" si="2"/>
        <v>8.2998958975551082E-2</v>
      </c>
      <c r="R43">
        <v>2016</v>
      </c>
    </row>
    <row r="44" spans="1:26" ht="16.5" thickBot="1" x14ac:dyDescent="0.3">
      <c r="A44" s="8" t="s">
        <v>53</v>
      </c>
      <c r="B44" s="55">
        <v>7680</v>
      </c>
      <c r="C44" s="55">
        <v>20</v>
      </c>
      <c r="D44" s="55">
        <v>207</v>
      </c>
      <c r="E44" s="55">
        <v>1</v>
      </c>
      <c r="F44" s="55">
        <v>32</v>
      </c>
      <c r="G44" s="55">
        <v>7441</v>
      </c>
      <c r="H44" s="55">
        <v>40</v>
      </c>
      <c r="I44" s="55">
        <v>1417</v>
      </c>
      <c r="J44" s="55">
        <v>38</v>
      </c>
      <c r="K44" s="55">
        <v>169124</v>
      </c>
      <c r="L44" s="55">
        <v>31197</v>
      </c>
      <c r="M44" s="24">
        <f t="shared" si="0"/>
        <v>0.13389121338912133</v>
      </c>
      <c r="N44" s="25">
        <f t="shared" si="1"/>
        <v>2.6953125000000001E-2</v>
      </c>
      <c r="P44">
        <f t="shared" si="2"/>
        <v>4.5410468058939002E-2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7563</v>
      </c>
      <c r="C45" s="56">
        <v>59</v>
      </c>
      <c r="D45" s="55">
        <v>227</v>
      </c>
      <c r="E45" s="55"/>
      <c r="F45" s="55">
        <v>3096</v>
      </c>
      <c r="G45" s="55">
        <v>4240</v>
      </c>
      <c r="H45" s="55">
        <v>71</v>
      </c>
      <c r="I45" s="55">
        <v>706</v>
      </c>
      <c r="J45" s="55">
        <v>21</v>
      </c>
      <c r="K45" s="55">
        <v>234985</v>
      </c>
      <c r="L45" s="55">
        <v>21943</v>
      </c>
      <c r="M45" s="24">
        <f t="shared" si="0"/>
        <v>0.93168823352392416</v>
      </c>
      <c r="N45" s="25">
        <f t="shared" si="1"/>
        <v>3.0014544492926086E-2</v>
      </c>
      <c r="P45">
        <f t="shared" si="2"/>
        <v>3.2185033087218332E-2</v>
      </c>
    </row>
    <row r="46" spans="1:26" ht="16.5" thickBot="1" x14ac:dyDescent="0.3">
      <c r="A46" s="8" t="s">
        <v>212</v>
      </c>
      <c r="B46" s="55">
        <v>7103</v>
      </c>
      <c r="C46" s="56">
        <v>641</v>
      </c>
      <c r="D46" s="55">
        <v>163</v>
      </c>
      <c r="E46" s="57">
        <v>8</v>
      </c>
      <c r="F46" s="55">
        <v>150</v>
      </c>
      <c r="G46" s="55">
        <v>6790</v>
      </c>
      <c r="H46" s="55">
        <v>1</v>
      </c>
      <c r="I46" s="55">
        <v>43</v>
      </c>
      <c r="J46" s="55" t="s">
        <v>71</v>
      </c>
      <c r="K46" s="55">
        <v>59701</v>
      </c>
      <c r="L46" s="55">
        <v>363</v>
      </c>
      <c r="M46" s="24">
        <f t="shared" si="0"/>
        <v>0.47923322683706071</v>
      </c>
      <c r="N46" s="25">
        <f t="shared" si="1"/>
        <v>2.2948050119667746E-2</v>
      </c>
      <c r="P46">
        <f t="shared" si="2"/>
        <v>0.11897623155391032</v>
      </c>
    </row>
    <row r="47" spans="1:26" ht="16.5" thickBot="1" x14ac:dyDescent="0.3">
      <c r="A47" s="8" t="s">
        <v>55</v>
      </c>
      <c r="B47" s="55">
        <v>6746</v>
      </c>
      <c r="C47" s="55">
        <v>8</v>
      </c>
      <c r="D47" s="55">
        <v>89</v>
      </c>
      <c r="E47" s="55">
        <v>1</v>
      </c>
      <c r="F47" s="55">
        <v>5667</v>
      </c>
      <c r="G47" s="55">
        <v>990</v>
      </c>
      <c r="H47" s="55">
        <v>38</v>
      </c>
      <c r="I47" s="55">
        <v>265</v>
      </c>
      <c r="J47" s="55">
        <v>3</v>
      </c>
      <c r="K47" s="55">
        <v>544410</v>
      </c>
      <c r="L47" s="55">
        <v>21350</v>
      </c>
      <c r="M47" s="24">
        <f t="shared" si="0"/>
        <v>0.98453787352328004</v>
      </c>
      <c r="N47" s="25">
        <f t="shared" si="1"/>
        <v>1.3193003261191818E-2</v>
      </c>
      <c r="P47">
        <f t="shared" si="2"/>
        <v>1.2391396190371228E-2</v>
      </c>
    </row>
    <row r="48" spans="1:26" ht="30.75" thickBot="1" x14ac:dyDescent="0.3">
      <c r="A48" s="8" t="s">
        <v>84</v>
      </c>
      <c r="B48" s="55">
        <v>6652</v>
      </c>
      <c r="C48" s="56">
        <v>236</v>
      </c>
      <c r="D48" s="55">
        <v>293</v>
      </c>
      <c r="E48" s="57">
        <v>7</v>
      </c>
      <c r="F48" s="55">
        <v>1228</v>
      </c>
      <c r="G48" s="55">
        <v>5131</v>
      </c>
      <c r="H48" s="55">
        <v>144</v>
      </c>
      <c r="I48" s="55">
        <v>613</v>
      </c>
      <c r="J48" s="55">
        <v>27</v>
      </c>
      <c r="K48" s="55">
        <v>25368</v>
      </c>
      <c r="L48" s="55">
        <v>2339</v>
      </c>
      <c r="M48" s="24">
        <f t="shared" si="0"/>
        <v>0.80736357659434588</v>
      </c>
      <c r="N48" s="25">
        <f t="shared" si="1"/>
        <v>4.4046903187011426E-2</v>
      </c>
      <c r="P48">
        <f t="shared" si="2"/>
        <v>0.2622201198360139</v>
      </c>
    </row>
    <row r="49" spans="1:16" ht="16.5" thickBot="1" x14ac:dyDescent="0.3">
      <c r="A49" s="8" t="s">
        <v>88</v>
      </c>
      <c r="B49" s="55">
        <v>6207</v>
      </c>
      <c r="C49" s="56">
        <v>258</v>
      </c>
      <c r="D49" s="55">
        <v>278</v>
      </c>
      <c r="E49" s="57">
        <v>9</v>
      </c>
      <c r="F49" s="55">
        <v>1411</v>
      </c>
      <c r="G49" s="55">
        <v>4518</v>
      </c>
      <c r="H49" s="55">
        <v>118</v>
      </c>
      <c r="I49" s="55">
        <v>122</v>
      </c>
      <c r="J49" s="55">
        <v>5</v>
      </c>
      <c r="K49" s="55">
        <v>95085</v>
      </c>
      <c r="L49" s="55">
        <v>1869</v>
      </c>
      <c r="M49" s="24">
        <f t="shared" si="0"/>
        <v>0.83540556542332745</v>
      </c>
      <c r="N49" s="25">
        <f t="shared" si="1"/>
        <v>4.4788142419848555E-2</v>
      </c>
      <c r="P49">
        <f t="shared" si="2"/>
        <v>6.5278435084398165E-2</v>
      </c>
    </row>
    <row r="50" spans="1:16" ht="16.5" thickBot="1" x14ac:dyDescent="0.3">
      <c r="A50" s="8" t="s">
        <v>80</v>
      </c>
      <c r="B50" s="55">
        <v>6200</v>
      </c>
      <c r="C50" s="56">
        <v>179</v>
      </c>
      <c r="D50" s="55">
        <v>176</v>
      </c>
      <c r="E50" s="57">
        <v>9</v>
      </c>
      <c r="F50" s="55">
        <v>484</v>
      </c>
      <c r="G50" s="55">
        <v>5540</v>
      </c>
      <c r="H50" s="55">
        <v>89</v>
      </c>
      <c r="I50" s="55">
        <v>1437</v>
      </c>
      <c r="J50" s="55">
        <v>41</v>
      </c>
      <c r="K50" s="55">
        <v>28795</v>
      </c>
      <c r="L50" s="55">
        <v>6674</v>
      </c>
      <c r="M50" s="24">
        <f t="shared" si="0"/>
        <v>0.73333333333333328</v>
      </c>
      <c r="N50" s="25">
        <f t="shared" si="1"/>
        <v>2.838709677419355E-2</v>
      </c>
      <c r="P50">
        <f t="shared" si="2"/>
        <v>0.21531515888175029</v>
      </c>
    </row>
    <row r="51" spans="1:16" ht="16.5" thickBot="1" x14ac:dyDescent="0.3">
      <c r="A51" s="8" t="s">
        <v>64</v>
      </c>
      <c r="B51" s="55">
        <v>5945</v>
      </c>
      <c r="C51" s="56">
        <v>94</v>
      </c>
      <c r="D51" s="55">
        <v>100</v>
      </c>
      <c r="E51" s="57"/>
      <c r="F51" s="55">
        <v>4087</v>
      </c>
      <c r="G51" s="55">
        <v>1758</v>
      </c>
      <c r="H51" s="55">
        <v>40</v>
      </c>
      <c r="I51" s="55">
        <v>184</v>
      </c>
      <c r="J51" s="55">
        <v>3</v>
      </c>
      <c r="K51" s="55">
        <v>154203</v>
      </c>
      <c r="L51" s="55">
        <v>4764</v>
      </c>
      <c r="M51" s="24">
        <f t="shared" si="0"/>
        <v>0.97611655122999763</v>
      </c>
      <c r="N51" s="25">
        <f t="shared" si="1"/>
        <v>1.6820857863751051E-2</v>
      </c>
      <c r="P51">
        <f t="shared" si="2"/>
        <v>3.8553076139893519E-2</v>
      </c>
    </row>
    <row r="52" spans="1:16" ht="16.5" thickBot="1" x14ac:dyDescent="0.3">
      <c r="A52" s="8" t="s">
        <v>90</v>
      </c>
      <c r="B52" s="55">
        <v>5350</v>
      </c>
      <c r="C52" s="55">
        <v>354</v>
      </c>
      <c r="D52" s="55">
        <v>103</v>
      </c>
      <c r="E52" s="55">
        <v>10</v>
      </c>
      <c r="F52" s="55">
        <v>2073</v>
      </c>
      <c r="G52" s="55">
        <v>3174</v>
      </c>
      <c r="H52" s="55">
        <v>36</v>
      </c>
      <c r="I52" s="55">
        <v>90</v>
      </c>
      <c r="J52" s="55">
        <v>2</v>
      </c>
      <c r="K52" s="55">
        <v>197127</v>
      </c>
      <c r="L52" s="55">
        <v>3324</v>
      </c>
      <c r="M52" s="24">
        <f t="shared" si="0"/>
        <v>0.95266544117647056</v>
      </c>
      <c r="N52" s="25">
        <f t="shared" si="1"/>
        <v>1.9252336448598129E-2</v>
      </c>
      <c r="P52">
        <f t="shared" si="2"/>
        <v>2.7139864148493103E-2</v>
      </c>
    </row>
    <row r="53" spans="1:16" ht="16.5" thickBot="1" x14ac:dyDescent="0.3">
      <c r="A53" s="8" t="s">
        <v>92</v>
      </c>
      <c r="B53" s="55">
        <v>5268</v>
      </c>
      <c r="C53" s="56">
        <v>226</v>
      </c>
      <c r="D53" s="55">
        <v>380</v>
      </c>
      <c r="E53" s="57">
        <v>21</v>
      </c>
      <c r="F53" s="55">
        <v>1335</v>
      </c>
      <c r="G53" s="55">
        <v>3553</v>
      </c>
      <c r="H53" s="55"/>
      <c r="I53" s="55">
        <v>51</v>
      </c>
      <c r="J53" s="55">
        <v>4</v>
      </c>
      <c r="K53" s="55">
        <v>90000</v>
      </c>
      <c r="L53" s="55">
        <v>879</v>
      </c>
      <c r="M53" s="24">
        <f t="shared" si="0"/>
        <v>0.77842565597667635</v>
      </c>
      <c r="N53" s="25">
        <f t="shared" si="1"/>
        <v>7.2133637053910404E-2</v>
      </c>
      <c r="P53">
        <f t="shared" si="2"/>
        <v>5.8533333333333333E-2</v>
      </c>
    </row>
    <row r="54" spans="1:16" ht="16.5" thickBot="1" x14ac:dyDescent="0.3">
      <c r="A54" s="8" t="s">
        <v>87</v>
      </c>
      <c r="B54" s="55">
        <v>4906</v>
      </c>
      <c r="C54" s="56">
        <v>166</v>
      </c>
      <c r="D54" s="55">
        <v>206</v>
      </c>
      <c r="E54" s="55">
        <v>7</v>
      </c>
      <c r="F54" s="55">
        <v>2800</v>
      </c>
      <c r="G54" s="55">
        <v>1900</v>
      </c>
      <c r="H54" s="55">
        <v>51</v>
      </c>
      <c r="I54" s="55">
        <v>885</v>
      </c>
      <c r="J54" s="55">
        <v>37</v>
      </c>
      <c r="K54" s="55">
        <v>89800</v>
      </c>
      <c r="L54" s="55">
        <v>16207</v>
      </c>
      <c r="M54" s="24">
        <f t="shared" si="0"/>
        <v>0.93147039254823683</v>
      </c>
      <c r="N54" s="25">
        <f t="shared" si="1"/>
        <v>4.1989400733795354E-2</v>
      </c>
      <c r="P54">
        <f t="shared" si="2"/>
        <v>5.4632516703786188E-2</v>
      </c>
    </row>
    <row r="55" spans="1:16" ht="16.5" thickBot="1" x14ac:dyDescent="0.3">
      <c r="A55" s="8" t="s">
        <v>97</v>
      </c>
      <c r="B55" s="55">
        <v>4321</v>
      </c>
      <c r="C55" s="56">
        <v>69</v>
      </c>
      <c r="D55" s="55">
        <v>168</v>
      </c>
      <c r="E55" s="57">
        <v>3</v>
      </c>
      <c r="F55" s="55">
        <v>928</v>
      </c>
      <c r="G55" s="55">
        <v>3225</v>
      </c>
      <c r="H55" s="55">
        <v>1</v>
      </c>
      <c r="I55" s="55">
        <v>117</v>
      </c>
      <c r="J55" s="55">
        <v>5</v>
      </c>
      <c r="K55" s="55">
        <v>32930</v>
      </c>
      <c r="L55" s="55">
        <v>892</v>
      </c>
      <c r="M55" s="24">
        <f t="shared" si="0"/>
        <v>0.84671532846715325</v>
      </c>
      <c r="N55" s="25">
        <f t="shared" si="1"/>
        <v>3.8879888914603103E-2</v>
      </c>
      <c r="P55">
        <f t="shared" si="2"/>
        <v>0.1312177345885211</v>
      </c>
    </row>
    <row r="56" spans="1:16" ht="16.5" thickBot="1" x14ac:dyDescent="0.3">
      <c r="A56" s="8" t="s">
        <v>93</v>
      </c>
      <c r="B56" s="55">
        <v>4127</v>
      </c>
      <c r="C56" s="55"/>
      <c r="D56" s="55">
        <v>207</v>
      </c>
      <c r="E56" s="57"/>
      <c r="F56" s="55">
        <v>1192</v>
      </c>
      <c r="G56" s="55">
        <v>2728</v>
      </c>
      <c r="H56" s="55">
        <v>144</v>
      </c>
      <c r="I56" s="55">
        <v>91</v>
      </c>
      <c r="J56" s="55">
        <v>5</v>
      </c>
      <c r="K56" s="55">
        <v>56058</v>
      </c>
      <c r="L56" s="55">
        <v>1240</v>
      </c>
      <c r="M56" s="24">
        <f t="shared" si="0"/>
        <v>0.85203716940671903</v>
      </c>
      <c r="N56" s="25">
        <f t="shared" si="1"/>
        <v>5.0157499394233099E-2</v>
      </c>
      <c r="P56">
        <f t="shared" si="2"/>
        <v>7.3620179100217634E-2</v>
      </c>
    </row>
    <row r="57" spans="1:16" ht="16.5" thickBot="1" x14ac:dyDescent="0.3">
      <c r="A57" s="8" t="s">
        <v>95</v>
      </c>
      <c r="B57" s="55">
        <v>3848</v>
      </c>
      <c r="C57" s="56">
        <v>199</v>
      </c>
      <c r="D57" s="55">
        <v>444</v>
      </c>
      <c r="E57" s="57">
        <v>7</v>
      </c>
      <c r="F57" s="55">
        <v>1702</v>
      </c>
      <c r="G57" s="55">
        <v>1702</v>
      </c>
      <c r="H57" s="55">
        <v>22</v>
      </c>
      <c r="I57" s="55">
        <v>88</v>
      </c>
      <c r="J57" s="55">
        <v>10</v>
      </c>
      <c r="K57" s="55">
        <v>6500</v>
      </c>
      <c r="L57" s="55">
        <v>148</v>
      </c>
      <c r="M57" s="24">
        <f t="shared" si="0"/>
        <v>0.7931034482758621</v>
      </c>
      <c r="N57" s="25">
        <f t="shared" si="1"/>
        <v>0.11538461538461539</v>
      </c>
      <c r="P57">
        <f t="shared" si="2"/>
        <v>0.59199999999999997</v>
      </c>
    </row>
    <row r="58" spans="1:16" ht="16.5" thickBot="1" x14ac:dyDescent="0.3">
      <c r="A58" s="8" t="s">
        <v>96</v>
      </c>
      <c r="B58" s="55">
        <v>3771</v>
      </c>
      <c r="C58" s="56">
        <v>133</v>
      </c>
      <c r="D58" s="55">
        <v>107</v>
      </c>
      <c r="E58" s="57">
        <v>4</v>
      </c>
      <c r="F58" s="55">
        <v>1114</v>
      </c>
      <c r="G58" s="55">
        <v>2550</v>
      </c>
      <c r="H58" s="55">
        <v>212</v>
      </c>
      <c r="I58" s="55">
        <v>935</v>
      </c>
      <c r="J58" s="55">
        <v>27</v>
      </c>
      <c r="K58" s="55">
        <v>11763</v>
      </c>
      <c r="L58" s="55">
        <v>2916</v>
      </c>
      <c r="M58" s="24">
        <f t="shared" si="0"/>
        <v>0.91236691236691236</v>
      </c>
      <c r="N58" s="25">
        <f t="shared" si="1"/>
        <v>2.8374436488994962E-2</v>
      </c>
      <c r="P58">
        <f t="shared" si="2"/>
        <v>0.32058148431522571</v>
      </c>
    </row>
    <row r="59" spans="1:16" ht="16.5" thickBot="1" x14ac:dyDescent="0.3">
      <c r="A59" s="8" t="s">
        <v>83</v>
      </c>
      <c r="B59" s="55">
        <v>3769</v>
      </c>
      <c r="C59" s="56">
        <v>28</v>
      </c>
      <c r="D59" s="55">
        <v>89</v>
      </c>
      <c r="E59" s="57"/>
      <c r="F59" s="55">
        <v>3134</v>
      </c>
      <c r="G59" s="55">
        <v>546</v>
      </c>
      <c r="H59" s="55">
        <v>21</v>
      </c>
      <c r="I59" s="55">
        <v>6021</v>
      </c>
      <c r="J59" s="55">
        <v>142</v>
      </c>
      <c r="K59" s="55">
        <v>41758</v>
      </c>
      <c r="L59" s="55">
        <v>66708</v>
      </c>
      <c r="M59" s="24">
        <f t="shared" si="0"/>
        <v>0.97238597579894503</v>
      </c>
      <c r="N59" s="25">
        <f t="shared" si="1"/>
        <v>2.3613690634120457E-2</v>
      </c>
      <c r="P59">
        <f t="shared" si="2"/>
        <v>9.0258154126155468E-2</v>
      </c>
    </row>
    <row r="60" spans="1:16" ht="16.5" thickBot="1" x14ac:dyDescent="0.3">
      <c r="A60" s="8" t="s">
        <v>201</v>
      </c>
      <c r="B60" s="55">
        <v>3740</v>
      </c>
      <c r="C60" s="56">
        <v>300</v>
      </c>
      <c r="D60" s="55">
        <v>24</v>
      </c>
      <c r="E60" s="55">
        <v>1</v>
      </c>
      <c r="F60" s="55">
        <v>1389</v>
      </c>
      <c r="G60" s="55">
        <v>2327</v>
      </c>
      <c r="H60" s="55">
        <v>66</v>
      </c>
      <c r="I60" s="55">
        <v>876</v>
      </c>
      <c r="J60" s="55">
        <v>6</v>
      </c>
      <c r="K60" s="55">
        <v>179000</v>
      </c>
      <c r="L60" s="55">
        <v>41915</v>
      </c>
      <c r="M60" s="24">
        <f t="shared" si="0"/>
        <v>0.98301486199575372</v>
      </c>
      <c r="N60" s="25">
        <f t="shared" si="1"/>
        <v>6.4171122994652408E-3</v>
      </c>
      <c r="P60">
        <f t="shared" si="2"/>
        <v>2.0893854748603353E-2</v>
      </c>
    </row>
    <row r="61" spans="1:16" ht="16.5" thickBot="1" x14ac:dyDescent="0.3">
      <c r="A61" s="8" t="s">
        <v>202</v>
      </c>
      <c r="B61" s="55">
        <v>3138</v>
      </c>
      <c r="C61" s="56">
        <v>111</v>
      </c>
      <c r="D61" s="55">
        <v>25</v>
      </c>
      <c r="E61" s="55"/>
      <c r="F61" s="55">
        <v>819</v>
      </c>
      <c r="G61" s="55">
        <v>2294</v>
      </c>
      <c r="H61" s="55">
        <v>41</v>
      </c>
      <c r="I61" s="55">
        <v>167</v>
      </c>
      <c r="J61" s="55">
        <v>1</v>
      </c>
      <c r="K61" s="55">
        <v>232415</v>
      </c>
      <c r="L61" s="55">
        <v>12378</v>
      </c>
      <c r="M61" s="24">
        <f t="shared" si="0"/>
        <v>0.97037914691943128</v>
      </c>
      <c r="N61" s="25">
        <f t="shared" si="1"/>
        <v>7.9668578712555772E-3</v>
      </c>
      <c r="P61">
        <f t="shared" si="2"/>
        <v>1.3501710302691306E-2</v>
      </c>
    </row>
    <row r="62" spans="1:16" ht="16.5" thickBot="1" x14ac:dyDescent="0.3">
      <c r="A62" s="8" t="s">
        <v>89</v>
      </c>
      <c r="B62" s="55">
        <v>2947</v>
      </c>
      <c r="C62" s="56">
        <v>9</v>
      </c>
      <c r="D62" s="55">
        <v>54</v>
      </c>
      <c r="E62" s="57"/>
      <c r="F62" s="55">
        <v>2665</v>
      </c>
      <c r="G62" s="55">
        <v>228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0.98013975726369984</v>
      </c>
      <c r="N62" s="25">
        <f t="shared" si="1"/>
        <v>1.8323719036308111E-2</v>
      </c>
      <c r="P62">
        <f t="shared" si="2"/>
        <v>1.6548463356973995E-2</v>
      </c>
    </row>
    <row r="63" spans="1:16" ht="16.5" thickBot="1" x14ac:dyDescent="0.3">
      <c r="A63" s="8" t="s">
        <v>100</v>
      </c>
      <c r="B63" s="55">
        <v>2921</v>
      </c>
      <c r="C63" s="56">
        <v>110</v>
      </c>
      <c r="D63" s="55">
        <v>8</v>
      </c>
      <c r="E63" s="57"/>
      <c r="F63" s="55">
        <v>1455</v>
      </c>
      <c r="G63" s="55">
        <v>1458</v>
      </c>
      <c r="H63" s="55">
        <v>1</v>
      </c>
      <c r="I63" s="55">
        <v>1717</v>
      </c>
      <c r="J63" s="55">
        <v>5</v>
      </c>
      <c r="K63" s="55">
        <v>126905</v>
      </c>
      <c r="L63" s="55">
        <v>74581</v>
      </c>
      <c r="M63" s="24">
        <f t="shared" si="0"/>
        <v>0.99453178400546827</v>
      </c>
      <c r="N63" s="25">
        <f t="shared" si="1"/>
        <v>2.7387880862718246E-3</v>
      </c>
      <c r="P63">
        <f t="shared" si="2"/>
        <v>2.3017217603719317E-2</v>
      </c>
    </row>
    <row r="64" spans="1:16" ht="16.5" thickBot="1" x14ac:dyDescent="0.3">
      <c r="A64" s="8" t="s">
        <v>101</v>
      </c>
      <c r="B64" s="55">
        <v>2727</v>
      </c>
      <c r="C64" s="56">
        <v>78</v>
      </c>
      <c r="D64" s="55">
        <v>300</v>
      </c>
      <c r="E64" s="57">
        <v>9</v>
      </c>
      <c r="F64" s="55">
        <v>536</v>
      </c>
      <c r="G64" s="55">
        <v>1891</v>
      </c>
      <c r="H64" s="55">
        <v>50</v>
      </c>
      <c r="I64" s="55">
        <v>282</v>
      </c>
      <c r="J64" s="55">
        <v>31</v>
      </c>
      <c r="K64" s="55">
        <v>70300</v>
      </c>
      <c r="L64" s="55">
        <v>7277</v>
      </c>
      <c r="M64" s="24">
        <f t="shared" si="0"/>
        <v>0.64114832535885169</v>
      </c>
      <c r="N64" s="25">
        <f t="shared" si="1"/>
        <v>0.11001100110011001</v>
      </c>
      <c r="P64">
        <f t="shared" si="2"/>
        <v>3.8790896159317211E-2</v>
      </c>
    </row>
    <row r="65" spans="1:16" ht="16.5" thickBot="1" x14ac:dyDescent="0.3">
      <c r="A65" s="8" t="s">
        <v>94</v>
      </c>
      <c r="B65" s="55">
        <v>2576</v>
      </c>
      <c r="C65" s="56">
        <v>10</v>
      </c>
      <c r="D65" s="55">
        <v>139</v>
      </c>
      <c r="E65" s="55">
        <v>1</v>
      </c>
      <c r="F65" s="55">
        <v>577</v>
      </c>
      <c r="G65" s="55">
        <v>1860</v>
      </c>
      <c r="H65" s="55">
        <v>41</v>
      </c>
      <c r="I65" s="55">
        <v>247</v>
      </c>
      <c r="J65" s="55">
        <v>13</v>
      </c>
      <c r="K65" s="55">
        <v>72130</v>
      </c>
      <c r="L65" s="55">
        <v>6920</v>
      </c>
      <c r="M65" s="24">
        <f t="shared" si="0"/>
        <v>0.80586592178770955</v>
      </c>
      <c r="N65" s="25">
        <f t="shared" si="1"/>
        <v>5.3959627329192544E-2</v>
      </c>
      <c r="P65">
        <f t="shared" si="2"/>
        <v>3.5713295438791072E-2</v>
      </c>
    </row>
    <row r="66" spans="1:16" ht="16.5" thickBot="1" x14ac:dyDescent="0.3">
      <c r="A66" s="8" t="s">
        <v>214</v>
      </c>
      <c r="B66" s="55">
        <v>2274</v>
      </c>
      <c r="C66" s="56">
        <v>143</v>
      </c>
      <c r="D66" s="55">
        <v>10</v>
      </c>
      <c r="E66" s="57"/>
      <c r="F66" s="55">
        <v>364</v>
      </c>
      <c r="G66" s="55">
        <v>1900</v>
      </c>
      <c r="H66" s="55">
        <v>3</v>
      </c>
      <c r="I66" s="55">
        <v>445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4.3975373790677225E-3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2062</v>
      </c>
      <c r="C67" s="59">
        <v>15</v>
      </c>
      <c r="D67" s="58">
        <v>67</v>
      </c>
      <c r="E67" s="60">
        <v>4</v>
      </c>
      <c r="F67" s="58">
        <v>1288</v>
      </c>
      <c r="G67" s="58">
        <v>707</v>
      </c>
      <c r="H67" s="58">
        <v>19</v>
      </c>
      <c r="I67" s="58">
        <v>502</v>
      </c>
      <c r="J67" s="58">
        <v>16</v>
      </c>
      <c r="K67" s="58">
        <v>34476</v>
      </c>
      <c r="L67" s="58">
        <v>8398</v>
      </c>
      <c r="M67" s="24">
        <f t="shared" ref="M67:M105" si="7">F67/(F67+D67)</f>
        <v>0.95055350553505535</v>
      </c>
      <c r="N67" s="25">
        <f t="shared" ref="N67:N105" si="8">+D67/B67</f>
        <v>3.2492725509214358E-2</v>
      </c>
      <c r="P67">
        <f t="shared" si="2"/>
        <v>5.9809722705650305E-2</v>
      </c>
    </row>
    <row r="68" spans="1:16" ht="16.5" thickBot="1" x14ac:dyDescent="0.3">
      <c r="A68" s="8" t="s">
        <v>102</v>
      </c>
      <c r="B68" s="55">
        <v>2003</v>
      </c>
      <c r="C68" s="56">
        <v>75</v>
      </c>
      <c r="D68" s="55">
        <v>92</v>
      </c>
      <c r="E68" s="57">
        <v>2</v>
      </c>
      <c r="F68" s="55">
        <v>1346</v>
      </c>
      <c r="G68" s="55">
        <v>565</v>
      </c>
      <c r="H68" s="55"/>
      <c r="I68" s="55">
        <v>50</v>
      </c>
      <c r="J68" s="55">
        <v>2</v>
      </c>
      <c r="K68" s="55">
        <v>86708</v>
      </c>
      <c r="L68" s="55">
        <v>2156</v>
      </c>
      <c r="M68" s="24">
        <f t="shared" si="7"/>
        <v>0.93602225312934628</v>
      </c>
      <c r="N68" s="25">
        <f t="shared" si="8"/>
        <v>4.593110334498253E-2</v>
      </c>
      <c r="P68">
        <f t="shared" ref="P68:P105" si="9">+B68/K68</f>
        <v>2.3100521289846382E-2</v>
      </c>
    </row>
    <row r="69" spans="1:16" ht="16.5" thickBot="1" x14ac:dyDescent="0.3">
      <c r="A69" s="8" t="s">
        <v>204</v>
      </c>
      <c r="B69" s="55">
        <v>2002</v>
      </c>
      <c r="C69" s="56">
        <v>63</v>
      </c>
      <c r="D69" s="55">
        <v>9</v>
      </c>
      <c r="E69" s="55">
        <v>1</v>
      </c>
      <c r="F69" s="55">
        <v>1096</v>
      </c>
      <c r="G69" s="55">
        <v>897</v>
      </c>
      <c r="H69" s="55">
        <v>8</v>
      </c>
      <c r="I69" s="55">
        <v>60</v>
      </c>
      <c r="J69" s="55" t="s">
        <v>63</v>
      </c>
      <c r="K69" s="55">
        <v>242536</v>
      </c>
      <c r="L69" s="55">
        <v>7247</v>
      </c>
      <c r="M69" s="24">
        <f t="shared" si="7"/>
        <v>0.99185520361990953</v>
      </c>
      <c r="N69" s="25">
        <f t="shared" si="8"/>
        <v>4.4955044955044959E-3</v>
      </c>
      <c r="P69">
        <f t="shared" si="9"/>
        <v>8.2544447009928416E-3</v>
      </c>
    </row>
    <row r="70" spans="1:16" ht="16.5" thickBot="1" x14ac:dyDescent="0.3">
      <c r="A70" s="8" t="s">
        <v>219</v>
      </c>
      <c r="B70" s="55">
        <v>1939</v>
      </c>
      <c r="C70" s="56">
        <v>111</v>
      </c>
      <c r="D70" s="55">
        <v>60</v>
      </c>
      <c r="E70" s="55">
        <v>2</v>
      </c>
      <c r="F70" s="55">
        <v>252</v>
      </c>
      <c r="G70" s="55">
        <v>1627</v>
      </c>
      <c r="H70" s="55">
        <v>7</v>
      </c>
      <c r="I70" s="55">
        <v>50</v>
      </c>
      <c r="J70" s="55">
        <v>2</v>
      </c>
      <c r="K70" s="55">
        <v>9000</v>
      </c>
      <c r="L70" s="55">
        <v>231</v>
      </c>
      <c r="M70" s="24">
        <f t="shared" si="7"/>
        <v>0.80769230769230771</v>
      </c>
      <c r="N70" s="25">
        <f t="shared" si="8"/>
        <v>3.0943785456420837E-2</v>
      </c>
      <c r="P70">
        <f t="shared" si="9"/>
        <v>0.21544444444444444</v>
      </c>
    </row>
    <row r="71" spans="1:16" ht="16.5" thickBot="1" x14ac:dyDescent="0.3">
      <c r="A71" s="8" t="s">
        <v>209</v>
      </c>
      <c r="B71" s="55">
        <v>1932</v>
      </c>
      <c r="C71" s="56">
        <v>65</v>
      </c>
      <c r="D71" s="55">
        <v>30</v>
      </c>
      <c r="E71" s="55"/>
      <c r="F71" s="55">
        <v>900</v>
      </c>
      <c r="G71" s="55">
        <v>1002</v>
      </c>
      <c r="H71" s="55">
        <v>10</v>
      </c>
      <c r="I71" s="55">
        <v>652</v>
      </c>
      <c r="J71" s="55">
        <v>10</v>
      </c>
      <c r="K71" s="55">
        <v>20189</v>
      </c>
      <c r="L71" s="55">
        <v>6813</v>
      </c>
      <c r="M71" s="24">
        <f t="shared" si="7"/>
        <v>0.967741935483871</v>
      </c>
      <c r="N71" s="25">
        <f t="shared" si="8"/>
        <v>1.5527950310559006E-2</v>
      </c>
      <c r="P71">
        <f t="shared" si="9"/>
        <v>9.5695675863093757E-2</v>
      </c>
    </row>
    <row r="72" spans="1:16" ht="16.5" thickBot="1" x14ac:dyDescent="0.3">
      <c r="A72" s="8" t="s">
        <v>218</v>
      </c>
      <c r="B72" s="55">
        <v>1806</v>
      </c>
      <c r="C72" s="56">
        <v>101</v>
      </c>
      <c r="D72" s="55">
        <v>61</v>
      </c>
      <c r="E72" s="55">
        <v>3</v>
      </c>
      <c r="F72" s="55">
        <v>934</v>
      </c>
      <c r="G72" s="55">
        <v>811</v>
      </c>
      <c r="H72" s="55">
        <v>12</v>
      </c>
      <c r="I72" s="55">
        <v>68</v>
      </c>
      <c r="J72" s="55">
        <v>2</v>
      </c>
      <c r="K72" s="55"/>
      <c r="L72" s="55"/>
      <c r="M72" s="24">
        <f t="shared" si="7"/>
        <v>0.93869346733668346</v>
      </c>
      <c r="N72" s="25">
        <f t="shared" si="8"/>
        <v>3.3776301218161685E-2</v>
      </c>
      <c r="P72" t="e">
        <f t="shared" si="9"/>
        <v>#DIV/0!</v>
      </c>
    </row>
    <row r="73" spans="1:16" ht="16.5" thickBot="1" x14ac:dyDescent="0.3">
      <c r="A73" s="8" t="s">
        <v>98</v>
      </c>
      <c r="B73" s="55">
        <v>1797</v>
      </c>
      <c r="C73" s="56">
        <v>2</v>
      </c>
      <c r="D73" s="55">
        <v>10</v>
      </c>
      <c r="E73" s="55"/>
      <c r="F73" s="55">
        <v>1656</v>
      </c>
      <c r="G73" s="55">
        <v>131</v>
      </c>
      <c r="H73" s="55"/>
      <c r="I73" s="55">
        <v>5266</v>
      </c>
      <c r="J73" s="55">
        <v>29</v>
      </c>
      <c r="K73" s="55">
        <v>47573</v>
      </c>
      <c r="L73" s="55">
        <v>139411</v>
      </c>
      <c r="M73" s="24">
        <f t="shared" si="7"/>
        <v>0.99399759903961582</v>
      </c>
      <c r="N73" s="25">
        <f t="shared" si="8"/>
        <v>5.5648302726766831E-3</v>
      </c>
      <c r="P73">
        <f t="shared" si="9"/>
        <v>3.777352700060959E-2</v>
      </c>
    </row>
    <row r="74" spans="1:16" ht="16.5" thickBot="1" x14ac:dyDescent="0.3">
      <c r="A74" s="8" t="s">
        <v>206</v>
      </c>
      <c r="B74" s="55">
        <v>1766</v>
      </c>
      <c r="C74" s="56">
        <v>49</v>
      </c>
      <c r="D74" s="55">
        <v>23</v>
      </c>
      <c r="E74" s="57">
        <v>1</v>
      </c>
      <c r="F74" s="55">
        <v>1267</v>
      </c>
      <c r="G74" s="55">
        <v>476</v>
      </c>
      <c r="H74" s="55">
        <v>18</v>
      </c>
      <c r="I74" s="55">
        <v>174</v>
      </c>
      <c r="J74" s="55">
        <v>2</v>
      </c>
      <c r="K74" s="55">
        <v>137379</v>
      </c>
      <c r="L74" s="55">
        <v>13549</v>
      </c>
      <c r="M74" s="24">
        <f t="shared" si="7"/>
        <v>0.98217054263565895</v>
      </c>
      <c r="N74" s="25">
        <f t="shared" si="8"/>
        <v>1.3023782559456399E-2</v>
      </c>
      <c r="P74">
        <f t="shared" si="9"/>
        <v>1.2854948718508652E-2</v>
      </c>
    </row>
    <row r="75" spans="1:16" ht="30.75" thickBot="1" x14ac:dyDescent="0.3">
      <c r="A75" s="8" t="s">
        <v>208</v>
      </c>
      <c r="B75" s="55">
        <v>1677</v>
      </c>
      <c r="C75" s="56">
        <v>92</v>
      </c>
      <c r="D75" s="55">
        <v>65</v>
      </c>
      <c r="E75" s="55">
        <v>2</v>
      </c>
      <c r="F75" s="55">
        <v>710</v>
      </c>
      <c r="G75" s="55">
        <v>902</v>
      </c>
      <c r="H75" s="55">
        <v>4</v>
      </c>
      <c r="I75" s="55">
        <v>511</v>
      </c>
      <c r="J75" s="55">
        <v>20</v>
      </c>
      <c r="K75" s="55">
        <v>29130</v>
      </c>
      <c r="L75" s="55">
        <v>8879</v>
      </c>
      <c r="M75" s="24">
        <f t="shared" si="7"/>
        <v>0.91612903225806452</v>
      </c>
      <c r="N75" s="25">
        <f t="shared" si="8"/>
        <v>3.875968992248062E-2</v>
      </c>
      <c r="P75">
        <f t="shared" si="9"/>
        <v>5.7569515962924818E-2</v>
      </c>
    </row>
    <row r="76" spans="1:16" ht="16.5" thickBot="1" x14ac:dyDescent="0.3">
      <c r="A76" s="8" t="s">
        <v>223</v>
      </c>
      <c r="B76" s="55">
        <v>1671</v>
      </c>
      <c r="C76" s="56"/>
      <c r="D76" s="55">
        <v>16</v>
      </c>
      <c r="E76" s="55"/>
      <c r="F76" s="55">
        <v>188</v>
      </c>
      <c r="G76" s="55">
        <v>1467</v>
      </c>
      <c r="H76" s="55">
        <v>4</v>
      </c>
      <c r="I76" s="55">
        <v>54</v>
      </c>
      <c r="J76" s="55" t="s">
        <v>91</v>
      </c>
      <c r="K76" s="55">
        <v>100622</v>
      </c>
      <c r="L76" s="55">
        <v>3238</v>
      </c>
      <c r="M76" s="24">
        <f t="shared" si="7"/>
        <v>0.92156862745098034</v>
      </c>
      <c r="N76" s="25">
        <f t="shared" si="8"/>
        <v>9.5751047277079591E-3</v>
      </c>
      <c r="P76">
        <f t="shared" si="9"/>
        <v>1.660670628689551E-2</v>
      </c>
    </row>
    <row r="77" spans="1:16" ht="16.5" thickBot="1" x14ac:dyDescent="0.3">
      <c r="A77" s="8" t="s">
        <v>103</v>
      </c>
      <c r="B77" s="55">
        <v>1666</v>
      </c>
      <c r="C77" s="56">
        <v>6</v>
      </c>
      <c r="D77" s="55">
        <v>50</v>
      </c>
      <c r="E77" s="55"/>
      <c r="F77" s="55">
        <v>236</v>
      </c>
      <c r="G77" s="55">
        <v>1380</v>
      </c>
      <c r="H77" s="55">
        <v>10</v>
      </c>
      <c r="I77" s="55">
        <v>1256</v>
      </c>
      <c r="J77" s="55">
        <v>38</v>
      </c>
      <c r="K77" s="55">
        <v>51188</v>
      </c>
      <c r="L77" s="55">
        <v>38588</v>
      </c>
      <c r="M77" s="24">
        <f t="shared" si="7"/>
        <v>0.82517482517482521</v>
      </c>
      <c r="N77" s="25">
        <f t="shared" si="8"/>
        <v>3.0012004801920768E-2</v>
      </c>
      <c r="P77">
        <f t="shared" si="9"/>
        <v>3.2546690630616548E-2</v>
      </c>
    </row>
    <row r="78" spans="1:16" ht="16.5" thickBot="1" x14ac:dyDescent="0.3">
      <c r="A78" s="8" t="s">
        <v>235</v>
      </c>
      <c r="B78" s="55">
        <v>1532</v>
      </c>
      <c r="C78" s="55"/>
      <c r="D78" s="55">
        <v>44</v>
      </c>
      <c r="E78" s="55"/>
      <c r="F78" s="55">
        <v>255</v>
      </c>
      <c r="G78" s="55">
        <v>1233</v>
      </c>
      <c r="H78" s="55">
        <v>2</v>
      </c>
      <c r="I78" s="55">
        <v>7</v>
      </c>
      <c r="J78" s="55" t="s">
        <v>48</v>
      </c>
      <c r="K78" s="55">
        <v>12828</v>
      </c>
      <c r="L78" s="55">
        <v>62</v>
      </c>
      <c r="M78" s="24">
        <f t="shared" si="7"/>
        <v>0.85284280936454848</v>
      </c>
      <c r="N78" s="25">
        <f t="shared" si="8"/>
        <v>2.8720626631853787E-2</v>
      </c>
      <c r="P78">
        <f t="shared" si="9"/>
        <v>0.11942625506704085</v>
      </c>
    </row>
    <row r="79" spans="1:16" ht="16.5" thickBot="1" x14ac:dyDescent="0.3">
      <c r="A79" s="8" t="s">
        <v>104</v>
      </c>
      <c r="B79" s="55">
        <v>1474</v>
      </c>
      <c r="C79" s="56">
        <v>2</v>
      </c>
      <c r="D79" s="55">
        <v>19</v>
      </c>
      <c r="E79" s="55"/>
      <c r="F79" s="55">
        <v>1229</v>
      </c>
      <c r="G79" s="55">
        <v>226</v>
      </c>
      <c r="H79" s="55">
        <v>1</v>
      </c>
      <c r="I79" s="55">
        <v>306</v>
      </c>
      <c r="J79" s="55">
        <v>4</v>
      </c>
      <c r="K79" s="55">
        <v>128703</v>
      </c>
      <c r="L79" s="55">
        <v>26690</v>
      </c>
      <c r="M79" s="24">
        <f t="shared" si="7"/>
        <v>0.98477564102564108</v>
      </c>
      <c r="N79" s="25">
        <f t="shared" si="8"/>
        <v>1.2890094979647219E-2</v>
      </c>
      <c r="P79">
        <f t="shared" si="9"/>
        <v>1.1452724489716634E-2</v>
      </c>
    </row>
    <row r="80" spans="1:16" ht="16.5" thickBot="1" x14ac:dyDescent="0.3">
      <c r="A80" s="18" t="s">
        <v>216</v>
      </c>
      <c r="B80" s="55">
        <v>1467</v>
      </c>
      <c r="C80" s="55">
        <v>30</v>
      </c>
      <c r="D80" s="55">
        <v>58</v>
      </c>
      <c r="E80" s="55"/>
      <c r="F80" s="55">
        <v>617</v>
      </c>
      <c r="G80" s="55">
        <v>792</v>
      </c>
      <c r="H80" s="55">
        <v>14</v>
      </c>
      <c r="I80" s="55">
        <v>130</v>
      </c>
      <c r="J80" s="55">
        <v>5</v>
      </c>
      <c r="K80" s="55">
        <v>45344</v>
      </c>
      <c r="L80" s="55">
        <v>4003</v>
      </c>
      <c r="M80" s="24">
        <f t="shared" si="7"/>
        <v>0.91407407407407404</v>
      </c>
      <c r="N80" s="25">
        <f t="shared" si="8"/>
        <v>3.9536468984321747E-2</v>
      </c>
      <c r="P80">
        <f t="shared" si="9"/>
        <v>3.2352681721947774E-2</v>
      </c>
    </row>
    <row r="81" spans="1:16" ht="16.5" thickBot="1" x14ac:dyDescent="0.3">
      <c r="A81" s="8" t="s">
        <v>220</v>
      </c>
      <c r="B81" s="55">
        <v>1447</v>
      </c>
      <c r="C81" s="55">
        <v>48</v>
      </c>
      <c r="D81" s="55">
        <v>64</v>
      </c>
      <c r="E81" s="55">
        <v>6</v>
      </c>
      <c r="F81" s="55">
        <v>243</v>
      </c>
      <c r="G81" s="55">
        <v>1140</v>
      </c>
      <c r="H81" s="55">
        <v>38</v>
      </c>
      <c r="I81" s="55">
        <v>208</v>
      </c>
      <c r="J81" s="55">
        <v>9</v>
      </c>
      <c r="K81" s="55">
        <v>45208</v>
      </c>
      <c r="L81" s="55">
        <v>6506</v>
      </c>
      <c r="M81" s="24">
        <f t="shared" si="7"/>
        <v>0.79153094462540718</v>
      </c>
      <c r="N81" s="25">
        <f t="shared" si="8"/>
        <v>4.42294402211472E-2</v>
      </c>
      <c r="P81">
        <f t="shared" si="9"/>
        <v>3.2007609272695095E-2</v>
      </c>
    </row>
    <row r="82" spans="1:16" ht="30.75" thickBot="1" x14ac:dyDescent="0.3">
      <c r="A82" s="8" t="s">
        <v>213</v>
      </c>
      <c r="B82" s="55">
        <v>1442</v>
      </c>
      <c r="C82" s="56">
        <v>21</v>
      </c>
      <c r="D82" s="55">
        <v>73</v>
      </c>
      <c r="E82" s="57">
        <v>2</v>
      </c>
      <c r="F82" s="55">
        <v>627</v>
      </c>
      <c r="G82" s="55">
        <v>742</v>
      </c>
      <c r="H82" s="55">
        <v>13</v>
      </c>
      <c r="I82" s="55">
        <v>692</v>
      </c>
      <c r="J82" s="55">
        <v>35</v>
      </c>
      <c r="K82" s="55">
        <v>16050</v>
      </c>
      <c r="L82" s="55">
        <v>7704</v>
      </c>
      <c r="M82" s="24">
        <f t="shared" si="7"/>
        <v>0.89571428571428569</v>
      </c>
      <c r="N82" s="25">
        <f t="shared" si="8"/>
        <v>5.0624133148404991E-2</v>
      </c>
      <c r="P82">
        <f t="shared" si="9"/>
        <v>8.984423676012461E-2</v>
      </c>
    </row>
    <row r="83" spans="1:16" ht="16.5" thickBot="1" x14ac:dyDescent="0.3">
      <c r="A83" s="8" t="s">
        <v>203</v>
      </c>
      <c r="B83" s="55">
        <v>1418</v>
      </c>
      <c r="C83" s="56">
        <v>10</v>
      </c>
      <c r="D83" s="55">
        <v>89</v>
      </c>
      <c r="E83" s="57">
        <v>3</v>
      </c>
      <c r="F83" s="55">
        <v>230</v>
      </c>
      <c r="G83" s="55">
        <v>1099</v>
      </c>
      <c r="H83" s="55">
        <v>25</v>
      </c>
      <c r="I83" s="55">
        <v>682</v>
      </c>
      <c r="J83" s="55">
        <v>43</v>
      </c>
      <c r="K83" s="55">
        <v>51607</v>
      </c>
      <c r="L83" s="55">
        <v>24824</v>
      </c>
      <c r="M83" s="24">
        <f t="shared" si="7"/>
        <v>0.72100313479623823</v>
      </c>
      <c r="N83" s="25">
        <f t="shared" si="8"/>
        <v>6.2764456981664316E-2</v>
      </c>
      <c r="P83">
        <f t="shared" si="9"/>
        <v>2.7476892669599084E-2</v>
      </c>
    </row>
    <row r="84" spans="1:16" ht="16.5" thickBot="1" x14ac:dyDescent="0.3">
      <c r="A84" s="8" t="s">
        <v>215</v>
      </c>
      <c r="B84" s="55">
        <v>1391</v>
      </c>
      <c r="C84" s="56">
        <v>7</v>
      </c>
      <c r="D84" s="55">
        <v>22</v>
      </c>
      <c r="E84" s="57">
        <v>2</v>
      </c>
      <c r="F84" s="55">
        <v>484</v>
      </c>
      <c r="G84" s="55">
        <v>885</v>
      </c>
      <c r="H84" s="55">
        <v>8</v>
      </c>
      <c r="I84" s="55">
        <v>255</v>
      </c>
      <c r="J84" s="55">
        <v>4</v>
      </c>
      <c r="K84" s="55">
        <v>81338</v>
      </c>
      <c r="L84" s="55">
        <v>14898</v>
      </c>
      <c r="M84" s="24">
        <f t="shared" si="7"/>
        <v>0.95652173913043481</v>
      </c>
      <c r="N84" s="25">
        <f t="shared" si="8"/>
        <v>1.5815959741193385E-2</v>
      </c>
      <c r="P84">
        <f t="shared" si="9"/>
        <v>1.7101477784061569E-2</v>
      </c>
    </row>
    <row r="85" spans="1:16" ht="16.5" thickBot="1" x14ac:dyDescent="0.3">
      <c r="A85" s="8" t="s">
        <v>207</v>
      </c>
      <c r="B85" s="55">
        <v>1375</v>
      </c>
      <c r="C85" s="56">
        <v>31</v>
      </c>
      <c r="D85" s="55">
        <v>45</v>
      </c>
      <c r="E85" s="57">
        <v>1</v>
      </c>
      <c r="F85" s="55">
        <v>563</v>
      </c>
      <c r="G85" s="55">
        <v>767</v>
      </c>
      <c r="H85" s="55">
        <v>17</v>
      </c>
      <c r="I85" s="55">
        <v>505</v>
      </c>
      <c r="J85" s="55">
        <v>17</v>
      </c>
      <c r="K85" s="55">
        <v>118201</v>
      </c>
      <c r="L85" s="55">
        <v>43420</v>
      </c>
      <c r="M85" s="24">
        <f t="shared" si="7"/>
        <v>0.92598684210526316</v>
      </c>
      <c r="N85" s="25">
        <f t="shared" si="8"/>
        <v>3.272727272727273E-2</v>
      </c>
      <c r="P85">
        <f t="shared" si="9"/>
        <v>1.163272730349151E-2</v>
      </c>
    </row>
    <row r="86" spans="1:16" ht="16.5" thickBot="1" x14ac:dyDescent="0.3">
      <c r="A86" s="8" t="s">
        <v>238</v>
      </c>
      <c r="B86" s="55">
        <v>1351</v>
      </c>
      <c r="C86" s="56">
        <v>111</v>
      </c>
      <c r="D86" s="55">
        <v>7</v>
      </c>
      <c r="E86" s="57"/>
      <c r="F86" s="55">
        <v>313</v>
      </c>
      <c r="G86" s="55">
        <v>1031</v>
      </c>
      <c r="H86" s="55"/>
      <c r="I86" s="55">
        <v>103</v>
      </c>
      <c r="J86" s="55" t="s">
        <v>91</v>
      </c>
      <c r="K86" s="55"/>
      <c r="L86" s="55"/>
      <c r="M86" s="24">
        <f t="shared" si="7"/>
        <v>0.97812500000000002</v>
      </c>
      <c r="N86" s="25">
        <f t="shared" si="8"/>
        <v>5.1813471502590676E-3</v>
      </c>
      <c r="P86" t="e">
        <f t="shared" si="9"/>
        <v>#DIV/0!</v>
      </c>
    </row>
    <row r="87" spans="1:16" ht="16.5" thickBot="1" x14ac:dyDescent="0.3">
      <c r="A87" s="8" t="s">
        <v>224</v>
      </c>
      <c r="B87" s="55">
        <v>1183</v>
      </c>
      <c r="C87" s="56"/>
      <c r="D87" s="55">
        <v>14</v>
      </c>
      <c r="E87" s="55"/>
      <c r="F87" s="55">
        <v>525</v>
      </c>
      <c r="G87" s="55">
        <v>644</v>
      </c>
      <c r="H87" s="55"/>
      <c r="I87" s="55">
        <v>45</v>
      </c>
      <c r="J87" s="55" t="s">
        <v>91</v>
      </c>
      <c r="K87" s="55"/>
      <c r="L87" s="55"/>
      <c r="M87" s="24">
        <f t="shared" si="7"/>
        <v>0.97402597402597402</v>
      </c>
      <c r="N87" s="25">
        <f t="shared" si="8"/>
        <v>1.1834319526627219E-2</v>
      </c>
      <c r="P87" t="e">
        <f t="shared" si="9"/>
        <v>#DIV/0!</v>
      </c>
    </row>
    <row r="88" spans="1:16" ht="16.5" thickBot="1" x14ac:dyDescent="0.3">
      <c r="A88" s="8" t="s">
        <v>225</v>
      </c>
      <c r="B88" s="55">
        <v>1077</v>
      </c>
      <c r="C88" s="56">
        <v>5</v>
      </c>
      <c r="D88" s="55">
        <v>2</v>
      </c>
      <c r="E88" s="57"/>
      <c r="F88" s="55">
        <v>599</v>
      </c>
      <c r="G88" s="55">
        <v>476</v>
      </c>
      <c r="H88" s="55"/>
      <c r="I88" s="55">
        <v>1090</v>
      </c>
      <c r="J88" s="55">
        <v>2</v>
      </c>
      <c r="K88" s="55">
        <v>12985</v>
      </c>
      <c r="L88" s="55">
        <v>13143</v>
      </c>
      <c r="M88" s="24">
        <f t="shared" si="7"/>
        <v>0.99667221297836939</v>
      </c>
      <c r="N88" s="25">
        <f t="shared" si="8"/>
        <v>1.8570102135561746E-3</v>
      </c>
      <c r="P88">
        <f t="shared" si="9"/>
        <v>8.2941855987678087E-2</v>
      </c>
    </row>
    <row r="89" spans="1:16" ht="16.5" thickBot="1" x14ac:dyDescent="0.3">
      <c r="A89" s="8" t="s">
        <v>237</v>
      </c>
      <c r="B89" s="55">
        <v>1053</v>
      </c>
      <c r="C89" s="56">
        <v>39</v>
      </c>
      <c r="D89" s="55">
        <v>55</v>
      </c>
      <c r="E89" s="55">
        <v>2</v>
      </c>
      <c r="F89" s="55">
        <v>110</v>
      </c>
      <c r="G89" s="55">
        <v>888</v>
      </c>
      <c r="H89" s="55">
        <v>3</v>
      </c>
      <c r="I89" s="55">
        <v>90</v>
      </c>
      <c r="J89" s="55">
        <v>5</v>
      </c>
      <c r="K89" s="55">
        <v>5791</v>
      </c>
      <c r="L89" s="55">
        <v>496</v>
      </c>
      <c r="M89" s="24">
        <f t="shared" si="7"/>
        <v>0.66666666666666663</v>
      </c>
      <c r="N89" s="25">
        <f t="shared" si="8"/>
        <v>5.2231718898385564E-2</v>
      </c>
      <c r="P89">
        <f t="shared" si="9"/>
        <v>0.1818338801588672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830</v>
      </c>
      <c r="G90" s="55">
        <v>204</v>
      </c>
      <c r="H90" s="55">
        <v>4</v>
      </c>
      <c r="I90" s="55">
        <v>138</v>
      </c>
      <c r="J90" s="55" t="s">
        <v>91</v>
      </c>
      <c r="K90" s="55">
        <v>145640</v>
      </c>
      <c r="L90" s="55">
        <v>19426</v>
      </c>
      <c r="M90" s="24">
        <f t="shared" si="7"/>
        <v>0.99520383693045567</v>
      </c>
      <c r="N90" s="25">
        <f t="shared" si="8"/>
        <v>3.8535645472061657E-3</v>
      </c>
      <c r="P90">
        <f t="shared" si="9"/>
        <v>7.127162867344136E-3</v>
      </c>
    </row>
    <row r="91" spans="1:16" ht="16.5" thickBot="1" x14ac:dyDescent="0.3">
      <c r="A91" s="8" t="s">
        <v>221</v>
      </c>
      <c r="B91" s="55">
        <v>980</v>
      </c>
      <c r="C91" s="55">
        <v>5</v>
      </c>
      <c r="D91" s="55">
        <v>40</v>
      </c>
      <c r="E91" s="55"/>
      <c r="F91" s="55">
        <v>294</v>
      </c>
      <c r="G91" s="55">
        <v>646</v>
      </c>
      <c r="H91" s="55">
        <v>20</v>
      </c>
      <c r="I91" s="55">
        <v>83</v>
      </c>
      <c r="J91" s="55">
        <v>3</v>
      </c>
      <c r="K91" s="55">
        <v>22062</v>
      </c>
      <c r="L91" s="55">
        <v>1867</v>
      </c>
      <c r="M91" s="24">
        <f t="shared" si="7"/>
        <v>0.88023952095808389</v>
      </c>
      <c r="N91" s="25">
        <f t="shared" si="8"/>
        <v>4.0816326530612242E-2</v>
      </c>
      <c r="P91">
        <f t="shared" si="9"/>
        <v>4.4420270147765388E-2</v>
      </c>
    </row>
    <row r="92" spans="1:16" ht="16.5" thickBot="1" x14ac:dyDescent="0.3">
      <c r="A92" s="8" t="s">
        <v>249</v>
      </c>
      <c r="B92" s="55">
        <v>882</v>
      </c>
      <c r="C92" s="55">
        <v>59</v>
      </c>
      <c r="D92" s="55">
        <v>9</v>
      </c>
      <c r="E92" s="55"/>
      <c r="F92" s="55">
        <v>315</v>
      </c>
      <c r="G92" s="55">
        <v>558</v>
      </c>
      <c r="H92" s="55">
        <v>1</v>
      </c>
      <c r="I92" s="55">
        <v>53</v>
      </c>
      <c r="J92" s="55" t="s">
        <v>91</v>
      </c>
      <c r="K92" s="55">
        <v>466</v>
      </c>
      <c r="L92" s="55">
        <v>28</v>
      </c>
      <c r="M92" s="24">
        <f t="shared" si="7"/>
        <v>0.97222222222222221</v>
      </c>
      <c r="N92" s="25">
        <f t="shared" si="8"/>
        <v>1.020408163265306E-2</v>
      </c>
      <c r="P92">
        <f t="shared" si="9"/>
        <v>1.8927038626609443</v>
      </c>
    </row>
    <row r="93" spans="1:16" ht="16.5" thickBot="1" x14ac:dyDescent="0.3">
      <c r="A93" s="8" t="s">
        <v>226</v>
      </c>
      <c r="B93" s="55">
        <v>849</v>
      </c>
      <c r="C93" s="56">
        <v>13</v>
      </c>
      <c r="D93" s="55">
        <v>15</v>
      </c>
      <c r="E93" s="55">
        <v>2</v>
      </c>
      <c r="F93" s="55">
        <v>348</v>
      </c>
      <c r="G93" s="55">
        <v>486</v>
      </c>
      <c r="H93" s="55">
        <v>4</v>
      </c>
      <c r="I93" s="55">
        <v>450</v>
      </c>
      <c r="J93" s="55">
        <v>8</v>
      </c>
      <c r="K93" s="55">
        <v>54811</v>
      </c>
      <c r="L93" s="55">
        <v>29059</v>
      </c>
      <c r="M93" s="24">
        <f t="shared" si="7"/>
        <v>0.95867768595041325</v>
      </c>
      <c r="N93" s="25">
        <f t="shared" si="8"/>
        <v>1.7667844522968199E-2</v>
      </c>
      <c r="P93">
        <f t="shared" si="9"/>
        <v>1.5489591505354764E-2</v>
      </c>
    </row>
    <row r="94" spans="1:16" ht="16.5" thickBot="1" x14ac:dyDescent="0.3">
      <c r="A94" s="8" t="s">
        <v>222</v>
      </c>
      <c r="B94" s="55">
        <v>843</v>
      </c>
      <c r="C94" s="55">
        <v>6</v>
      </c>
      <c r="D94" s="55">
        <v>15</v>
      </c>
      <c r="E94" s="55"/>
      <c r="F94" s="55">
        <v>148</v>
      </c>
      <c r="G94" s="55">
        <v>680</v>
      </c>
      <c r="H94" s="55">
        <v>15</v>
      </c>
      <c r="I94" s="55">
        <v>698</v>
      </c>
      <c r="J94" s="55">
        <v>12</v>
      </c>
      <c r="K94" s="55">
        <v>53219</v>
      </c>
      <c r="L94" s="55">
        <v>44079</v>
      </c>
      <c r="M94" s="24">
        <f t="shared" si="7"/>
        <v>0.90797546012269936</v>
      </c>
      <c r="N94" s="25">
        <f t="shared" si="8"/>
        <v>1.7793594306049824E-2</v>
      </c>
      <c r="P94">
        <f t="shared" si="9"/>
        <v>1.5840207444709598E-2</v>
      </c>
    </row>
    <row r="95" spans="1:16" ht="16.5" thickBot="1" x14ac:dyDescent="0.3">
      <c r="A95" s="8" t="s">
        <v>233</v>
      </c>
      <c r="B95" s="55">
        <v>766</v>
      </c>
      <c r="C95" s="55">
        <v>16</v>
      </c>
      <c r="D95" s="55">
        <v>30</v>
      </c>
      <c r="E95" s="55"/>
      <c r="F95" s="55">
        <v>455</v>
      </c>
      <c r="G95" s="55">
        <v>281</v>
      </c>
      <c r="H95" s="55">
        <v>4</v>
      </c>
      <c r="I95" s="55">
        <v>266</v>
      </c>
      <c r="J95" s="55">
        <v>10</v>
      </c>
      <c r="K95" s="55">
        <v>8028</v>
      </c>
      <c r="L95" s="55">
        <v>2790</v>
      </c>
      <c r="M95" s="24">
        <f t="shared" si="7"/>
        <v>0.93814432989690721</v>
      </c>
      <c r="N95" s="25">
        <f t="shared" si="8"/>
        <v>3.91644908616188E-2</v>
      </c>
      <c r="P95">
        <f t="shared" si="9"/>
        <v>9.5416043846537124E-2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42</v>
      </c>
      <c r="E96" s="55">
        <v>1</v>
      </c>
      <c r="F96" s="55">
        <v>423</v>
      </c>
      <c r="G96" s="55">
        <v>278</v>
      </c>
      <c r="H96" s="55">
        <v>17</v>
      </c>
      <c r="I96" s="55">
        <v>9616</v>
      </c>
      <c r="J96" s="55">
        <v>544</v>
      </c>
      <c r="K96" s="55">
        <v>1673</v>
      </c>
      <c r="L96" s="55">
        <v>21653</v>
      </c>
      <c r="M96" s="24">
        <f t="shared" si="7"/>
        <v>0.9096774193548387</v>
      </c>
      <c r="N96" s="25">
        <f t="shared" si="8"/>
        <v>5.652759084791386E-2</v>
      </c>
      <c r="P96">
        <f t="shared" si="9"/>
        <v>0.44411237298266587</v>
      </c>
    </row>
    <row r="97" spans="1:16" ht="16.5" thickBot="1" x14ac:dyDescent="0.3">
      <c r="A97" s="8" t="s">
        <v>241</v>
      </c>
      <c r="B97" s="55">
        <v>738</v>
      </c>
      <c r="C97" s="55">
        <v>36</v>
      </c>
      <c r="D97" s="55">
        <v>66</v>
      </c>
      <c r="E97" s="55">
        <v>2</v>
      </c>
      <c r="F97" s="55">
        <v>73</v>
      </c>
      <c r="G97" s="55">
        <v>599</v>
      </c>
      <c r="H97" s="55">
        <v>10</v>
      </c>
      <c r="I97" s="55">
        <v>75</v>
      </c>
      <c r="J97" s="55">
        <v>7</v>
      </c>
      <c r="K97" s="55">
        <v>3643</v>
      </c>
      <c r="L97" s="55">
        <v>368</v>
      </c>
      <c r="M97" s="24">
        <f t="shared" si="7"/>
        <v>0.52517985611510787</v>
      </c>
      <c r="N97" s="25">
        <f t="shared" si="8"/>
        <v>8.943089430894309E-2</v>
      </c>
      <c r="P97">
        <f t="shared" si="9"/>
        <v>0.20258029096898161</v>
      </c>
    </row>
    <row r="98" spans="1:16" ht="16.5" thickBot="1" x14ac:dyDescent="0.3">
      <c r="A98" s="8" t="s">
        <v>234</v>
      </c>
      <c r="B98" s="55">
        <v>729</v>
      </c>
      <c r="C98" s="55">
        <v>21</v>
      </c>
      <c r="D98" s="55">
        <v>8</v>
      </c>
      <c r="E98" s="55"/>
      <c r="F98" s="55">
        <v>437</v>
      </c>
      <c r="G98" s="55">
        <v>284</v>
      </c>
      <c r="H98" s="55">
        <v>10</v>
      </c>
      <c r="I98" s="55">
        <v>112</v>
      </c>
      <c r="J98" s="55">
        <v>1</v>
      </c>
      <c r="K98" s="55">
        <v>50775</v>
      </c>
      <c r="L98" s="55">
        <v>7783</v>
      </c>
      <c r="M98" s="24">
        <f t="shared" si="7"/>
        <v>0.98202247191011238</v>
      </c>
      <c r="N98" s="25">
        <f t="shared" si="8"/>
        <v>1.0973936899862825E-2</v>
      </c>
      <c r="P98">
        <f t="shared" si="9"/>
        <v>1.4357459379615953E-2</v>
      </c>
    </row>
    <row r="99" spans="1:16" ht="16.5" thickBot="1" x14ac:dyDescent="0.3">
      <c r="A99" s="8" t="s">
        <v>229</v>
      </c>
      <c r="B99" s="55">
        <v>721</v>
      </c>
      <c r="C99" s="56">
        <v>4</v>
      </c>
      <c r="D99" s="55">
        <v>24</v>
      </c>
      <c r="E99" s="57"/>
      <c r="F99" s="55">
        <v>150</v>
      </c>
      <c r="G99" s="55">
        <v>547</v>
      </c>
      <c r="H99" s="55">
        <v>44</v>
      </c>
      <c r="I99" s="55">
        <v>106</v>
      </c>
      <c r="J99" s="55">
        <v>4</v>
      </c>
      <c r="K99" s="55">
        <v>32446</v>
      </c>
      <c r="L99" s="55">
        <v>4754</v>
      </c>
      <c r="M99" s="24">
        <f t="shared" si="7"/>
        <v>0.86206896551724133</v>
      </c>
      <c r="N99" s="25">
        <f t="shared" si="8"/>
        <v>3.3287101248266296E-2</v>
      </c>
      <c r="P99">
        <f t="shared" si="9"/>
        <v>2.2221537323552979E-2</v>
      </c>
    </row>
    <row r="100" spans="1:16" ht="16.5" thickBot="1" x14ac:dyDescent="0.3">
      <c r="A100" s="8" t="s">
        <v>230</v>
      </c>
      <c r="B100" s="55">
        <v>713</v>
      </c>
      <c r="C100" s="56">
        <v>8</v>
      </c>
      <c r="D100" s="55">
        <v>6</v>
      </c>
      <c r="E100" s="55"/>
      <c r="F100" s="55">
        <v>323</v>
      </c>
      <c r="G100" s="55">
        <v>384</v>
      </c>
      <c r="H100" s="55">
        <v>8</v>
      </c>
      <c r="I100" s="55">
        <v>140</v>
      </c>
      <c r="J100" s="55">
        <v>1</v>
      </c>
      <c r="K100" s="55">
        <v>13117</v>
      </c>
      <c r="L100" s="55">
        <v>2575</v>
      </c>
      <c r="M100" s="24">
        <f t="shared" si="7"/>
        <v>0.98176291793313075</v>
      </c>
      <c r="N100" s="25">
        <f t="shared" si="8"/>
        <v>8.4151472650771386E-3</v>
      </c>
      <c r="P100">
        <f t="shared" si="9"/>
        <v>5.4356941373789741E-2</v>
      </c>
    </row>
    <row r="101" spans="1:16" ht="30.75" thickBot="1" x14ac:dyDescent="0.3">
      <c r="A101" s="8" t="s">
        <v>228</v>
      </c>
      <c r="B101" s="55">
        <v>712</v>
      </c>
      <c r="C101" s="55"/>
      <c r="D101" s="55">
        <v>13</v>
      </c>
      <c r="E101" s="55"/>
      <c r="F101" s="55">
        <v>645</v>
      </c>
      <c r="G101" s="55">
        <v>54</v>
      </c>
      <c r="H101" s="55">
        <v>4</v>
      </c>
      <c r="I101" s="55"/>
      <c r="J101" s="55"/>
      <c r="K101" s="55"/>
      <c r="L101" s="55"/>
      <c r="M101" s="24">
        <f t="shared" si="7"/>
        <v>0.98024316109422494</v>
      </c>
      <c r="N101" s="25">
        <f t="shared" si="8"/>
        <v>1.8258426966292134E-2</v>
      </c>
      <c r="P101" t="e">
        <f t="shared" si="9"/>
        <v>#DIV/0!</v>
      </c>
    </row>
    <row r="102" spans="1:16" ht="16.5" thickBot="1" x14ac:dyDescent="0.3">
      <c r="A102" s="8" t="s">
        <v>231</v>
      </c>
      <c r="B102" s="55">
        <v>709</v>
      </c>
      <c r="C102" s="55"/>
      <c r="D102" s="55">
        <v>31</v>
      </c>
      <c r="E102" s="55"/>
      <c r="F102" s="55">
        <v>403</v>
      </c>
      <c r="G102" s="55">
        <v>275</v>
      </c>
      <c r="H102" s="55"/>
      <c r="I102" s="55">
        <v>29</v>
      </c>
      <c r="J102" s="55">
        <v>1</v>
      </c>
      <c r="K102" s="55">
        <v>5116</v>
      </c>
      <c r="L102" s="55">
        <v>211</v>
      </c>
      <c r="M102" s="24">
        <f t="shared" si="7"/>
        <v>0.9285714285714286</v>
      </c>
      <c r="N102" s="25">
        <f t="shared" si="8"/>
        <v>4.372355430183357E-2</v>
      </c>
      <c r="P102">
        <f t="shared" si="9"/>
        <v>0.13858483189992182</v>
      </c>
    </row>
    <row r="103" spans="1:16" ht="16.5" thickBot="1" x14ac:dyDescent="0.3">
      <c r="A103" s="8" t="s">
        <v>253</v>
      </c>
      <c r="B103" s="55">
        <v>649</v>
      </c>
      <c r="C103" s="56">
        <v>30</v>
      </c>
      <c r="D103" s="55">
        <v>7</v>
      </c>
      <c r="E103" s="55"/>
      <c r="F103" s="55">
        <v>136</v>
      </c>
      <c r="G103" s="55">
        <v>506</v>
      </c>
      <c r="H103" s="55">
        <v>2</v>
      </c>
      <c r="I103" s="55">
        <v>30</v>
      </c>
      <c r="J103" s="55" t="s">
        <v>63</v>
      </c>
      <c r="K103" s="55">
        <v>17715</v>
      </c>
      <c r="L103" s="55">
        <v>827</v>
      </c>
      <c r="M103" s="24">
        <f t="shared" si="7"/>
        <v>0.95104895104895104</v>
      </c>
      <c r="N103" s="25">
        <f t="shared" si="8"/>
        <v>1.078582434514638E-2</v>
      </c>
      <c r="P103">
        <f t="shared" si="9"/>
        <v>3.6635619531470508E-2</v>
      </c>
    </row>
    <row r="104" spans="1:16" ht="16.5" thickBot="1" x14ac:dyDescent="0.3">
      <c r="A104" s="8" t="s">
        <v>232</v>
      </c>
      <c r="B104" s="55">
        <v>641</v>
      </c>
      <c r="C104" s="56">
        <v>3</v>
      </c>
      <c r="D104" s="55">
        <v>43</v>
      </c>
      <c r="E104" s="55">
        <v>1</v>
      </c>
      <c r="F104" s="55">
        <v>498</v>
      </c>
      <c r="G104" s="55">
        <v>100</v>
      </c>
      <c r="H104" s="55"/>
      <c r="I104" s="55">
        <v>31</v>
      </c>
      <c r="J104" s="55">
        <v>2</v>
      </c>
      <c r="K104" s="55"/>
      <c r="L104" s="55"/>
      <c r="M104" s="24">
        <f t="shared" si="7"/>
        <v>0.92051756007393715</v>
      </c>
      <c r="N104" s="25">
        <f t="shared" si="8"/>
        <v>6.7082683307332289E-2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625</v>
      </c>
      <c r="C105" s="55">
        <v>5</v>
      </c>
      <c r="D105" s="55">
        <v>15</v>
      </c>
      <c r="E105" s="55"/>
      <c r="F105" s="55">
        <v>394</v>
      </c>
      <c r="G105" s="55">
        <v>216</v>
      </c>
      <c r="H105" s="55">
        <v>11</v>
      </c>
      <c r="I105" s="55">
        <v>180</v>
      </c>
      <c r="J105" s="55">
        <v>4</v>
      </c>
      <c r="K105" s="55">
        <v>18140</v>
      </c>
      <c r="L105" s="55">
        <v>5222</v>
      </c>
      <c r="M105" s="24">
        <f t="shared" si="7"/>
        <v>0.96332518337408313</v>
      </c>
      <c r="N105" s="25">
        <f t="shared" si="8"/>
        <v>2.4E-2</v>
      </c>
      <c r="P105">
        <f t="shared" si="9"/>
        <v>3.4454244762954798E-2</v>
      </c>
    </row>
    <row r="106" spans="1:16" ht="16.5" thickBot="1" x14ac:dyDescent="0.3">
      <c r="A106" s="8" t="s">
        <v>260</v>
      </c>
      <c r="B106" s="55">
        <v>582</v>
      </c>
      <c r="C106" s="56">
        <v>54</v>
      </c>
      <c r="D106" s="55">
        <v>28</v>
      </c>
      <c r="E106" s="55"/>
      <c r="F106" s="55">
        <v>20</v>
      </c>
      <c r="G106" s="55">
        <v>534</v>
      </c>
      <c r="H106" s="55">
        <v>2</v>
      </c>
      <c r="I106" s="55">
        <v>37</v>
      </c>
      <c r="J106" s="55">
        <v>2</v>
      </c>
      <c r="K106" s="55"/>
      <c r="L106" s="55"/>
    </row>
    <row r="107" spans="1:16" ht="16.5" thickBot="1" x14ac:dyDescent="0.3">
      <c r="A107" s="8" t="s">
        <v>242</v>
      </c>
      <c r="B107" s="55">
        <v>563</v>
      </c>
      <c r="C107" s="55">
        <v>10</v>
      </c>
      <c r="D107" s="55">
        <v>41</v>
      </c>
      <c r="E107" s="55"/>
      <c r="F107" s="55">
        <v>69</v>
      </c>
      <c r="G107" s="55">
        <v>453</v>
      </c>
      <c r="H107" s="55">
        <v>6</v>
      </c>
      <c r="I107" s="55">
        <v>16592</v>
      </c>
      <c r="J107" s="55">
        <v>1208</v>
      </c>
      <c r="K107" s="55">
        <v>2235</v>
      </c>
      <c r="L107" s="55">
        <v>65869</v>
      </c>
    </row>
    <row r="108" spans="1:16" ht="16.5" thickBot="1" x14ac:dyDescent="0.3">
      <c r="A108" s="8" t="s">
        <v>254</v>
      </c>
      <c r="B108" s="55">
        <v>557</v>
      </c>
      <c r="C108" s="56">
        <v>27</v>
      </c>
      <c r="D108" s="55">
        <v>16</v>
      </c>
      <c r="E108" s="57">
        <v>1</v>
      </c>
      <c r="F108" s="55">
        <v>62</v>
      </c>
      <c r="G108" s="55">
        <v>479</v>
      </c>
      <c r="H108" s="55">
        <v>5</v>
      </c>
      <c r="I108" s="55">
        <v>31</v>
      </c>
      <c r="J108" s="55" t="s">
        <v>65</v>
      </c>
      <c r="K108" s="55">
        <v>7200</v>
      </c>
      <c r="L108" s="55">
        <v>402</v>
      </c>
    </row>
    <row r="109" spans="1:16" ht="16.5" thickBot="1" x14ac:dyDescent="0.3">
      <c r="A109" s="8" t="s">
        <v>240</v>
      </c>
      <c r="B109" s="55">
        <v>537</v>
      </c>
      <c r="C109" s="56">
        <v>7</v>
      </c>
      <c r="D109" s="55">
        <v>38</v>
      </c>
      <c r="E109" s="55">
        <v>2</v>
      </c>
      <c r="F109" s="55">
        <v>386</v>
      </c>
      <c r="G109" s="55">
        <v>113</v>
      </c>
      <c r="H109" s="55"/>
      <c r="I109" s="55">
        <v>3089</v>
      </c>
      <c r="J109" s="55">
        <v>219</v>
      </c>
      <c r="K109" s="55">
        <v>5342</v>
      </c>
      <c r="L109" s="55">
        <v>30725</v>
      </c>
    </row>
    <row r="110" spans="1:16" ht="16.5" thickBot="1" x14ac:dyDescent="0.3">
      <c r="A110" s="8" t="s">
        <v>248</v>
      </c>
      <c r="B110" s="55">
        <v>517</v>
      </c>
      <c r="C110" s="56">
        <v>6</v>
      </c>
      <c r="D110" s="55">
        <v>6</v>
      </c>
      <c r="E110" s="55"/>
      <c r="F110" s="55">
        <v>178</v>
      </c>
      <c r="G110" s="55">
        <v>333</v>
      </c>
      <c r="H110" s="55">
        <v>6</v>
      </c>
      <c r="I110" s="55">
        <v>130</v>
      </c>
      <c r="J110" s="55">
        <v>2</v>
      </c>
      <c r="K110" s="55">
        <v>12593</v>
      </c>
      <c r="L110" s="55">
        <v>3157</v>
      </c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878139</v>
      </c>
    </row>
    <row r="3" spans="1:25" ht="16.5" thickTop="1" thickBot="1" x14ac:dyDescent="0.3">
      <c r="A3" s="7" t="s">
        <v>16</v>
      </c>
      <c r="B3" s="54">
        <v>3301792</v>
      </c>
      <c r="C3" s="54">
        <v>83609</v>
      </c>
      <c r="D3" s="54">
        <v>233729</v>
      </c>
      <c r="E3" s="54">
        <v>5700</v>
      </c>
      <c r="F3" s="54">
        <v>1038084</v>
      </c>
      <c r="G3" s="54">
        <v>2029979</v>
      </c>
      <c r="H3" s="54">
        <v>50962</v>
      </c>
      <c r="I3" s="54">
        <v>424</v>
      </c>
      <c r="J3" s="54" t="s">
        <v>298</v>
      </c>
      <c r="K3" s="54"/>
      <c r="L3" s="54"/>
      <c r="M3" s="24">
        <f t="shared" ref="M3:M34" si="0">F3/(F3+D3)</f>
        <v>0.81622376874587699</v>
      </c>
      <c r="N3" s="25">
        <f t="shared" ref="N3:N34" si="1">+D3/B3</f>
        <v>7.0788529380409179E-2</v>
      </c>
      <c r="Q3" s="83" t="s">
        <v>69</v>
      </c>
      <c r="R3" s="84">
        <f>+G6+G7+G8+G9+G14+G17+G18+G19+G21+G22+G24+G30+G31+G35+G34+G37+G42+G50+G51+G59+G60+G62+G63+G69+G79+G5</f>
        <v>654630</v>
      </c>
    </row>
    <row r="4" spans="1:25" ht="16.5" thickBot="1" x14ac:dyDescent="0.3">
      <c r="A4" s="8" t="s">
        <v>19</v>
      </c>
      <c r="B4" s="55">
        <v>1093724</v>
      </c>
      <c r="C4" s="56">
        <v>29530</v>
      </c>
      <c r="D4" s="55">
        <v>63801</v>
      </c>
      <c r="E4" s="57">
        <v>2146</v>
      </c>
      <c r="F4" s="55">
        <v>151784</v>
      </c>
      <c r="G4" s="55">
        <v>878139</v>
      </c>
      <c r="H4" s="55">
        <v>15226</v>
      </c>
      <c r="I4" s="55">
        <v>3304</v>
      </c>
      <c r="J4" s="55">
        <v>193</v>
      </c>
      <c r="K4" s="55">
        <v>6365632</v>
      </c>
      <c r="L4" s="55">
        <v>19231</v>
      </c>
      <c r="M4" s="24">
        <f t="shared" si="0"/>
        <v>0.70405640466637287</v>
      </c>
      <c r="N4" s="25">
        <f t="shared" si="1"/>
        <v>5.8333729533227761E-2</v>
      </c>
      <c r="P4">
        <f t="shared" ref="P4:P35" si="2">+B4/K4</f>
        <v>0.17181703246433347</v>
      </c>
      <c r="Q4">
        <f t="shared" ref="Q4:Q19" si="3">+H4/G4*100</f>
        <v>1.733894064607084</v>
      </c>
      <c r="V4" s="64">
        <f>+V9-V6</f>
        <v>5213</v>
      </c>
    </row>
    <row r="5" spans="1:25" ht="16.5" thickBot="1" x14ac:dyDescent="0.3">
      <c r="A5" s="8" t="s">
        <v>0</v>
      </c>
      <c r="B5" s="55">
        <v>239639</v>
      </c>
      <c r="C5" s="56">
        <v>2740</v>
      </c>
      <c r="D5" s="55">
        <v>24543</v>
      </c>
      <c r="E5" s="57">
        <v>268</v>
      </c>
      <c r="F5" s="55">
        <v>137984</v>
      </c>
      <c r="G5" s="55">
        <v>77112</v>
      </c>
      <c r="H5" s="55">
        <v>2676</v>
      </c>
      <c r="I5" s="55">
        <v>5125</v>
      </c>
      <c r="J5" s="55">
        <v>525</v>
      </c>
      <c r="K5" s="55">
        <v>1455306</v>
      </c>
      <c r="L5" s="55">
        <v>31126</v>
      </c>
      <c r="M5" s="24">
        <f t="shared" si="0"/>
        <v>0.84899124453167785</v>
      </c>
      <c r="N5" s="25">
        <f t="shared" si="1"/>
        <v>0.10241655156297598</v>
      </c>
      <c r="P5">
        <f t="shared" si="2"/>
        <v>0.16466571291535939</v>
      </c>
      <c r="Q5">
        <f t="shared" si="3"/>
        <v>3.4702769996887644</v>
      </c>
      <c r="R5">
        <f>+G4/G3</f>
        <v>0.432585263197304</v>
      </c>
      <c r="V5">
        <f>+V7-V9</f>
        <v>4864</v>
      </c>
    </row>
    <row r="6" spans="1:25" ht="16.5" thickBot="1" x14ac:dyDescent="0.3">
      <c r="A6" s="8" t="s">
        <v>21</v>
      </c>
      <c r="B6" s="55">
        <v>205463</v>
      </c>
      <c r="C6" s="56">
        <v>1872</v>
      </c>
      <c r="D6" s="55">
        <v>27967</v>
      </c>
      <c r="E6" s="57">
        <v>285</v>
      </c>
      <c r="F6" s="55">
        <v>75945</v>
      </c>
      <c r="G6" s="55">
        <v>101551</v>
      </c>
      <c r="H6" s="55">
        <v>1694</v>
      </c>
      <c r="I6" s="55">
        <v>3398</v>
      </c>
      <c r="J6" s="55">
        <v>463</v>
      </c>
      <c r="K6" s="55">
        <v>1979217</v>
      </c>
      <c r="L6" s="55">
        <v>32735</v>
      </c>
      <c r="M6" s="24">
        <f t="shared" si="0"/>
        <v>0.73085880360304878</v>
      </c>
      <c r="N6" s="25">
        <f t="shared" si="1"/>
        <v>0.13611696509833887</v>
      </c>
      <c r="P6">
        <f t="shared" si="2"/>
        <v>0.10381024415210661</v>
      </c>
      <c r="Q6">
        <f t="shared" si="3"/>
        <v>1.6681273448808973</v>
      </c>
      <c r="V6" s="64">
        <f>+'28.4'!F10</f>
        <v>38809</v>
      </c>
      <c r="Y6" t="s">
        <v>297</v>
      </c>
    </row>
    <row r="7" spans="1:25" ht="16.5" thickBot="1" x14ac:dyDescent="0.3">
      <c r="A7" s="8" t="s">
        <v>26</v>
      </c>
      <c r="B7" s="55">
        <v>171253</v>
      </c>
      <c r="C7" s="56">
        <v>6032</v>
      </c>
      <c r="D7" s="55">
        <v>26771</v>
      </c>
      <c r="E7" s="57">
        <v>674</v>
      </c>
      <c r="F7" s="55" t="s">
        <v>70</v>
      </c>
      <c r="G7" s="55">
        <v>144138</v>
      </c>
      <c r="H7" s="55">
        <v>1559</v>
      </c>
      <c r="I7" s="55">
        <v>2523</v>
      </c>
      <c r="J7" s="55">
        <v>394</v>
      </c>
      <c r="K7" s="55">
        <v>901905</v>
      </c>
      <c r="L7" s="55">
        <v>13286</v>
      </c>
      <c r="M7" s="24" t="e">
        <f t="shared" si="0"/>
        <v>#VALUE!</v>
      </c>
      <c r="N7" s="25">
        <f t="shared" si="1"/>
        <v>0.15632426877193392</v>
      </c>
      <c r="P7">
        <f t="shared" si="2"/>
        <v>0.18987920013748677</v>
      </c>
      <c r="Q7">
        <f t="shared" si="3"/>
        <v>1.0816023533003094</v>
      </c>
      <c r="R7" s="81">
        <f t="shared" ref="R7:X7" si="4">+B10</f>
        <v>120204</v>
      </c>
      <c r="S7" s="81">
        <f t="shared" si="4"/>
        <v>2615</v>
      </c>
      <c r="T7" s="81">
        <f t="shared" si="4"/>
        <v>3174</v>
      </c>
      <c r="U7" s="81">
        <f t="shared" si="4"/>
        <v>93</v>
      </c>
      <c r="V7" s="81">
        <f t="shared" si="4"/>
        <v>48886</v>
      </c>
      <c r="W7" s="81">
        <f t="shared" si="4"/>
        <v>68144</v>
      </c>
      <c r="X7" s="81">
        <f t="shared" si="4"/>
        <v>1514</v>
      </c>
      <c r="Y7" s="81">
        <f>+V7-V9</f>
        <v>4864</v>
      </c>
    </row>
    <row r="8" spans="1:25" ht="16.5" thickBot="1" x14ac:dyDescent="0.3">
      <c r="A8" s="8" t="s">
        <v>22</v>
      </c>
      <c r="B8" s="55">
        <v>167178</v>
      </c>
      <c r="C8" s="56">
        <v>758</v>
      </c>
      <c r="D8" s="55">
        <v>24376</v>
      </c>
      <c r="E8" s="57">
        <v>289</v>
      </c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163009</v>
      </c>
      <c r="C9" s="56">
        <v>1470</v>
      </c>
      <c r="D9" s="55">
        <v>6623</v>
      </c>
      <c r="E9" s="57">
        <v>156</v>
      </c>
      <c r="F9" s="55">
        <v>123500</v>
      </c>
      <c r="G9" s="55">
        <v>32886</v>
      </c>
      <c r="H9" s="55">
        <v>2415</v>
      </c>
      <c r="I9" s="55">
        <v>1946</v>
      </c>
      <c r="J9" s="55">
        <v>79</v>
      </c>
      <c r="K9" s="55">
        <v>2547052</v>
      </c>
      <c r="L9" s="55">
        <v>30400</v>
      </c>
      <c r="M9" s="24">
        <f t="shared" si="0"/>
        <v>0.94910200348900653</v>
      </c>
      <c r="N9" s="85">
        <f t="shared" si="1"/>
        <v>4.0629658485114316E-2</v>
      </c>
      <c r="P9">
        <f t="shared" si="2"/>
        <v>6.3999086002170358E-2</v>
      </c>
      <c r="Q9">
        <f t="shared" si="3"/>
        <v>7.3435504469987229</v>
      </c>
      <c r="R9" s="72">
        <v>117589</v>
      </c>
      <c r="S9" s="72">
        <v>2936</v>
      </c>
      <c r="T9" s="72">
        <v>3081</v>
      </c>
      <c r="U9" s="72">
        <v>89</v>
      </c>
      <c r="V9" s="72">
        <v>44022</v>
      </c>
      <c r="W9" s="72">
        <v>70486</v>
      </c>
      <c r="X9" s="72">
        <v>1574</v>
      </c>
      <c r="Y9" s="81">
        <f>+'29.4'!Y7</f>
        <v>5213</v>
      </c>
    </row>
    <row r="10" spans="1:25" ht="19.5" thickBot="1" x14ac:dyDescent="0.35">
      <c r="A10" s="65" t="s">
        <v>28</v>
      </c>
      <c r="B10" s="66">
        <v>120204</v>
      </c>
      <c r="C10" s="67">
        <v>2615</v>
      </c>
      <c r="D10" s="66">
        <v>3174</v>
      </c>
      <c r="E10" s="66">
        <v>93</v>
      </c>
      <c r="F10" s="66">
        <v>48886</v>
      </c>
      <c r="G10" s="66">
        <v>68144</v>
      </c>
      <c r="H10" s="66">
        <v>1514</v>
      </c>
      <c r="I10" s="66">
        <v>1425</v>
      </c>
      <c r="J10" s="66">
        <v>38</v>
      </c>
      <c r="K10" s="66">
        <v>1033617</v>
      </c>
      <c r="L10" s="66">
        <v>12255</v>
      </c>
      <c r="M10" s="69">
        <f t="shared" si="0"/>
        <v>0.93903188628505574</v>
      </c>
      <c r="N10" s="82">
        <f t="shared" si="1"/>
        <v>2.6405111310771688E-2</v>
      </c>
      <c r="P10" s="70">
        <f t="shared" si="2"/>
        <v>0.11629452688955387</v>
      </c>
      <c r="Q10">
        <f t="shared" si="3"/>
        <v>2.2217656726931203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106498</v>
      </c>
      <c r="C11" s="56">
        <v>7099</v>
      </c>
      <c r="D11" s="55">
        <v>1073</v>
      </c>
      <c r="E11" s="57">
        <v>101</v>
      </c>
      <c r="F11" s="55">
        <v>11619</v>
      </c>
      <c r="G11" s="55">
        <v>93806</v>
      </c>
      <c r="H11" s="55">
        <v>2300</v>
      </c>
      <c r="I11" s="55">
        <v>730</v>
      </c>
      <c r="J11" s="55">
        <v>7</v>
      </c>
      <c r="K11" s="55">
        <v>3490000</v>
      </c>
      <c r="L11" s="55">
        <v>23915</v>
      </c>
      <c r="M11" s="24">
        <f t="shared" si="0"/>
        <v>0.91545855657106834</v>
      </c>
      <c r="N11" s="25">
        <f t="shared" si="1"/>
        <v>1.0075306578527296E-2</v>
      </c>
      <c r="P11">
        <f t="shared" si="2"/>
        <v>3.0515186246418337E-2</v>
      </c>
      <c r="Q11">
        <f t="shared" si="3"/>
        <v>2.4518687503997612</v>
      </c>
      <c r="R11" s="72">
        <f>+R7-R9</f>
        <v>2615</v>
      </c>
      <c r="S11" s="72">
        <f t="shared" ref="S11:X11" si="5">+S7-S9</f>
        <v>-321</v>
      </c>
      <c r="T11" s="72">
        <f t="shared" si="5"/>
        <v>93</v>
      </c>
      <c r="U11" s="72">
        <f t="shared" si="5"/>
        <v>4</v>
      </c>
      <c r="V11" s="72">
        <f t="shared" si="5"/>
        <v>4864</v>
      </c>
      <c r="W11" s="72">
        <f t="shared" si="5"/>
        <v>-2342</v>
      </c>
      <c r="X11" s="72">
        <f t="shared" si="5"/>
        <v>-60</v>
      </c>
      <c r="Y11" s="81">
        <f>+Y7-Y9</f>
        <v>-349</v>
      </c>
    </row>
    <row r="12" spans="1:25" ht="16.5" thickBot="1" x14ac:dyDescent="0.3">
      <c r="A12" s="8" t="s">
        <v>27</v>
      </c>
      <c r="B12" s="55">
        <v>94640</v>
      </c>
      <c r="C12" s="56">
        <v>983</v>
      </c>
      <c r="D12" s="55">
        <v>6028</v>
      </c>
      <c r="E12" s="57">
        <v>71</v>
      </c>
      <c r="F12" s="55">
        <v>75103</v>
      </c>
      <c r="G12" s="55">
        <v>13509</v>
      </c>
      <c r="H12" s="55">
        <v>2976</v>
      </c>
      <c r="I12" s="55">
        <v>1127</v>
      </c>
      <c r="J12" s="55">
        <v>72</v>
      </c>
      <c r="K12" s="55">
        <v>463295</v>
      </c>
      <c r="L12" s="55">
        <v>5516</v>
      </c>
      <c r="M12" s="25">
        <f t="shared" si="0"/>
        <v>0.92570041044730123</v>
      </c>
      <c r="N12" s="25">
        <f t="shared" si="1"/>
        <v>6.3693998309382924E-2</v>
      </c>
      <c r="P12">
        <f t="shared" si="2"/>
        <v>0.20427589332930424</v>
      </c>
      <c r="Q12">
        <f t="shared" si="3"/>
        <v>22.029757939151676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85380</v>
      </c>
      <c r="C13" s="56">
        <v>6019</v>
      </c>
      <c r="D13" s="55">
        <v>5901</v>
      </c>
      <c r="E13" s="57">
        <v>390</v>
      </c>
      <c r="F13" s="55">
        <v>35935</v>
      </c>
      <c r="G13" s="55">
        <v>43544</v>
      </c>
      <c r="H13" s="55">
        <v>8318</v>
      </c>
      <c r="I13" s="55">
        <v>402</v>
      </c>
      <c r="J13" s="55">
        <v>28</v>
      </c>
      <c r="K13" s="55">
        <v>339552</v>
      </c>
      <c r="L13" s="55">
        <v>1597</v>
      </c>
      <c r="M13" s="24">
        <f t="shared" si="0"/>
        <v>0.85894923032794723</v>
      </c>
      <c r="N13" s="25">
        <f t="shared" si="1"/>
        <v>6.9114546732255797E-2</v>
      </c>
      <c r="P13">
        <f t="shared" si="2"/>
        <v>0.25144896805202149</v>
      </c>
      <c r="Q13">
        <f t="shared" si="3"/>
        <v>19.102516994304612</v>
      </c>
      <c r="R13" s="72">
        <f>+R7/R9</f>
        <v>1.0222384746872581</v>
      </c>
      <c r="S13" s="72">
        <f t="shared" ref="S13:X13" si="6">+S7/S9</f>
        <v>0.89066757493188009</v>
      </c>
      <c r="T13" s="72">
        <f t="shared" si="6"/>
        <v>1.0301850048685492</v>
      </c>
      <c r="U13" s="72">
        <f t="shared" si="6"/>
        <v>1.0449438202247192</v>
      </c>
      <c r="V13" s="72">
        <f>+V5/V4</f>
        <v>0.93305198542106271</v>
      </c>
      <c r="W13" s="72">
        <f t="shared" si="6"/>
        <v>0.9667735436824334</v>
      </c>
      <c r="X13" s="72">
        <f t="shared" si="6"/>
        <v>0.96188055908513337</v>
      </c>
      <c r="Y13" s="72">
        <f>+Y7/Y9</f>
        <v>0.93305198542106271</v>
      </c>
    </row>
    <row r="14" spans="1:25" ht="16.5" thickBot="1" x14ac:dyDescent="0.3">
      <c r="A14" s="8" t="s">
        <v>25</v>
      </c>
      <c r="B14" s="55">
        <v>82862</v>
      </c>
      <c r="C14" s="55">
        <v>4</v>
      </c>
      <c r="D14" s="55">
        <v>4633</v>
      </c>
      <c r="E14" s="55"/>
      <c r="F14" s="55">
        <v>77610</v>
      </c>
      <c r="G14" s="55">
        <v>619</v>
      </c>
      <c r="H14" s="55">
        <v>41</v>
      </c>
      <c r="I14" s="55">
        <v>58</v>
      </c>
      <c r="J14" s="55">
        <v>3</v>
      </c>
      <c r="K14" s="55"/>
      <c r="L14" s="55"/>
      <c r="M14" s="24">
        <f t="shared" si="0"/>
        <v>0.94366693821966607</v>
      </c>
      <c r="N14" s="25">
        <f t="shared" si="1"/>
        <v>5.5912239627332189E-2</v>
      </c>
      <c r="P14" t="e">
        <f t="shared" si="2"/>
        <v>#DIV/0!</v>
      </c>
      <c r="Q14">
        <f t="shared" si="3"/>
        <v>6.6235864297253633</v>
      </c>
      <c r="R14" s="8"/>
    </row>
    <row r="15" spans="1:25" ht="16.5" thickBot="1" x14ac:dyDescent="0.3">
      <c r="A15" s="8" t="s">
        <v>32</v>
      </c>
      <c r="B15" s="55">
        <v>53021</v>
      </c>
      <c r="C15" s="56">
        <v>1424</v>
      </c>
      <c r="D15" s="55">
        <v>3180</v>
      </c>
      <c r="E15" s="57">
        <v>184</v>
      </c>
      <c r="F15" s="55">
        <v>21198</v>
      </c>
      <c r="G15" s="55">
        <v>28643</v>
      </c>
      <c r="H15" s="55">
        <v>557</v>
      </c>
      <c r="I15" s="55">
        <v>1405</v>
      </c>
      <c r="J15" s="55">
        <v>84</v>
      </c>
      <c r="K15" s="55">
        <v>788283</v>
      </c>
      <c r="L15" s="55">
        <v>20886</v>
      </c>
      <c r="M15" s="24">
        <f t="shared" si="0"/>
        <v>0.86955451636721637</v>
      </c>
      <c r="N15" s="25">
        <f t="shared" si="1"/>
        <v>5.9976235831085793E-2</v>
      </c>
      <c r="P15">
        <f t="shared" si="2"/>
        <v>6.7261376942037321E-2</v>
      </c>
      <c r="Q15">
        <f t="shared" si="3"/>
        <v>1.9446287050937403</v>
      </c>
    </row>
    <row r="16" spans="1:25" ht="16.5" thickBot="1" x14ac:dyDescent="0.3">
      <c r="A16" s="8" t="s">
        <v>29</v>
      </c>
      <c r="B16" s="55">
        <v>48519</v>
      </c>
      <c r="C16" s="56">
        <v>660</v>
      </c>
      <c r="D16" s="55">
        <v>7594</v>
      </c>
      <c r="E16" s="57">
        <v>93</v>
      </c>
      <c r="F16" s="55">
        <v>11576</v>
      </c>
      <c r="G16" s="55">
        <v>29349</v>
      </c>
      <c r="H16" s="55">
        <v>769</v>
      </c>
      <c r="I16" s="55">
        <v>4186</v>
      </c>
      <c r="J16" s="55">
        <v>655</v>
      </c>
      <c r="K16" s="55">
        <v>237963</v>
      </c>
      <c r="L16" s="55">
        <v>20532</v>
      </c>
      <c r="M16" s="24">
        <f t="shared" si="0"/>
        <v>0.60386019822639536</v>
      </c>
      <c r="N16" s="25">
        <f t="shared" si="1"/>
        <v>0.15651600403965457</v>
      </c>
      <c r="P16">
        <f t="shared" si="2"/>
        <v>0.20389304219563545</v>
      </c>
      <c r="Q16">
        <f t="shared" si="3"/>
        <v>2.6201914886367508</v>
      </c>
    </row>
    <row r="17" spans="1:26" ht="16.5" thickBot="1" x14ac:dyDescent="0.3">
      <c r="A17" s="8" t="s">
        <v>31</v>
      </c>
      <c r="B17" s="55">
        <v>39316</v>
      </c>
      <c r="C17" s="56">
        <v>514</v>
      </c>
      <c r="D17" s="55">
        <v>4795</v>
      </c>
      <c r="E17" s="57">
        <v>84</v>
      </c>
      <c r="F17" s="55" t="s">
        <v>70</v>
      </c>
      <c r="G17" s="55">
        <v>34271</v>
      </c>
      <c r="H17" s="55">
        <v>783</v>
      </c>
      <c r="I17" s="55">
        <v>2295</v>
      </c>
      <c r="J17" s="71">
        <v>280</v>
      </c>
      <c r="K17" s="55">
        <v>219744</v>
      </c>
      <c r="L17" s="55">
        <v>12824</v>
      </c>
      <c r="M17" s="24" t="e">
        <f t="shared" si="0"/>
        <v>#VALUE!</v>
      </c>
      <c r="N17" s="25">
        <f t="shared" si="1"/>
        <v>0.12196052497710856</v>
      </c>
      <c r="P17">
        <f t="shared" si="2"/>
        <v>0.17891728556866171</v>
      </c>
      <c r="Q17">
        <f t="shared" si="3"/>
        <v>2.2847305301858714</v>
      </c>
    </row>
    <row r="18" spans="1:26" ht="16.5" thickBot="1" x14ac:dyDescent="0.3">
      <c r="A18" s="8" t="s">
        <v>52</v>
      </c>
      <c r="B18" s="55">
        <v>36976</v>
      </c>
      <c r="C18" s="56">
        <v>3045</v>
      </c>
      <c r="D18" s="55">
        <v>1051</v>
      </c>
      <c r="E18" s="57">
        <v>108</v>
      </c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34862</v>
      </c>
      <c r="C19" s="56">
        <v>1800</v>
      </c>
      <c r="D19" s="55">
        <v>1154</v>
      </c>
      <c r="E19" s="57">
        <v>75</v>
      </c>
      <c r="F19" s="55">
        <v>9068</v>
      </c>
      <c r="G19" s="55">
        <v>24640</v>
      </c>
      <c r="H19" s="55"/>
      <c r="I19" s="55">
        <v>25</v>
      </c>
      <c r="J19" s="55" t="s">
        <v>57</v>
      </c>
      <c r="K19" s="55">
        <v>830201</v>
      </c>
      <c r="L19" s="55">
        <v>602</v>
      </c>
      <c r="M19" s="24">
        <f t="shared" si="0"/>
        <v>0.88710624144003125</v>
      </c>
      <c r="N19" s="25">
        <f>2607/118235</f>
        <v>2.2049308580369603E-2</v>
      </c>
      <c r="P19">
        <f t="shared" si="2"/>
        <v>4.1992240433340842E-2</v>
      </c>
      <c r="Q19">
        <f t="shared" si="3"/>
        <v>0</v>
      </c>
    </row>
    <row r="20" spans="1:26" ht="16.5" thickBot="1" x14ac:dyDescent="0.3">
      <c r="A20" s="8" t="s">
        <v>30</v>
      </c>
      <c r="B20" s="55">
        <v>29586</v>
      </c>
      <c r="C20" s="56">
        <v>179</v>
      </c>
      <c r="D20" s="55">
        <v>1737</v>
      </c>
      <c r="E20" s="57">
        <v>21</v>
      </c>
      <c r="F20" s="55">
        <v>23400</v>
      </c>
      <c r="G20" s="55">
        <v>4449</v>
      </c>
      <c r="H20" s="55">
        <v>167</v>
      </c>
      <c r="I20" s="55">
        <v>3419</v>
      </c>
      <c r="J20" s="55">
        <v>201</v>
      </c>
      <c r="K20" s="55">
        <v>266200</v>
      </c>
      <c r="L20" s="55">
        <v>30758</v>
      </c>
      <c r="M20" s="24">
        <f t="shared" si="0"/>
        <v>0.93089867525957748</v>
      </c>
      <c r="N20" s="25">
        <f t="shared" si="1"/>
        <v>5.8710200770634761E-2</v>
      </c>
      <c r="P20">
        <f t="shared" si="2"/>
        <v>0.1111419984973704</v>
      </c>
    </row>
    <row r="21" spans="1:26" ht="16.5" thickBot="1" x14ac:dyDescent="0.3">
      <c r="A21" s="8" t="s">
        <v>34</v>
      </c>
      <c r="B21" s="55">
        <v>25045</v>
      </c>
      <c r="C21" s="56">
        <v>540</v>
      </c>
      <c r="D21" s="55">
        <v>989</v>
      </c>
      <c r="E21" s="57">
        <v>16</v>
      </c>
      <c r="F21" s="55">
        <v>1519</v>
      </c>
      <c r="G21" s="55">
        <v>22537</v>
      </c>
      <c r="H21" s="55">
        <v>172</v>
      </c>
      <c r="I21" s="55">
        <v>2456</v>
      </c>
      <c r="J21" s="55">
        <v>97</v>
      </c>
      <c r="K21" s="55">
        <v>395771</v>
      </c>
      <c r="L21" s="55">
        <v>38814</v>
      </c>
      <c r="M21" s="24">
        <f t="shared" si="0"/>
        <v>0.60566188197767146</v>
      </c>
      <c r="N21" s="25">
        <f t="shared" si="1"/>
        <v>3.9488919944100621E-2</v>
      </c>
      <c r="P21">
        <f t="shared" si="2"/>
        <v>6.3281544125264363E-2</v>
      </c>
      <c r="Q21">
        <f>13430-12000</f>
        <v>1430</v>
      </c>
    </row>
    <row r="22" spans="1:26" ht="16.5" thickBot="1" x14ac:dyDescent="0.3">
      <c r="A22" s="8" t="s">
        <v>50</v>
      </c>
      <c r="B22" s="55">
        <v>24934</v>
      </c>
      <c r="C22" s="56">
        <v>259</v>
      </c>
      <c r="D22" s="55">
        <v>900</v>
      </c>
      <c r="E22" s="57">
        <v>17</v>
      </c>
      <c r="F22" s="55">
        <v>1558</v>
      </c>
      <c r="G22" s="55">
        <v>22476</v>
      </c>
      <c r="H22" s="55">
        <v>146</v>
      </c>
      <c r="I22" s="55">
        <v>1413</v>
      </c>
      <c r="J22" s="55">
        <v>51</v>
      </c>
      <c r="K22" s="55">
        <v>69054</v>
      </c>
      <c r="L22" s="55">
        <v>3914</v>
      </c>
      <c r="M22" s="24">
        <f t="shared" si="0"/>
        <v>0.63384865744507735</v>
      </c>
      <c r="N22" s="25">
        <f t="shared" si="1"/>
        <v>3.6095291569744122E-2</v>
      </c>
      <c r="P22">
        <f t="shared" si="2"/>
        <v>0.36107973470037941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22753</v>
      </c>
      <c r="C23" s="56">
        <v>1351</v>
      </c>
      <c r="D23" s="55">
        <v>162</v>
      </c>
      <c r="E23" s="57">
        <v>5</v>
      </c>
      <c r="F23" s="55">
        <v>3163</v>
      </c>
      <c r="G23" s="55">
        <v>19428</v>
      </c>
      <c r="H23" s="55">
        <v>123</v>
      </c>
      <c r="I23" s="55">
        <v>654</v>
      </c>
      <c r="J23" s="55">
        <v>5</v>
      </c>
      <c r="K23" s="55">
        <v>200000</v>
      </c>
      <c r="L23" s="55">
        <v>5745</v>
      </c>
      <c r="M23" s="24">
        <f t="shared" si="0"/>
        <v>0.95127819548872183</v>
      </c>
      <c r="N23" s="25">
        <f t="shared" si="1"/>
        <v>7.1199402276622865E-3</v>
      </c>
      <c r="P23">
        <f t="shared" si="2"/>
        <v>0.11376500000000001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21092</v>
      </c>
      <c r="C24" s="56">
        <v>790</v>
      </c>
      <c r="D24" s="55">
        <v>2586</v>
      </c>
      <c r="E24" s="57">
        <v>124</v>
      </c>
      <c r="F24" s="55">
        <v>1005</v>
      </c>
      <c r="G24" s="55">
        <v>17501</v>
      </c>
      <c r="H24" s="55">
        <v>531</v>
      </c>
      <c r="I24" s="55">
        <v>2088</v>
      </c>
      <c r="J24" s="55">
        <v>256</v>
      </c>
      <c r="K24" s="55">
        <v>119500</v>
      </c>
      <c r="L24" s="55">
        <v>11833</v>
      </c>
      <c r="M24" s="24">
        <f t="shared" si="0"/>
        <v>0.27986633249791143</v>
      </c>
      <c r="N24" s="25">
        <f t="shared" si="1"/>
        <v>0.12260572728996776</v>
      </c>
      <c r="P24">
        <f t="shared" si="2"/>
        <v>0.1765020920502092</v>
      </c>
    </row>
    <row r="25" spans="1:26" ht="16.5" thickBot="1" x14ac:dyDescent="0.3">
      <c r="A25" s="8" t="s">
        <v>49</v>
      </c>
      <c r="B25" s="55">
        <v>20612</v>
      </c>
      <c r="C25" s="56">
        <v>359</v>
      </c>
      <c r="D25" s="55">
        <v>1232</v>
      </c>
      <c r="E25" s="57">
        <v>42</v>
      </c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17799</v>
      </c>
      <c r="C26" s="55">
        <v>1047</v>
      </c>
      <c r="D26" s="55">
        <v>1732</v>
      </c>
      <c r="E26" s="55">
        <v>163</v>
      </c>
      <c r="F26" s="55">
        <v>11423</v>
      </c>
      <c r="G26" s="55">
        <v>4644</v>
      </c>
      <c r="H26" s="55">
        <v>378</v>
      </c>
      <c r="I26" s="55">
        <v>138</v>
      </c>
      <c r="J26" s="55">
        <v>13</v>
      </c>
      <c r="K26" s="55">
        <v>81912</v>
      </c>
      <c r="L26" s="55">
        <v>635</v>
      </c>
      <c r="M26" s="24">
        <f t="shared" si="0"/>
        <v>0.8683390345876093</v>
      </c>
      <c r="N26" s="25">
        <f t="shared" si="1"/>
        <v>9.7308837575144677E-2</v>
      </c>
      <c r="P26">
        <f t="shared" si="2"/>
        <v>0.21729416935247584</v>
      </c>
    </row>
    <row r="27" spans="1:26" ht="16.5" thickBot="1" x14ac:dyDescent="0.3">
      <c r="A27" s="8" t="s">
        <v>62</v>
      </c>
      <c r="B27" s="55">
        <v>16473</v>
      </c>
      <c r="C27" s="56">
        <v>948</v>
      </c>
      <c r="D27" s="55">
        <v>361</v>
      </c>
      <c r="E27" s="57">
        <v>18</v>
      </c>
      <c r="F27" s="55">
        <v>4105</v>
      </c>
      <c r="G27" s="55">
        <v>12007</v>
      </c>
      <c r="H27" s="55">
        <v>111</v>
      </c>
      <c r="I27" s="55">
        <v>75</v>
      </c>
      <c r="J27" s="55">
        <v>2</v>
      </c>
      <c r="K27" s="55">
        <v>174160</v>
      </c>
      <c r="L27" s="55">
        <v>788</v>
      </c>
      <c r="M27" s="24">
        <f t="shared" si="0"/>
        <v>0.91916703985669501</v>
      </c>
      <c r="N27" s="25">
        <f t="shared" si="1"/>
        <v>2.1914648212226068E-2</v>
      </c>
      <c r="P27">
        <f t="shared" si="2"/>
        <v>9.4585438677078554E-2</v>
      </c>
      <c r="Z27" s="72"/>
    </row>
    <row r="28" spans="1:26" ht="16.5" thickBot="1" x14ac:dyDescent="0.3">
      <c r="A28" s="8" t="s">
        <v>86</v>
      </c>
      <c r="B28" s="55">
        <v>16169</v>
      </c>
      <c r="C28" s="56">
        <v>528</v>
      </c>
      <c r="D28" s="55">
        <v>15</v>
      </c>
      <c r="E28" s="55">
        <v>1</v>
      </c>
      <c r="F28" s="55">
        <v>1244</v>
      </c>
      <c r="G28" s="55">
        <v>14910</v>
      </c>
      <c r="H28" s="55">
        <v>22</v>
      </c>
      <c r="I28" s="55">
        <v>2764</v>
      </c>
      <c r="J28" s="55">
        <v>3</v>
      </c>
      <c r="K28" s="55">
        <v>143919</v>
      </c>
      <c r="L28" s="55">
        <v>24600</v>
      </c>
      <c r="M28" s="24">
        <f t="shared" si="0"/>
        <v>0.98808578236695788</v>
      </c>
      <c r="N28" s="25">
        <f t="shared" si="1"/>
        <v>9.2770115653410844E-4</v>
      </c>
      <c r="P28">
        <f t="shared" si="2"/>
        <v>0.11234791792605563</v>
      </c>
      <c r="Z28" s="72"/>
    </row>
    <row r="29" spans="1:26" ht="16.5" thickBot="1" x14ac:dyDescent="0.3">
      <c r="A29" s="8" t="s">
        <v>51</v>
      </c>
      <c r="B29" s="55">
        <v>16023</v>
      </c>
      <c r="C29" s="56">
        <v>1138</v>
      </c>
      <c r="D29" s="55">
        <v>227</v>
      </c>
      <c r="E29" s="55">
        <v>11</v>
      </c>
      <c r="F29" s="55">
        <v>8580</v>
      </c>
      <c r="G29" s="55">
        <v>7216</v>
      </c>
      <c r="H29" s="55">
        <v>392</v>
      </c>
      <c r="I29" s="55">
        <v>838</v>
      </c>
      <c r="J29" s="55">
        <v>12</v>
      </c>
      <c r="K29" s="55">
        <v>180517</v>
      </c>
      <c r="L29" s="55">
        <v>9443</v>
      </c>
      <c r="M29" s="24">
        <f t="shared" si="0"/>
        <v>0.97422504825706824</v>
      </c>
      <c r="N29" s="25">
        <f t="shared" si="1"/>
        <v>1.4167134743805779E-2</v>
      </c>
      <c r="P29">
        <f t="shared" si="2"/>
        <v>8.876172327260036E-2</v>
      </c>
      <c r="Z29" s="72"/>
    </row>
    <row r="30" spans="1:26" ht="16.5" thickBot="1" x14ac:dyDescent="0.3">
      <c r="A30" s="8" t="s">
        <v>45</v>
      </c>
      <c r="B30" s="55">
        <v>15946</v>
      </c>
      <c r="C30" s="56">
        <v>112</v>
      </c>
      <c r="D30" s="55">
        <v>222</v>
      </c>
      <c r="E30" s="57">
        <v>7</v>
      </c>
      <c r="F30" s="55">
        <v>8561</v>
      </c>
      <c r="G30" s="55">
        <v>7163</v>
      </c>
      <c r="H30" s="55">
        <v>105</v>
      </c>
      <c r="I30" s="55">
        <v>1842</v>
      </c>
      <c r="J30" s="55">
        <v>26</v>
      </c>
      <c r="K30" s="55">
        <v>364467</v>
      </c>
      <c r="L30" s="55">
        <v>42108</v>
      </c>
      <c r="M30" s="24">
        <f t="shared" si="0"/>
        <v>0.97472389844016849</v>
      </c>
      <c r="N30" s="25">
        <f t="shared" si="1"/>
        <v>1.3921986705129813E-2</v>
      </c>
      <c r="P30">
        <f t="shared" si="2"/>
        <v>4.37515604979326E-2</v>
      </c>
      <c r="Z30" s="72"/>
    </row>
    <row r="31" spans="1:26" ht="16.5" thickBot="1" x14ac:dyDescent="0.3">
      <c r="A31" s="8" t="s">
        <v>35</v>
      </c>
      <c r="B31" s="55">
        <v>15452</v>
      </c>
      <c r="C31" s="56">
        <v>50</v>
      </c>
      <c r="D31" s="55">
        <v>584</v>
      </c>
      <c r="E31" s="57">
        <v>4</v>
      </c>
      <c r="F31" s="55">
        <v>12907</v>
      </c>
      <c r="G31" s="55">
        <v>1961</v>
      </c>
      <c r="H31" s="55">
        <v>128</v>
      </c>
      <c r="I31" s="55">
        <v>1716</v>
      </c>
      <c r="J31" s="55">
        <v>65</v>
      </c>
      <c r="K31" s="55">
        <v>256399</v>
      </c>
      <c r="L31" s="55">
        <v>28469</v>
      </c>
      <c r="M31" s="24">
        <f t="shared" si="0"/>
        <v>0.95671188199540436</v>
      </c>
      <c r="N31" s="25">
        <f t="shared" si="1"/>
        <v>3.779446026404349E-2</v>
      </c>
      <c r="P31">
        <f t="shared" si="2"/>
        <v>6.0265445653064166E-2</v>
      </c>
      <c r="Z31" s="72"/>
    </row>
    <row r="32" spans="1:26" ht="16.5" thickBot="1" x14ac:dyDescent="0.3">
      <c r="A32" s="8" t="s">
        <v>85</v>
      </c>
      <c r="B32" s="55">
        <v>14027</v>
      </c>
      <c r="C32" s="56">
        <v>846</v>
      </c>
      <c r="D32" s="55">
        <v>89</v>
      </c>
      <c r="E32" s="57">
        <v>5</v>
      </c>
      <c r="F32" s="55">
        <v>2386</v>
      </c>
      <c r="G32" s="55">
        <v>11552</v>
      </c>
      <c r="H32" s="55">
        <v>92</v>
      </c>
      <c r="I32" s="55">
        <v>1484</v>
      </c>
      <c r="J32" s="55">
        <v>9</v>
      </c>
      <c r="K32" s="55">
        <v>176625</v>
      </c>
      <c r="L32" s="55">
        <v>18692</v>
      </c>
      <c r="M32" s="24">
        <f t="shared" si="0"/>
        <v>0.96404040404040403</v>
      </c>
      <c r="N32" s="25">
        <f t="shared" si="1"/>
        <v>6.3449062522278462E-3</v>
      </c>
      <c r="P32">
        <f t="shared" si="2"/>
        <v>7.9416843595187539E-2</v>
      </c>
      <c r="Z32" s="72"/>
    </row>
    <row r="33" spans="1:26" ht="16.5" thickBot="1" x14ac:dyDescent="0.3">
      <c r="A33" s="8" t="s">
        <v>56</v>
      </c>
      <c r="B33" s="55">
        <v>13965</v>
      </c>
      <c r="C33" s="56">
        <v>70</v>
      </c>
      <c r="D33" s="55">
        <v>425</v>
      </c>
      <c r="E33" s="57">
        <v>12</v>
      </c>
      <c r="F33" s="55">
        <v>2368</v>
      </c>
      <c r="G33" s="55">
        <v>11172</v>
      </c>
      <c r="H33" s="55">
        <v>306</v>
      </c>
      <c r="I33" s="55">
        <v>110</v>
      </c>
      <c r="J33" s="55">
        <v>3</v>
      </c>
      <c r="K33" s="55">
        <v>164255</v>
      </c>
      <c r="L33" s="55">
        <v>1299</v>
      </c>
      <c r="M33" s="24">
        <f t="shared" si="0"/>
        <v>0.84783387039026137</v>
      </c>
      <c r="N33" s="25">
        <f t="shared" si="1"/>
        <v>3.0433225921947728E-2</v>
      </c>
      <c r="P33">
        <f t="shared" si="2"/>
        <v>8.5020242914979755E-2</v>
      </c>
      <c r="Z33" s="72"/>
    </row>
    <row r="34" spans="1:26" ht="16.5" thickBot="1" x14ac:dyDescent="0.3">
      <c r="A34" s="8" t="s">
        <v>81</v>
      </c>
      <c r="B34" s="55">
        <v>13409</v>
      </c>
      <c r="C34" s="56">
        <v>845</v>
      </c>
      <c r="D34" s="55">
        <v>10</v>
      </c>
      <c r="E34" s="55"/>
      <c r="F34" s="55">
        <v>1372</v>
      </c>
      <c r="G34" s="55">
        <v>12027</v>
      </c>
      <c r="H34" s="55">
        <v>72</v>
      </c>
      <c r="I34" s="55">
        <v>4654</v>
      </c>
      <c r="J34" s="55">
        <v>3</v>
      </c>
      <c r="K34" s="55">
        <v>94500</v>
      </c>
      <c r="L34" s="55">
        <v>32801</v>
      </c>
      <c r="M34" s="24">
        <f t="shared" si="0"/>
        <v>0.99276410998552822</v>
      </c>
      <c r="N34" s="25">
        <f t="shared" si="1"/>
        <v>7.4576776791707058E-4</v>
      </c>
      <c r="P34">
        <f t="shared" si="2"/>
        <v>0.14189417989417991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12877</v>
      </c>
      <c r="C35" s="56">
        <v>237</v>
      </c>
      <c r="D35" s="55">
        <v>644</v>
      </c>
      <c r="E35" s="57">
        <v>20</v>
      </c>
      <c r="F35" s="55">
        <v>3236</v>
      </c>
      <c r="G35" s="55">
        <v>8997</v>
      </c>
      <c r="H35" s="55">
        <v>160</v>
      </c>
      <c r="I35" s="55">
        <v>340</v>
      </c>
      <c r="J35" s="55">
        <v>17</v>
      </c>
      <c r="K35" s="55">
        <v>338027</v>
      </c>
      <c r="L35" s="55">
        <v>8931</v>
      </c>
      <c r="M35" s="24">
        <f t="shared" ref="M35:M66" si="7">F35/(F35+D35)</f>
        <v>0.83402061855670107</v>
      </c>
      <c r="N35" s="25">
        <f t="shared" ref="N35:N66" si="8">+D35/B35</f>
        <v>5.0011648675933836E-2</v>
      </c>
      <c r="P35">
        <f t="shared" si="2"/>
        <v>3.809459007712402E-2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12481</v>
      </c>
      <c r="C36" s="56">
        <v>552</v>
      </c>
      <c r="D36" s="55">
        <v>105</v>
      </c>
      <c r="E36" s="57">
        <v>7</v>
      </c>
      <c r="F36" s="55">
        <v>2429</v>
      </c>
      <c r="G36" s="55">
        <v>9947</v>
      </c>
      <c r="H36" s="55">
        <v>1</v>
      </c>
      <c r="I36" s="55">
        <v>1262</v>
      </c>
      <c r="J36" s="55">
        <v>11</v>
      </c>
      <c r="K36" s="55">
        <v>1122000</v>
      </c>
      <c r="L36" s="55">
        <v>113443</v>
      </c>
      <c r="M36" s="24">
        <f t="shared" si="7"/>
        <v>0.95856353591160226</v>
      </c>
      <c r="N36" s="25">
        <f t="shared" si="8"/>
        <v>8.4127874369040942E-3</v>
      </c>
      <c r="P36">
        <f t="shared" ref="P36:P67" si="9">+B36/K36</f>
        <v>1.1123885918003566E-2</v>
      </c>
    </row>
    <row r="37" spans="1:26" ht="16.5" thickBot="1" x14ac:dyDescent="0.3">
      <c r="A37" s="8" t="s">
        <v>59</v>
      </c>
      <c r="B37" s="55">
        <v>12240</v>
      </c>
      <c r="C37" s="56">
        <v>262</v>
      </c>
      <c r="D37" s="55">
        <v>717</v>
      </c>
      <c r="E37" s="57">
        <v>24</v>
      </c>
      <c r="F37" s="55">
        <v>4017</v>
      </c>
      <c r="G37" s="55">
        <v>7506</v>
      </c>
      <c r="H37" s="55">
        <v>221</v>
      </c>
      <c r="I37" s="55">
        <v>636</v>
      </c>
      <c r="J37" s="55">
        <v>37</v>
      </c>
      <c r="K37" s="55">
        <v>175374</v>
      </c>
      <c r="L37" s="55">
        <v>9116</v>
      </c>
      <c r="M37" s="24">
        <f t="shared" si="7"/>
        <v>0.84854245880861845</v>
      </c>
      <c r="N37" s="25">
        <f t="shared" si="8"/>
        <v>5.857843137254902E-2</v>
      </c>
      <c r="P37">
        <f t="shared" si="9"/>
        <v>6.9793698039618185E-2</v>
      </c>
    </row>
    <row r="38" spans="1:26" ht="16.5" thickBot="1" x14ac:dyDescent="0.3">
      <c r="A38" s="8" t="s">
        <v>39</v>
      </c>
      <c r="B38" s="55">
        <v>10765</v>
      </c>
      <c r="C38" s="56">
        <v>4</v>
      </c>
      <c r="D38" s="55">
        <v>247</v>
      </c>
      <c r="E38" s="57">
        <v>1</v>
      </c>
      <c r="F38" s="55">
        <v>9059</v>
      </c>
      <c r="G38" s="55">
        <v>1459</v>
      </c>
      <c r="H38" s="55">
        <v>55</v>
      </c>
      <c r="I38" s="55">
        <v>210</v>
      </c>
      <c r="J38" s="55">
        <v>5</v>
      </c>
      <c r="K38" s="55">
        <v>619881</v>
      </c>
      <c r="L38" s="55">
        <v>12091</v>
      </c>
      <c r="M38" s="24">
        <f t="shared" si="7"/>
        <v>0.97345798409628193</v>
      </c>
      <c r="N38" s="25">
        <f t="shared" si="8"/>
        <v>2.2944728286112402E-2</v>
      </c>
      <c r="P38">
        <f t="shared" si="9"/>
        <v>1.736623642279728E-2</v>
      </c>
    </row>
    <row r="39" spans="1:26" ht="16.5" thickBot="1" x14ac:dyDescent="0.3">
      <c r="A39" s="8" t="s">
        <v>82</v>
      </c>
      <c r="B39" s="55">
        <v>10406</v>
      </c>
      <c r="C39" s="56">
        <v>540</v>
      </c>
      <c r="D39" s="55">
        <v>261</v>
      </c>
      <c r="E39" s="57">
        <v>11</v>
      </c>
      <c r="F39" s="55">
        <v>1238</v>
      </c>
      <c r="G39" s="55">
        <v>8907</v>
      </c>
      <c r="H39" s="55">
        <v>138</v>
      </c>
      <c r="I39" s="55">
        <v>238</v>
      </c>
      <c r="J39" s="55">
        <v>6</v>
      </c>
      <c r="K39" s="55">
        <v>111859</v>
      </c>
      <c r="L39" s="55">
        <v>2558</v>
      </c>
      <c r="M39" s="24">
        <f t="shared" si="7"/>
        <v>0.8258839226150767</v>
      </c>
      <c r="N39" s="25">
        <f t="shared" si="8"/>
        <v>2.5081683644051507E-2</v>
      </c>
      <c r="P39">
        <f t="shared" si="9"/>
        <v>9.3027829678434454E-2</v>
      </c>
    </row>
    <row r="40" spans="1:26" ht="16.5" thickBot="1" x14ac:dyDescent="0.3">
      <c r="A40" s="8" t="s">
        <v>76</v>
      </c>
      <c r="B40" s="55">
        <v>10118</v>
      </c>
      <c r="C40" s="56">
        <v>347</v>
      </c>
      <c r="D40" s="55">
        <v>792</v>
      </c>
      <c r="E40" s="57">
        <v>8</v>
      </c>
      <c r="F40" s="55">
        <v>1522</v>
      </c>
      <c r="G40" s="55">
        <v>7804</v>
      </c>
      <c r="H40" s="55"/>
      <c r="I40" s="55">
        <v>37</v>
      </c>
      <c r="J40" s="55">
        <v>3</v>
      </c>
      <c r="K40" s="55">
        <v>94599</v>
      </c>
      <c r="L40" s="55">
        <v>346</v>
      </c>
      <c r="M40" s="24">
        <f t="shared" si="7"/>
        <v>0.65773552290406223</v>
      </c>
      <c r="N40" s="25">
        <f t="shared" si="8"/>
        <v>7.827633919746986E-2</v>
      </c>
      <c r="P40">
        <f t="shared" si="9"/>
        <v>0.1069567331578558</v>
      </c>
    </row>
    <row r="41" spans="1:26" ht="16.5" thickBot="1" x14ac:dyDescent="0.3">
      <c r="A41" s="8" t="s">
        <v>58</v>
      </c>
      <c r="B41" s="55">
        <v>9158</v>
      </c>
      <c r="C41" s="56">
        <v>150</v>
      </c>
      <c r="D41" s="55">
        <v>452</v>
      </c>
      <c r="E41" s="57">
        <v>9</v>
      </c>
      <c r="F41" s="55">
        <v>6546</v>
      </c>
      <c r="G41" s="55">
        <v>2160</v>
      </c>
      <c r="H41" s="55">
        <v>62</v>
      </c>
      <c r="I41" s="55">
        <v>1581</v>
      </c>
      <c r="J41" s="55">
        <v>78</v>
      </c>
      <c r="K41" s="55">
        <v>193165</v>
      </c>
      <c r="L41" s="55">
        <v>33349</v>
      </c>
      <c r="M41" s="24">
        <f t="shared" si="7"/>
        <v>0.93541011717633604</v>
      </c>
      <c r="N41" s="25">
        <f t="shared" si="8"/>
        <v>4.9355754531557106E-2</v>
      </c>
      <c r="P41">
        <f t="shared" si="9"/>
        <v>4.741024512722284E-2</v>
      </c>
    </row>
    <row r="42" spans="1:26" ht="16.5" thickBot="1" x14ac:dyDescent="0.3">
      <c r="A42" s="8" t="s">
        <v>79</v>
      </c>
      <c r="B42" s="55">
        <v>9009</v>
      </c>
      <c r="C42" s="55">
        <v>285</v>
      </c>
      <c r="D42" s="55">
        <v>179</v>
      </c>
      <c r="E42" s="55">
        <v>6</v>
      </c>
      <c r="F42" s="55">
        <v>1343</v>
      </c>
      <c r="G42" s="55">
        <v>7487</v>
      </c>
      <c r="H42" s="55">
        <v>71</v>
      </c>
      <c r="I42" s="55">
        <v>1031</v>
      </c>
      <c r="J42" s="55">
        <v>20</v>
      </c>
      <c r="K42" s="55">
        <v>85645</v>
      </c>
      <c r="L42" s="55">
        <v>9802</v>
      </c>
      <c r="M42" s="24">
        <f t="shared" si="7"/>
        <v>0.8823915900131406</v>
      </c>
      <c r="N42" s="25">
        <f t="shared" si="8"/>
        <v>1.9869019869019868E-2</v>
      </c>
      <c r="P42">
        <f t="shared" si="9"/>
        <v>0.10519002860645689</v>
      </c>
      <c r="R42">
        <v>107663</v>
      </c>
    </row>
    <row r="43" spans="1:26" ht="16.5" thickBot="1" x14ac:dyDescent="0.3">
      <c r="A43" s="8" t="s">
        <v>74</v>
      </c>
      <c r="B43" s="55">
        <v>8488</v>
      </c>
      <c r="C43" s="56">
        <v>276</v>
      </c>
      <c r="D43" s="55">
        <v>568</v>
      </c>
      <c r="E43" s="57">
        <v>10</v>
      </c>
      <c r="F43" s="55">
        <v>1043</v>
      </c>
      <c r="G43" s="55">
        <v>6877</v>
      </c>
      <c r="H43" s="55">
        <v>31</v>
      </c>
      <c r="I43" s="55">
        <v>77</v>
      </c>
      <c r="J43" s="55">
        <v>5</v>
      </c>
      <c r="K43" s="55">
        <v>104146</v>
      </c>
      <c r="L43" s="55">
        <v>950</v>
      </c>
      <c r="M43" s="24">
        <f t="shared" si="7"/>
        <v>0.64742396027312232</v>
      </c>
      <c r="N43" s="25">
        <f t="shared" si="8"/>
        <v>6.6918001885014136E-2</v>
      </c>
      <c r="P43">
        <f t="shared" si="9"/>
        <v>8.1500969792406813E-2</v>
      </c>
      <c r="R43">
        <v>2016</v>
      </c>
    </row>
    <row r="44" spans="1:26" ht="16.5" thickBot="1" x14ac:dyDescent="0.3">
      <c r="A44" s="8" t="s">
        <v>53</v>
      </c>
      <c r="B44" s="55">
        <v>7738</v>
      </c>
      <c r="C44" s="55">
        <v>28</v>
      </c>
      <c r="D44" s="55">
        <v>210</v>
      </c>
      <c r="E44" s="55">
        <v>3</v>
      </c>
      <c r="F44" s="55">
        <v>32</v>
      </c>
      <c r="G44" s="55">
        <v>7496</v>
      </c>
      <c r="H44" s="55">
        <v>37</v>
      </c>
      <c r="I44" s="55">
        <v>1427</v>
      </c>
      <c r="J44" s="55">
        <v>39</v>
      </c>
      <c r="K44" s="55">
        <v>172586</v>
      </c>
      <c r="L44" s="55">
        <v>31835</v>
      </c>
      <c r="M44" s="24">
        <f t="shared" si="7"/>
        <v>0.13223140495867769</v>
      </c>
      <c r="N44" s="25">
        <f t="shared" si="8"/>
        <v>2.7138795554406823E-2</v>
      </c>
      <c r="P44">
        <f t="shared" si="9"/>
        <v>4.4835618184557266E-2</v>
      </c>
      <c r="R44">
        <f>+R43/R42</f>
        <v>1.87250959010988E-2</v>
      </c>
    </row>
    <row r="45" spans="1:26" ht="16.5" thickBot="1" x14ac:dyDescent="0.3">
      <c r="A45" s="8" t="s">
        <v>212</v>
      </c>
      <c r="B45" s="55">
        <v>7667</v>
      </c>
      <c r="C45" s="56">
        <v>564</v>
      </c>
      <c r="D45" s="55">
        <v>168</v>
      </c>
      <c r="E45" s="55">
        <v>5</v>
      </c>
      <c r="F45" s="55">
        <v>160</v>
      </c>
      <c r="G45" s="55">
        <v>7339</v>
      </c>
      <c r="H45" s="55">
        <v>1</v>
      </c>
      <c r="I45" s="55">
        <v>47</v>
      </c>
      <c r="J45" s="55">
        <v>1</v>
      </c>
      <c r="K45" s="55">
        <v>64666</v>
      </c>
      <c r="L45" s="55">
        <v>393</v>
      </c>
      <c r="M45" s="24">
        <f t="shared" si="7"/>
        <v>0.48780487804878048</v>
      </c>
      <c r="N45" s="25">
        <f t="shared" si="8"/>
        <v>2.1912090778661797E-2</v>
      </c>
      <c r="P45">
        <f t="shared" si="9"/>
        <v>0.11856307796987597</v>
      </c>
    </row>
    <row r="46" spans="1:26" ht="16.5" thickBot="1" x14ac:dyDescent="0.3">
      <c r="A46" s="8" t="s">
        <v>60</v>
      </c>
      <c r="B46" s="55">
        <v>7642</v>
      </c>
      <c r="C46" s="56">
        <v>63</v>
      </c>
      <c r="D46" s="55">
        <v>235</v>
      </c>
      <c r="E46" s="57">
        <v>8</v>
      </c>
      <c r="F46" s="55">
        <v>3281</v>
      </c>
      <c r="G46" s="55">
        <v>4126</v>
      </c>
      <c r="H46" s="55">
        <v>68</v>
      </c>
      <c r="I46" s="55">
        <v>714</v>
      </c>
      <c r="J46" s="55">
        <v>22</v>
      </c>
      <c r="K46" s="55">
        <v>242088</v>
      </c>
      <c r="L46" s="55">
        <v>22606</v>
      </c>
      <c r="M46" s="24">
        <f t="shared" si="7"/>
        <v>0.93316268486916953</v>
      </c>
      <c r="N46" s="25">
        <f t="shared" si="8"/>
        <v>3.075111227427375E-2</v>
      </c>
      <c r="P46">
        <f t="shared" si="9"/>
        <v>3.1567033475430419E-2</v>
      </c>
    </row>
    <row r="47" spans="1:26" ht="30.75" thickBot="1" x14ac:dyDescent="0.3">
      <c r="A47" s="8" t="s">
        <v>84</v>
      </c>
      <c r="B47" s="55">
        <v>6972</v>
      </c>
      <c r="C47" s="55">
        <v>320</v>
      </c>
      <c r="D47" s="55">
        <v>301</v>
      </c>
      <c r="E47" s="55">
        <v>8</v>
      </c>
      <c r="F47" s="55">
        <v>1301</v>
      </c>
      <c r="G47" s="55">
        <v>5370</v>
      </c>
      <c r="H47" s="55">
        <v>144</v>
      </c>
      <c r="I47" s="55">
        <v>643</v>
      </c>
      <c r="J47" s="55">
        <v>28</v>
      </c>
      <c r="K47" s="55">
        <v>25368</v>
      </c>
      <c r="L47" s="55">
        <v>2339</v>
      </c>
      <c r="M47" s="24">
        <f t="shared" si="7"/>
        <v>0.81210986267166041</v>
      </c>
      <c r="N47" s="25">
        <f t="shared" si="8"/>
        <v>4.3172690763052211E-2</v>
      </c>
      <c r="P47">
        <f t="shared" si="9"/>
        <v>0.27483443708609273</v>
      </c>
    </row>
    <row r="48" spans="1:26" ht="16.5" thickBot="1" x14ac:dyDescent="0.3">
      <c r="A48" s="8" t="s">
        <v>55</v>
      </c>
      <c r="B48" s="55">
        <v>6753</v>
      </c>
      <c r="C48" s="56">
        <v>7</v>
      </c>
      <c r="D48" s="55">
        <v>91</v>
      </c>
      <c r="E48" s="57">
        <v>2</v>
      </c>
      <c r="F48" s="55">
        <v>5715</v>
      </c>
      <c r="G48" s="55">
        <v>947</v>
      </c>
      <c r="H48" s="55">
        <v>34</v>
      </c>
      <c r="I48" s="55">
        <v>265</v>
      </c>
      <c r="J48" s="55">
        <v>4</v>
      </c>
      <c r="K48" s="55">
        <v>563641</v>
      </c>
      <c r="L48" s="55">
        <v>22104</v>
      </c>
      <c r="M48" s="24">
        <f t="shared" si="7"/>
        <v>0.98432655873234587</v>
      </c>
      <c r="N48" s="25">
        <f t="shared" si="8"/>
        <v>1.347549237375981E-2</v>
      </c>
      <c r="P48">
        <f t="shared" si="9"/>
        <v>1.1981030478620256E-2</v>
      </c>
    </row>
    <row r="49" spans="1:16" ht="16.5" thickBot="1" x14ac:dyDescent="0.3">
      <c r="A49" s="8" t="s">
        <v>80</v>
      </c>
      <c r="B49" s="55">
        <v>6378</v>
      </c>
      <c r="C49" s="56">
        <v>178</v>
      </c>
      <c r="D49" s="55">
        <v>178</v>
      </c>
      <c r="E49" s="57">
        <v>2</v>
      </c>
      <c r="F49" s="55">
        <v>527</v>
      </c>
      <c r="G49" s="55">
        <v>5673</v>
      </c>
      <c r="H49" s="55">
        <v>92</v>
      </c>
      <c r="I49" s="55">
        <v>1478</v>
      </c>
      <c r="J49" s="55">
        <v>41</v>
      </c>
      <c r="K49" s="55">
        <v>29837</v>
      </c>
      <c r="L49" s="55">
        <v>6915</v>
      </c>
      <c r="M49" s="24">
        <f t="shared" si="7"/>
        <v>0.74751773049645387</v>
      </c>
      <c r="N49" s="25">
        <f t="shared" si="8"/>
        <v>2.7908435246158672E-2</v>
      </c>
      <c r="P49">
        <f t="shared" si="9"/>
        <v>0.21376143714180379</v>
      </c>
    </row>
    <row r="50" spans="1:16" ht="16.5" thickBot="1" x14ac:dyDescent="0.3">
      <c r="A50" s="8" t="s">
        <v>88</v>
      </c>
      <c r="B50" s="55">
        <v>6211</v>
      </c>
      <c r="C50" s="56">
        <v>4</v>
      </c>
      <c r="D50" s="55">
        <v>278</v>
      </c>
      <c r="E50" s="57"/>
      <c r="F50" s="55">
        <v>1411</v>
      </c>
      <c r="G50" s="55">
        <v>4522</v>
      </c>
      <c r="H50" s="55">
        <v>118</v>
      </c>
      <c r="I50" s="55">
        <v>122</v>
      </c>
      <c r="J50" s="55">
        <v>5</v>
      </c>
      <c r="K50" s="55">
        <v>95085</v>
      </c>
      <c r="L50" s="55">
        <v>1869</v>
      </c>
      <c r="M50" s="24">
        <f t="shared" si="7"/>
        <v>0.83540556542332745</v>
      </c>
      <c r="N50" s="25">
        <f t="shared" si="8"/>
        <v>4.4759298019642568E-2</v>
      </c>
      <c r="P50">
        <f t="shared" si="9"/>
        <v>6.5320502708103273E-2</v>
      </c>
    </row>
    <row r="51" spans="1:16" ht="16.5" thickBot="1" x14ac:dyDescent="0.3">
      <c r="A51" s="8" t="s">
        <v>64</v>
      </c>
      <c r="B51" s="55">
        <v>6002</v>
      </c>
      <c r="C51" s="56">
        <v>57</v>
      </c>
      <c r="D51" s="55">
        <v>102</v>
      </c>
      <c r="E51" s="57">
        <v>2</v>
      </c>
      <c r="F51" s="55">
        <v>4171</v>
      </c>
      <c r="G51" s="55">
        <v>1729</v>
      </c>
      <c r="H51" s="55">
        <v>40</v>
      </c>
      <c r="I51" s="55">
        <v>185</v>
      </c>
      <c r="J51" s="55">
        <v>3</v>
      </c>
      <c r="K51" s="55">
        <v>160296</v>
      </c>
      <c r="L51" s="55">
        <v>4953</v>
      </c>
      <c r="M51" s="24">
        <f t="shared" si="7"/>
        <v>0.97612918324362274</v>
      </c>
      <c r="N51" s="25">
        <f t="shared" si="8"/>
        <v>1.6994335221592802E-2</v>
      </c>
      <c r="P51">
        <f t="shared" si="9"/>
        <v>3.7443230024454759E-2</v>
      </c>
    </row>
    <row r="52" spans="1:16" ht="16.5" thickBot="1" x14ac:dyDescent="0.3">
      <c r="A52" s="8" t="s">
        <v>90</v>
      </c>
      <c r="B52" s="55">
        <v>5647</v>
      </c>
      <c r="C52" s="55">
        <v>297</v>
      </c>
      <c r="D52" s="55">
        <v>103</v>
      </c>
      <c r="E52" s="55"/>
      <c r="F52" s="55">
        <v>2073</v>
      </c>
      <c r="G52" s="55">
        <v>3471</v>
      </c>
      <c r="H52" s="55">
        <v>36</v>
      </c>
      <c r="I52" s="55">
        <v>95</v>
      </c>
      <c r="J52" s="55">
        <v>2</v>
      </c>
      <c r="K52" s="55">
        <v>207530</v>
      </c>
      <c r="L52" s="55">
        <v>3499</v>
      </c>
      <c r="M52" s="24">
        <f t="shared" si="7"/>
        <v>0.95266544117647056</v>
      </c>
      <c r="N52" s="25">
        <f t="shared" si="8"/>
        <v>1.8239773330972198E-2</v>
      </c>
      <c r="P52">
        <f t="shared" si="9"/>
        <v>2.72105237796945E-2</v>
      </c>
    </row>
    <row r="53" spans="1:16" ht="16.5" thickBot="1" x14ac:dyDescent="0.3">
      <c r="A53" s="8" t="s">
        <v>92</v>
      </c>
      <c r="B53" s="55">
        <v>5537</v>
      </c>
      <c r="C53" s="56">
        <v>269</v>
      </c>
      <c r="D53" s="55">
        <v>392</v>
      </c>
      <c r="E53" s="57">
        <v>12</v>
      </c>
      <c r="F53" s="55">
        <v>1381</v>
      </c>
      <c r="G53" s="55">
        <v>3764</v>
      </c>
      <c r="H53" s="55"/>
      <c r="I53" s="55">
        <v>54</v>
      </c>
      <c r="J53" s="55">
        <v>4</v>
      </c>
      <c r="K53" s="55">
        <v>90000</v>
      </c>
      <c r="L53" s="55">
        <v>879</v>
      </c>
      <c r="M53" s="24">
        <f t="shared" si="7"/>
        <v>0.77890580936266218</v>
      </c>
      <c r="N53" s="25">
        <f t="shared" si="8"/>
        <v>7.0796460176991149E-2</v>
      </c>
      <c r="P53">
        <f t="shared" si="9"/>
        <v>6.1522222222222221E-2</v>
      </c>
    </row>
    <row r="54" spans="1:16" ht="16.5" thickBot="1" x14ac:dyDescent="0.3">
      <c r="A54" s="8" t="s">
        <v>87</v>
      </c>
      <c r="B54" s="55">
        <v>4995</v>
      </c>
      <c r="C54" s="56">
        <v>89</v>
      </c>
      <c r="D54" s="55">
        <v>211</v>
      </c>
      <c r="E54" s="55">
        <v>5</v>
      </c>
      <c r="F54" s="55">
        <v>3000</v>
      </c>
      <c r="G54" s="55">
        <v>1784</v>
      </c>
      <c r="H54" s="55">
        <v>48</v>
      </c>
      <c r="I54" s="55">
        <v>902</v>
      </c>
      <c r="J54" s="55">
        <v>38</v>
      </c>
      <c r="K54" s="55">
        <v>93900</v>
      </c>
      <c r="L54" s="55">
        <v>16947</v>
      </c>
      <c r="M54" s="24">
        <f t="shared" si="7"/>
        <v>0.93428838368109624</v>
      </c>
      <c r="N54" s="25">
        <f t="shared" si="8"/>
        <v>4.2242242242242239E-2</v>
      </c>
      <c r="P54">
        <f t="shared" si="9"/>
        <v>5.3194888178913741E-2</v>
      </c>
    </row>
    <row r="55" spans="1:16" ht="16.5" thickBot="1" x14ac:dyDescent="0.3">
      <c r="A55" s="8" t="s">
        <v>97</v>
      </c>
      <c r="B55" s="55">
        <v>4423</v>
      </c>
      <c r="C55" s="56">
        <v>102</v>
      </c>
      <c r="D55" s="55">
        <v>170</v>
      </c>
      <c r="E55" s="57">
        <v>2</v>
      </c>
      <c r="F55" s="55">
        <v>984</v>
      </c>
      <c r="G55" s="55">
        <v>3269</v>
      </c>
      <c r="H55" s="55">
        <v>1</v>
      </c>
      <c r="I55" s="55">
        <v>120</v>
      </c>
      <c r="J55" s="55">
        <v>5</v>
      </c>
      <c r="K55" s="55">
        <v>34841</v>
      </c>
      <c r="L55" s="55">
        <v>944</v>
      </c>
      <c r="M55" s="24">
        <f t="shared" si="7"/>
        <v>0.85268630849220106</v>
      </c>
      <c r="N55" s="25">
        <f t="shared" si="8"/>
        <v>3.8435451051322629E-2</v>
      </c>
      <c r="P55">
        <f t="shared" si="9"/>
        <v>0.12694813581699721</v>
      </c>
    </row>
    <row r="56" spans="1:16" ht="16.5" thickBot="1" x14ac:dyDescent="0.3">
      <c r="A56" s="8" t="s">
        <v>93</v>
      </c>
      <c r="B56" s="55">
        <v>4285</v>
      </c>
      <c r="C56" s="55"/>
      <c r="D56" s="55">
        <v>216</v>
      </c>
      <c r="E56" s="57">
        <v>2</v>
      </c>
      <c r="F56" s="55">
        <v>1256</v>
      </c>
      <c r="G56" s="55">
        <v>2813</v>
      </c>
      <c r="H56" s="55">
        <v>157</v>
      </c>
      <c r="I56" s="55">
        <v>95</v>
      </c>
      <c r="J56" s="55">
        <v>5</v>
      </c>
      <c r="K56" s="55">
        <v>56058</v>
      </c>
      <c r="L56" s="55">
        <v>1240</v>
      </c>
      <c r="M56" s="24">
        <f t="shared" si="7"/>
        <v>0.85326086956521741</v>
      </c>
      <c r="N56" s="25">
        <f t="shared" si="8"/>
        <v>5.0408401400233373E-2</v>
      </c>
      <c r="P56">
        <f t="shared" si="9"/>
        <v>7.6438688501195187E-2</v>
      </c>
    </row>
    <row r="57" spans="1:16" ht="16.5" thickBot="1" x14ac:dyDescent="0.3">
      <c r="A57" s="8" t="s">
        <v>201</v>
      </c>
      <c r="B57" s="55">
        <v>4024</v>
      </c>
      <c r="C57" s="56">
        <v>284</v>
      </c>
      <c r="D57" s="55">
        <v>26</v>
      </c>
      <c r="E57" s="57">
        <v>2</v>
      </c>
      <c r="F57" s="55">
        <v>1539</v>
      </c>
      <c r="G57" s="55">
        <v>2459</v>
      </c>
      <c r="H57" s="55">
        <v>66</v>
      </c>
      <c r="I57" s="55">
        <v>942</v>
      </c>
      <c r="J57" s="55">
        <v>6</v>
      </c>
      <c r="K57" s="55">
        <v>179000</v>
      </c>
      <c r="L57" s="55">
        <v>41915</v>
      </c>
      <c r="M57" s="24">
        <f t="shared" si="7"/>
        <v>0.98338658146964852</v>
      </c>
      <c r="N57" s="25">
        <f t="shared" si="8"/>
        <v>6.4612326043737576E-3</v>
      </c>
      <c r="P57">
        <f t="shared" si="9"/>
        <v>2.24804469273743E-2</v>
      </c>
    </row>
    <row r="58" spans="1:16" ht="16.5" thickBot="1" x14ac:dyDescent="0.3">
      <c r="A58" s="8" t="s">
        <v>95</v>
      </c>
      <c r="B58" s="55">
        <v>4006</v>
      </c>
      <c r="C58" s="56">
        <v>158</v>
      </c>
      <c r="D58" s="55">
        <v>450</v>
      </c>
      <c r="E58" s="57">
        <v>6</v>
      </c>
      <c r="F58" s="55">
        <v>1779</v>
      </c>
      <c r="G58" s="55">
        <v>1777</v>
      </c>
      <c r="H58" s="55">
        <v>22</v>
      </c>
      <c r="I58" s="55">
        <v>91</v>
      </c>
      <c r="J58" s="55">
        <v>10</v>
      </c>
      <c r="K58" s="55">
        <v>6500</v>
      </c>
      <c r="L58" s="55">
        <v>148</v>
      </c>
      <c r="M58" s="24">
        <f t="shared" si="7"/>
        <v>0.79811574697173615</v>
      </c>
      <c r="N58" s="25">
        <f t="shared" si="8"/>
        <v>0.11233150274588118</v>
      </c>
      <c r="P58">
        <f t="shared" si="9"/>
        <v>0.61630769230769233</v>
      </c>
    </row>
    <row r="59" spans="1:16" ht="16.5" thickBot="1" x14ac:dyDescent="0.3">
      <c r="A59" s="8" t="s">
        <v>96</v>
      </c>
      <c r="B59" s="55">
        <v>3897</v>
      </c>
      <c r="C59" s="56">
        <v>126</v>
      </c>
      <c r="D59" s="55">
        <v>116</v>
      </c>
      <c r="E59" s="57">
        <v>5</v>
      </c>
      <c r="F59" s="55">
        <v>1182</v>
      </c>
      <c r="G59" s="55">
        <v>2599</v>
      </c>
      <c r="H59" s="55">
        <v>237</v>
      </c>
      <c r="I59" s="55">
        <v>966</v>
      </c>
      <c r="J59" s="55">
        <v>29</v>
      </c>
      <c r="K59" s="55">
        <v>11763</v>
      </c>
      <c r="L59" s="55">
        <v>2916</v>
      </c>
      <c r="M59" s="24">
        <f t="shared" si="7"/>
        <v>0.91063174114021572</v>
      </c>
      <c r="N59" s="25">
        <f t="shared" si="8"/>
        <v>2.9766487041313832E-2</v>
      </c>
      <c r="P59">
        <f t="shared" si="9"/>
        <v>0.33129303749043609</v>
      </c>
    </row>
    <row r="60" spans="1:16" ht="16.5" thickBot="1" x14ac:dyDescent="0.3">
      <c r="A60" s="8" t="s">
        <v>83</v>
      </c>
      <c r="B60" s="55">
        <v>3784</v>
      </c>
      <c r="C60" s="56">
        <v>15</v>
      </c>
      <c r="D60" s="55">
        <v>90</v>
      </c>
      <c r="E60" s="55">
        <v>1</v>
      </c>
      <c r="F60" s="55">
        <v>3213</v>
      </c>
      <c r="G60" s="55">
        <v>481</v>
      </c>
      <c r="H60" s="55">
        <v>23</v>
      </c>
      <c r="I60" s="55">
        <v>6045</v>
      </c>
      <c r="J60" s="55">
        <v>144</v>
      </c>
      <c r="K60" s="55">
        <v>42643</v>
      </c>
      <c r="L60" s="55">
        <v>68122</v>
      </c>
      <c r="M60" s="24">
        <f t="shared" si="7"/>
        <v>0.97275204359673029</v>
      </c>
      <c r="N60" s="25">
        <f t="shared" si="8"/>
        <v>2.3784355179704016E-2</v>
      </c>
      <c r="P60">
        <f t="shared" si="9"/>
        <v>8.8736721150012896E-2</v>
      </c>
    </row>
    <row r="61" spans="1:16" ht="16.5" thickBot="1" x14ac:dyDescent="0.3">
      <c r="A61" s="8" t="s">
        <v>202</v>
      </c>
      <c r="B61" s="55">
        <v>3402</v>
      </c>
      <c r="C61" s="56">
        <v>264</v>
      </c>
      <c r="D61" s="55">
        <v>25</v>
      </c>
      <c r="E61" s="55"/>
      <c r="F61" s="55">
        <v>866</v>
      </c>
      <c r="G61" s="55">
        <v>2511</v>
      </c>
      <c r="H61" s="55">
        <v>41</v>
      </c>
      <c r="I61" s="55">
        <v>181</v>
      </c>
      <c r="J61" s="55">
        <v>1</v>
      </c>
      <c r="K61" s="55">
        <v>249527</v>
      </c>
      <c r="L61" s="55">
        <v>13289</v>
      </c>
      <c r="M61" s="24">
        <f t="shared" si="7"/>
        <v>0.97194163860830529</v>
      </c>
      <c r="N61" s="25">
        <f t="shared" si="8"/>
        <v>7.3486184597295707E-3</v>
      </c>
      <c r="P61">
        <f t="shared" si="9"/>
        <v>1.3633795140405648E-2</v>
      </c>
    </row>
    <row r="62" spans="1:16" ht="16.5" thickBot="1" x14ac:dyDescent="0.3">
      <c r="A62" s="8" t="s">
        <v>100</v>
      </c>
      <c r="B62" s="55">
        <v>3040</v>
      </c>
      <c r="C62" s="56">
        <v>119</v>
      </c>
      <c r="D62" s="55">
        <v>8</v>
      </c>
      <c r="E62" s="57"/>
      <c r="F62" s="55">
        <v>1500</v>
      </c>
      <c r="G62" s="55">
        <v>1532</v>
      </c>
      <c r="H62" s="55">
        <v>1</v>
      </c>
      <c r="I62" s="55">
        <v>1787</v>
      </c>
      <c r="J62" s="55">
        <v>5</v>
      </c>
      <c r="K62" s="55">
        <v>129694</v>
      </c>
      <c r="L62" s="55">
        <v>76220</v>
      </c>
      <c r="M62" s="24">
        <f t="shared" si="7"/>
        <v>0.99469496021220161</v>
      </c>
      <c r="N62" s="25">
        <f t="shared" si="8"/>
        <v>2.631578947368421E-3</v>
      </c>
      <c r="P62">
        <f t="shared" si="9"/>
        <v>2.3439789041898623E-2</v>
      </c>
    </row>
    <row r="63" spans="1:16" ht="16.5" thickBot="1" x14ac:dyDescent="0.3">
      <c r="A63" s="8" t="s">
        <v>89</v>
      </c>
      <c r="B63" s="55">
        <v>2954</v>
      </c>
      <c r="C63" s="56">
        <v>7</v>
      </c>
      <c r="D63" s="55">
        <v>54</v>
      </c>
      <c r="E63" s="57"/>
      <c r="F63" s="55">
        <v>2684</v>
      </c>
      <c r="G63" s="55">
        <v>216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7"/>
        <v>0.98027757487216949</v>
      </c>
      <c r="N63" s="25">
        <f t="shared" si="8"/>
        <v>1.8280297901150981E-2</v>
      </c>
      <c r="P63">
        <f t="shared" si="9"/>
        <v>1.6587770870886049E-2</v>
      </c>
    </row>
    <row r="64" spans="1:16" ht="16.5" thickBot="1" x14ac:dyDescent="0.3">
      <c r="A64" s="8" t="s">
        <v>101</v>
      </c>
      <c r="B64" s="55">
        <v>2775</v>
      </c>
      <c r="C64" s="56">
        <v>48</v>
      </c>
      <c r="D64" s="55">
        <v>312</v>
      </c>
      <c r="E64" s="57">
        <v>12</v>
      </c>
      <c r="F64" s="55">
        <v>581</v>
      </c>
      <c r="G64" s="55">
        <v>1882</v>
      </c>
      <c r="H64" s="55">
        <v>54</v>
      </c>
      <c r="I64" s="55">
        <v>287</v>
      </c>
      <c r="J64" s="55">
        <v>32</v>
      </c>
      <c r="K64" s="55">
        <v>72951</v>
      </c>
      <c r="L64" s="55">
        <v>7552</v>
      </c>
      <c r="M64" s="24">
        <f t="shared" si="7"/>
        <v>0.65061590145576709</v>
      </c>
      <c r="N64" s="25">
        <f t="shared" si="8"/>
        <v>0.11243243243243244</v>
      </c>
      <c r="P64">
        <f t="shared" si="9"/>
        <v>3.8039231813134844E-2</v>
      </c>
    </row>
    <row r="65" spans="1:16" ht="16.5" thickBot="1" x14ac:dyDescent="0.3">
      <c r="A65" s="8" t="s">
        <v>94</v>
      </c>
      <c r="B65" s="55">
        <v>2591</v>
      </c>
      <c r="C65" s="56">
        <v>15</v>
      </c>
      <c r="D65" s="55">
        <v>140</v>
      </c>
      <c r="E65" s="55">
        <v>1</v>
      </c>
      <c r="F65" s="55">
        <v>1374</v>
      </c>
      <c r="G65" s="55">
        <v>1077</v>
      </c>
      <c r="H65" s="55">
        <v>38</v>
      </c>
      <c r="I65" s="55">
        <v>249</v>
      </c>
      <c r="J65" s="55">
        <v>13</v>
      </c>
      <c r="K65" s="55">
        <v>75170</v>
      </c>
      <c r="L65" s="55">
        <v>7212</v>
      </c>
      <c r="M65" s="24">
        <f t="shared" si="7"/>
        <v>0.90752972258916775</v>
      </c>
      <c r="N65" s="25">
        <f t="shared" si="8"/>
        <v>5.403319181783095E-2</v>
      </c>
      <c r="P65">
        <f t="shared" si="9"/>
        <v>3.4468537980577356E-2</v>
      </c>
    </row>
    <row r="66" spans="1:16" ht="16.5" thickBot="1" x14ac:dyDescent="0.3">
      <c r="A66" s="8" t="s">
        <v>214</v>
      </c>
      <c r="B66" s="55">
        <v>2348</v>
      </c>
      <c r="C66" s="56">
        <v>74</v>
      </c>
      <c r="D66" s="55">
        <v>11</v>
      </c>
      <c r="E66" s="57">
        <v>1</v>
      </c>
      <c r="F66" s="55">
        <v>495</v>
      </c>
      <c r="G66" s="55">
        <v>1842</v>
      </c>
      <c r="H66" s="55">
        <v>17</v>
      </c>
      <c r="I66" s="55">
        <v>460</v>
      </c>
      <c r="J66" s="55">
        <v>2</v>
      </c>
      <c r="K66" s="55">
        <v>40459</v>
      </c>
      <c r="L66" s="55">
        <v>7923</v>
      </c>
      <c r="M66" s="24">
        <f t="shared" si="7"/>
        <v>0.97826086956521741</v>
      </c>
      <c r="N66" s="25">
        <f t="shared" si="8"/>
        <v>4.6848381601362864E-3</v>
      </c>
      <c r="P66">
        <f t="shared" si="9"/>
        <v>5.8034059171012627E-2</v>
      </c>
    </row>
    <row r="67" spans="1:16" ht="16.5" thickBot="1" x14ac:dyDescent="0.3">
      <c r="A67" s="9" t="s">
        <v>219</v>
      </c>
      <c r="B67" s="58">
        <v>2171</v>
      </c>
      <c r="C67" s="59">
        <v>232</v>
      </c>
      <c r="D67" s="58">
        <v>64</v>
      </c>
      <c r="E67" s="60">
        <v>4</v>
      </c>
      <c r="F67" s="58">
        <v>260</v>
      </c>
      <c r="G67" s="58">
        <v>1847</v>
      </c>
      <c r="H67" s="58">
        <v>7</v>
      </c>
      <c r="I67" s="58">
        <v>56</v>
      </c>
      <c r="J67" s="58">
        <v>2</v>
      </c>
      <c r="K67" s="58">
        <v>10022</v>
      </c>
      <c r="L67" s="58">
        <v>257</v>
      </c>
      <c r="M67" s="24">
        <f t="shared" ref="M67:M98" si="10">F67/(F67+D67)</f>
        <v>0.80246913580246915</v>
      </c>
      <c r="N67" s="25">
        <f t="shared" ref="N67:N98" si="11">+D67/B67</f>
        <v>2.947950253339475E-2</v>
      </c>
      <c r="P67">
        <f t="shared" si="9"/>
        <v>0.21662342845739374</v>
      </c>
    </row>
    <row r="68" spans="1:16" ht="16.5" thickBot="1" x14ac:dyDescent="0.3">
      <c r="A68" s="8" t="s">
        <v>102</v>
      </c>
      <c r="B68" s="55">
        <v>2085</v>
      </c>
      <c r="C68" s="56">
        <v>82</v>
      </c>
      <c r="D68" s="55">
        <v>93</v>
      </c>
      <c r="E68" s="57">
        <v>1</v>
      </c>
      <c r="F68" s="55">
        <v>1375</v>
      </c>
      <c r="G68" s="55">
        <v>617</v>
      </c>
      <c r="H68" s="55"/>
      <c r="I68" s="55">
        <v>52</v>
      </c>
      <c r="J68" s="55">
        <v>2</v>
      </c>
      <c r="K68" s="55">
        <v>92061</v>
      </c>
      <c r="L68" s="55">
        <v>2289</v>
      </c>
      <c r="M68" s="24">
        <f t="shared" si="10"/>
        <v>0.93664850136239786</v>
      </c>
      <c r="N68" s="25">
        <f t="shared" si="11"/>
        <v>4.4604316546762592E-2</v>
      </c>
      <c r="P68">
        <f t="shared" ref="P68:P99" si="12">+B68/K68</f>
        <v>2.2648026851761333E-2</v>
      </c>
    </row>
    <row r="69" spans="1:16" ht="16.5" thickBot="1" x14ac:dyDescent="0.3">
      <c r="A69" s="8" t="s">
        <v>99</v>
      </c>
      <c r="B69" s="55">
        <v>2076</v>
      </c>
      <c r="C69" s="56">
        <v>14</v>
      </c>
      <c r="D69" s="55">
        <v>69</v>
      </c>
      <c r="E69" s="55">
        <v>2</v>
      </c>
      <c r="F69" s="55">
        <v>1348</v>
      </c>
      <c r="G69" s="55">
        <v>659</v>
      </c>
      <c r="H69" s="55">
        <v>20</v>
      </c>
      <c r="I69" s="55">
        <v>506</v>
      </c>
      <c r="J69" s="55">
        <v>17</v>
      </c>
      <c r="K69" s="55">
        <v>36221</v>
      </c>
      <c r="L69" s="55">
        <v>8823</v>
      </c>
      <c r="M69" s="24">
        <f t="shared" si="10"/>
        <v>0.95130557515878622</v>
      </c>
      <c r="N69" s="25">
        <f t="shared" si="11"/>
        <v>3.3236994219653176E-2</v>
      </c>
      <c r="P69">
        <f t="shared" si="12"/>
        <v>5.7314817371138291E-2</v>
      </c>
    </row>
    <row r="70" spans="1:16" ht="16.5" thickBot="1" x14ac:dyDescent="0.3">
      <c r="A70" s="8" t="s">
        <v>223</v>
      </c>
      <c r="B70" s="55">
        <v>2074</v>
      </c>
      <c r="C70" s="56">
        <v>403</v>
      </c>
      <c r="D70" s="55">
        <v>17</v>
      </c>
      <c r="E70" s="55">
        <v>1</v>
      </c>
      <c r="F70" s="55">
        <v>212</v>
      </c>
      <c r="G70" s="55">
        <v>1845</v>
      </c>
      <c r="H70" s="55">
        <v>4</v>
      </c>
      <c r="I70" s="55">
        <v>67</v>
      </c>
      <c r="J70" s="55" t="s">
        <v>91</v>
      </c>
      <c r="K70" s="55">
        <v>113497</v>
      </c>
      <c r="L70" s="55">
        <v>3653</v>
      </c>
      <c r="M70" s="24">
        <f t="shared" si="10"/>
        <v>0.92576419213973804</v>
      </c>
      <c r="N70" s="25">
        <f t="shared" si="11"/>
        <v>8.1967213114754103E-3</v>
      </c>
      <c r="P70">
        <f t="shared" si="12"/>
        <v>1.8273610756231441E-2</v>
      </c>
    </row>
    <row r="71" spans="1:16" ht="16.5" thickBot="1" x14ac:dyDescent="0.3">
      <c r="A71" s="8" t="s">
        <v>209</v>
      </c>
      <c r="B71" s="55">
        <v>2066</v>
      </c>
      <c r="C71" s="56">
        <v>134</v>
      </c>
      <c r="D71" s="55">
        <v>32</v>
      </c>
      <c r="E71" s="55">
        <v>2</v>
      </c>
      <c r="F71" s="55">
        <v>929</v>
      </c>
      <c r="G71" s="55">
        <v>1105</v>
      </c>
      <c r="H71" s="55">
        <v>10</v>
      </c>
      <c r="I71" s="55">
        <v>697</v>
      </c>
      <c r="J71" s="55">
        <v>11</v>
      </c>
      <c r="K71" s="55">
        <v>21125</v>
      </c>
      <c r="L71" s="55">
        <v>7129</v>
      </c>
      <c r="M71" s="24">
        <f t="shared" si="10"/>
        <v>0.96670135275754421</v>
      </c>
      <c r="N71" s="25">
        <f t="shared" si="11"/>
        <v>1.5488867376573089E-2</v>
      </c>
      <c r="P71">
        <f t="shared" si="12"/>
        <v>9.7798816568047342E-2</v>
      </c>
    </row>
    <row r="72" spans="1:16" ht="16.5" thickBot="1" x14ac:dyDescent="0.3">
      <c r="A72" s="8" t="s">
        <v>204</v>
      </c>
      <c r="B72" s="55">
        <v>2039</v>
      </c>
      <c r="C72" s="56">
        <v>37</v>
      </c>
      <c r="D72" s="55">
        <v>9</v>
      </c>
      <c r="E72" s="55"/>
      <c r="F72" s="55">
        <v>1133</v>
      </c>
      <c r="G72" s="55">
        <v>897</v>
      </c>
      <c r="H72" s="55">
        <v>8</v>
      </c>
      <c r="I72" s="55">
        <v>61</v>
      </c>
      <c r="J72" s="55" t="s">
        <v>63</v>
      </c>
      <c r="K72" s="55">
        <v>242536</v>
      </c>
      <c r="L72" s="55">
        <v>7247</v>
      </c>
      <c r="M72" s="24">
        <f t="shared" si="10"/>
        <v>0.99211908931698778</v>
      </c>
      <c r="N72" s="25">
        <f t="shared" si="11"/>
        <v>4.4139283962726823E-3</v>
      </c>
      <c r="P72">
        <f t="shared" si="12"/>
        <v>8.4069993732889137E-3</v>
      </c>
    </row>
    <row r="73" spans="1:16" ht="16.5" thickBot="1" x14ac:dyDescent="0.3">
      <c r="A73" s="8" t="s">
        <v>218</v>
      </c>
      <c r="B73" s="55">
        <v>1832</v>
      </c>
      <c r="C73" s="56"/>
      <c r="D73" s="55">
        <v>61</v>
      </c>
      <c r="E73" s="55"/>
      <c r="F73" s="55">
        <v>934</v>
      </c>
      <c r="G73" s="55">
        <v>837</v>
      </c>
      <c r="H73" s="55">
        <v>12</v>
      </c>
      <c r="I73" s="55">
        <v>69</v>
      </c>
      <c r="J73" s="55">
        <v>2</v>
      </c>
      <c r="K73" s="55"/>
      <c r="L73" s="55"/>
      <c r="M73" s="24">
        <f t="shared" si="10"/>
        <v>0.93869346733668346</v>
      </c>
      <c r="N73" s="25">
        <f t="shared" si="11"/>
        <v>3.3296943231441049E-2</v>
      </c>
      <c r="P73" t="e">
        <f t="shared" si="12"/>
        <v>#DIV/0!</v>
      </c>
    </row>
    <row r="74" spans="1:16" ht="16.5" thickBot="1" x14ac:dyDescent="0.3">
      <c r="A74" s="8" t="s">
        <v>206</v>
      </c>
      <c r="B74" s="55">
        <v>1804</v>
      </c>
      <c r="C74" s="56">
        <v>38</v>
      </c>
      <c r="D74" s="55">
        <v>24</v>
      </c>
      <c r="E74" s="57">
        <v>1</v>
      </c>
      <c r="F74" s="55">
        <v>1325</v>
      </c>
      <c r="G74" s="55">
        <v>455</v>
      </c>
      <c r="H74" s="55">
        <v>17</v>
      </c>
      <c r="I74" s="55">
        <v>178</v>
      </c>
      <c r="J74" s="55">
        <v>2</v>
      </c>
      <c r="K74" s="55">
        <v>143079</v>
      </c>
      <c r="L74" s="55">
        <v>14112</v>
      </c>
      <c r="M74" s="24">
        <f t="shared" si="10"/>
        <v>0.98220904373610085</v>
      </c>
      <c r="N74" s="25">
        <f t="shared" si="11"/>
        <v>1.3303769401330377E-2</v>
      </c>
      <c r="P74">
        <f t="shared" si="12"/>
        <v>1.2608419125098722E-2</v>
      </c>
    </row>
    <row r="75" spans="1:16" ht="16.5" thickBot="1" x14ac:dyDescent="0.3">
      <c r="A75" s="8" t="s">
        <v>98</v>
      </c>
      <c r="B75" s="55">
        <v>1797</v>
      </c>
      <c r="C75" s="56"/>
      <c r="D75" s="55">
        <v>10</v>
      </c>
      <c r="E75" s="55"/>
      <c r="F75" s="55">
        <v>1670</v>
      </c>
      <c r="G75" s="55">
        <v>117</v>
      </c>
      <c r="H75" s="55"/>
      <c r="I75" s="55">
        <v>5266</v>
      </c>
      <c r="J75" s="55">
        <v>29</v>
      </c>
      <c r="K75" s="55">
        <v>48413</v>
      </c>
      <c r="L75" s="55">
        <v>141873</v>
      </c>
      <c r="M75" s="24">
        <f t="shared" si="10"/>
        <v>0.99404761904761907</v>
      </c>
      <c r="N75" s="25">
        <f t="shared" si="11"/>
        <v>5.5648302726766831E-3</v>
      </c>
      <c r="P75">
        <f t="shared" si="12"/>
        <v>3.7118129428046188E-2</v>
      </c>
    </row>
    <row r="76" spans="1:16" ht="30.75" thickBot="1" x14ac:dyDescent="0.3">
      <c r="A76" s="8" t="s">
        <v>208</v>
      </c>
      <c r="B76" s="55">
        <v>1757</v>
      </c>
      <c r="C76" s="56">
        <v>80</v>
      </c>
      <c r="D76" s="55">
        <v>69</v>
      </c>
      <c r="E76" s="55">
        <v>4</v>
      </c>
      <c r="F76" s="55">
        <v>727</v>
      </c>
      <c r="G76" s="55">
        <v>961</v>
      </c>
      <c r="H76" s="55">
        <v>4</v>
      </c>
      <c r="I76" s="55">
        <v>536</v>
      </c>
      <c r="J76" s="55">
        <v>21</v>
      </c>
      <c r="K76" s="55">
        <v>30793</v>
      </c>
      <c r="L76" s="55">
        <v>9386</v>
      </c>
      <c r="M76" s="24">
        <f t="shared" si="10"/>
        <v>0.91331658291457285</v>
      </c>
      <c r="N76" s="25">
        <f t="shared" si="11"/>
        <v>3.927148548662493E-2</v>
      </c>
      <c r="P76">
        <f t="shared" si="12"/>
        <v>5.7058422368720163E-2</v>
      </c>
    </row>
    <row r="77" spans="1:16" ht="16.5" thickBot="1" x14ac:dyDescent="0.3">
      <c r="A77" s="8" t="s">
        <v>235</v>
      </c>
      <c r="B77" s="55">
        <v>1728</v>
      </c>
      <c r="C77" s="56"/>
      <c r="D77" s="55">
        <v>51</v>
      </c>
      <c r="E77" s="55"/>
      <c r="F77" s="55">
        <v>307</v>
      </c>
      <c r="G77" s="55">
        <v>1370</v>
      </c>
      <c r="H77" s="55">
        <v>2</v>
      </c>
      <c r="I77" s="55">
        <v>8</v>
      </c>
      <c r="J77" s="55" t="s">
        <v>48</v>
      </c>
      <c r="K77" s="55">
        <v>13689</v>
      </c>
      <c r="L77" s="55">
        <v>66</v>
      </c>
      <c r="M77" s="24">
        <f t="shared" si="10"/>
        <v>0.85754189944134074</v>
      </c>
      <c r="N77" s="25">
        <f t="shared" si="11"/>
        <v>2.9513888888888888E-2</v>
      </c>
      <c r="P77">
        <f t="shared" si="12"/>
        <v>0.12623274161735701</v>
      </c>
    </row>
    <row r="78" spans="1:16" ht="16.5" thickBot="1" x14ac:dyDescent="0.3">
      <c r="A78" s="8" t="s">
        <v>103</v>
      </c>
      <c r="B78" s="55">
        <v>1689</v>
      </c>
      <c r="C78" s="55">
        <v>23</v>
      </c>
      <c r="D78" s="55">
        <v>52</v>
      </c>
      <c r="E78" s="55">
        <v>2</v>
      </c>
      <c r="F78" s="55">
        <v>249</v>
      </c>
      <c r="G78" s="55">
        <v>1388</v>
      </c>
      <c r="H78" s="55">
        <v>9</v>
      </c>
      <c r="I78" s="55">
        <v>1273</v>
      </c>
      <c r="J78" s="55">
        <v>39</v>
      </c>
      <c r="K78" s="55">
        <v>52741</v>
      </c>
      <c r="L78" s="55">
        <v>39758</v>
      </c>
      <c r="M78" s="24">
        <f t="shared" si="10"/>
        <v>0.8272425249169435</v>
      </c>
      <c r="N78" s="25">
        <f t="shared" si="11"/>
        <v>3.078744819419775E-2</v>
      </c>
      <c r="P78">
        <f t="shared" si="12"/>
        <v>3.2024421228266431E-2</v>
      </c>
    </row>
    <row r="79" spans="1:16" ht="16.5" thickBot="1" x14ac:dyDescent="0.3">
      <c r="A79" s="8" t="s">
        <v>220</v>
      </c>
      <c r="B79" s="55">
        <v>1506</v>
      </c>
      <c r="C79" s="56">
        <v>59</v>
      </c>
      <c r="D79" s="55">
        <v>66</v>
      </c>
      <c r="E79" s="55">
        <v>2</v>
      </c>
      <c r="F79" s="55">
        <v>266</v>
      </c>
      <c r="G79" s="55">
        <v>1174</v>
      </c>
      <c r="H79" s="55">
        <v>40</v>
      </c>
      <c r="I79" s="55">
        <v>217</v>
      </c>
      <c r="J79" s="55">
        <v>9</v>
      </c>
      <c r="K79" s="55">
        <v>45208</v>
      </c>
      <c r="L79" s="55">
        <v>6506</v>
      </c>
      <c r="M79" s="24">
        <f t="shared" si="10"/>
        <v>0.8012048192771084</v>
      </c>
      <c r="N79" s="25">
        <f t="shared" si="11"/>
        <v>4.3824701195219126E-2</v>
      </c>
      <c r="P79">
        <f t="shared" si="12"/>
        <v>3.33126880198195E-2</v>
      </c>
    </row>
    <row r="80" spans="1:16" ht="16.5" thickBot="1" x14ac:dyDescent="0.3">
      <c r="A80" s="18" t="s">
        <v>216</v>
      </c>
      <c r="B80" s="55">
        <v>1501</v>
      </c>
      <c r="C80" s="55">
        <v>34</v>
      </c>
      <c r="D80" s="55">
        <v>61</v>
      </c>
      <c r="E80" s="55">
        <v>3</v>
      </c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10"/>
        <v>0.91778975741239888</v>
      </c>
      <c r="N80" s="25">
        <f t="shared" si="11"/>
        <v>4.0639573617588277E-2</v>
      </c>
      <c r="P80">
        <f t="shared" si="12"/>
        <v>3.1702114178300635E-2</v>
      </c>
    </row>
    <row r="81" spans="1:16" ht="16.5" thickBot="1" x14ac:dyDescent="0.3">
      <c r="A81" s="8" t="s">
        <v>238</v>
      </c>
      <c r="B81" s="55">
        <v>1495</v>
      </c>
      <c r="C81" s="55">
        <v>144</v>
      </c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10"/>
        <v>0.97916666666666663</v>
      </c>
      <c r="N81" s="25">
        <f t="shared" si="11"/>
        <v>4.6822742474916385E-3</v>
      </c>
      <c r="P81" t="e">
        <f t="shared" si="12"/>
        <v>#DIV/0!</v>
      </c>
    </row>
    <row r="82" spans="1:16" ht="16.5" thickBot="1" x14ac:dyDescent="0.3">
      <c r="A82" s="8" t="s">
        <v>104</v>
      </c>
      <c r="B82" s="55">
        <v>1476</v>
      </c>
      <c r="C82" s="56">
        <v>2</v>
      </c>
      <c r="D82" s="55">
        <v>19</v>
      </c>
      <c r="E82" s="57"/>
      <c r="F82" s="55">
        <v>1241</v>
      </c>
      <c r="G82" s="55">
        <v>216</v>
      </c>
      <c r="H82" s="55">
        <v>1</v>
      </c>
      <c r="I82" s="55">
        <v>306</v>
      </c>
      <c r="J82" s="55">
        <v>4</v>
      </c>
      <c r="K82" s="55">
        <v>134570</v>
      </c>
      <c r="L82" s="55">
        <v>27906</v>
      </c>
      <c r="M82" s="24">
        <f t="shared" si="10"/>
        <v>0.98492063492063497</v>
      </c>
      <c r="N82" s="25">
        <f t="shared" si="11"/>
        <v>1.2872628726287264E-2</v>
      </c>
      <c r="P82">
        <f t="shared" si="12"/>
        <v>1.0968269302221893E-2</v>
      </c>
    </row>
    <row r="83" spans="1:16" ht="30.75" thickBot="1" x14ac:dyDescent="0.3">
      <c r="A83" s="8" t="s">
        <v>213</v>
      </c>
      <c r="B83" s="55">
        <v>1465</v>
      </c>
      <c r="C83" s="56">
        <v>23</v>
      </c>
      <c r="D83" s="55">
        <v>77</v>
      </c>
      <c r="E83" s="57">
        <v>4</v>
      </c>
      <c r="F83" s="55">
        <v>738</v>
      </c>
      <c r="G83" s="55">
        <v>650</v>
      </c>
      <c r="H83" s="55">
        <v>13</v>
      </c>
      <c r="I83" s="55">
        <v>703</v>
      </c>
      <c r="J83" s="55">
        <v>37</v>
      </c>
      <c r="K83" s="55">
        <v>16050</v>
      </c>
      <c r="L83" s="55">
        <v>7704</v>
      </c>
      <c r="M83" s="24">
        <f t="shared" si="10"/>
        <v>0.90552147239263803</v>
      </c>
      <c r="N83" s="25">
        <f t="shared" si="11"/>
        <v>5.2559726962457337E-2</v>
      </c>
      <c r="P83">
        <f t="shared" si="12"/>
        <v>9.1277258566978187E-2</v>
      </c>
    </row>
    <row r="84" spans="1:16" ht="16.5" thickBot="1" x14ac:dyDescent="0.3">
      <c r="A84" s="8" t="s">
        <v>203</v>
      </c>
      <c r="B84" s="55">
        <v>1429</v>
      </c>
      <c r="C84" s="56">
        <v>11</v>
      </c>
      <c r="D84" s="55">
        <v>91</v>
      </c>
      <c r="E84" s="57">
        <v>2</v>
      </c>
      <c r="F84" s="55">
        <v>233</v>
      </c>
      <c r="G84" s="55">
        <v>1105</v>
      </c>
      <c r="H84" s="55">
        <v>22</v>
      </c>
      <c r="I84" s="55">
        <v>687</v>
      </c>
      <c r="J84" s="55">
        <v>44</v>
      </c>
      <c r="K84" s="55">
        <v>52948</v>
      </c>
      <c r="L84" s="55">
        <v>25469</v>
      </c>
      <c r="M84" s="24">
        <f t="shared" si="10"/>
        <v>0.71913580246913578</v>
      </c>
      <c r="N84" s="25">
        <f t="shared" si="11"/>
        <v>6.3680895731280621E-2</v>
      </c>
      <c r="P84">
        <f t="shared" si="12"/>
        <v>2.6988743673037698E-2</v>
      </c>
    </row>
    <row r="85" spans="1:16" ht="16.5" thickBot="1" x14ac:dyDescent="0.3">
      <c r="A85" s="8" t="s">
        <v>215</v>
      </c>
      <c r="B85" s="55">
        <v>1396</v>
      </c>
      <c r="C85" s="56">
        <v>5</v>
      </c>
      <c r="D85" s="55">
        <v>23</v>
      </c>
      <c r="E85" s="57">
        <v>1</v>
      </c>
      <c r="F85" s="55">
        <v>524</v>
      </c>
      <c r="G85" s="55">
        <v>849</v>
      </c>
      <c r="H85" s="55">
        <v>8</v>
      </c>
      <c r="I85" s="55">
        <v>256</v>
      </c>
      <c r="J85" s="55">
        <v>4</v>
      </c>
      <c r="K85" s="55">
        <v>85922</v>
      </c>
      <c r="L85" s="55">
        <v>15738</v>
      </c>
      <c r="M85" s="24">
        <f t="shared" si="10"/>
        <v>0.9579524680073126</v>
      </c>
      <c r="N85" s="25">
        <f t="shared" si="11"/>
        <v>1.6475644699140399E-2</v>
      </c>
      <c r="P85">
        <f t="shared" si="12"/>
        <v>1.6247294057400899E-2</v>
      </c>
    </row>
    <row r="86" spans="1:16" ht="16.5" thickBot="1" x14ac:dyDescent="0.3">
      <c r="A86" s="8" t="s">
        <v>207</v>
      </c>
      <c r="B86" s="55">
        <v>1385</v>
      </c>
      <c r="C86" s="56">
        <v>10</v>
      </c>
      <c r="D86" s="55">
        <v>45</v>
      </c>
      <c r="E86" s="57"/>
      <c r="F86" s="55">
        <v>589</v>
      </c>
      <c r="G86" s="55">
        <v>751</v>
      </c>
      <c r="H86" s="55">
        <v>17</v>
      </c>
      <c r="I86" s="55">
        <v>509</v>
      </c>
      <c r="J86" s="55">
        <v>17</v>
      </c>
      <c r="K86" s="55">
        <v>125555</v>
      </c>
      <c r="L86" s="55">
        <v>46121</v>
      </c>
      <c r="M86" s="24">
        <f t="shared" si="10"/>
        <v>0.92902208201892744</v>
      </c>
      <c r="N86" s="25">
        <f t="shared" si="11"/>
        <v>3.2490974729241874E-2</v>
      </c>
      <c r="P86">
        <f t="shared" si="12"/>
        <v>1.1031022261160447E-2</v>
      </c>
    </row>
    <row r="87" spans="1:16" ht="16.5" thickBot="1" x14ac:dyDescent="0.3">
      <c r="A87" s="8" t="s">
        <v>224</v>
      </c>
      <c r="B87" s="55">
        <v>1275</v>
      </c>
      <c r="C87" s="56">
        <v>37</v>
      </c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10"/>
        <v>0.97619047619047616</v>
      </c>
      <c r="N87" s="25">
        <f t="shared" si="11"/>
        <v>1.0980392156862745E-2</v>
      </c>
      <c r="P87">
        <f t="shared" si="12"/>
        <v>0.13202858030444237</v>
      </c>
    </row>
    <row r="88" spans="1:16" ht="16.5" thickBot="1" x14ac:dyDescent="0.3">
      <c r="A88" s="8" t="s">
        <v>237</v>
      </c>
      <c r="B88" s="55">
        <v>1110</v>
      </c>
      <c r="C88" s="56">
        <v>57</v>
      </c>
      <c r="D88" s="55">
        <v>59</v>
      </c>
      <c r="E88" s="57">
        <v>4</v>
      </c>
      <c r="F88" s="55">
        <v>117</v>
      </c>
      <c r="G88" s="55">
        <v>934</v>
      </c>
      <c r="H88" s="55">
        <v>3</v>
      </c>
      <c r="I88" s="55">
        <v>95</v>
      </c>
      <c r="J88" s="55">
        <v>5</v>
      </c>
      <c r="K88" s="55">
        <v>5791</v>
      </c>
      <c r="L88" s="55">
        <v>496</v>
      </c>
      <c r="M88" s="24">
        <f t="shared" si="10"/>
        <v>0.66477272727272729</v>
      </c>
      <c r="N88" s="25">
        <f t="shared" si="11"/>
        <v>5.3153153153153151E-2</v>
      </c>
      <c r="P88">
        <f t="shared" si="12"/>
        <v>0.19167673976860647</v>
      </c>
    </row>
    <row r="89" spans="1:16" ht="16.5" thickBot="1" x14ac:dyDescent="0.3">
      <c r="A89" s="8" t="s">
        <v>225</v>
      </c>
      <c r="B89" s="55">
        <v>1089</v>
      </c>
      <c r="C89" s="56">
        <v>12</v>
      </c>
      <c r="D89" s="55">
        <v>2</v>
      </c>
      <c r="E89" s="55"/>
      <c r="F89" s="55">
        <v>642</v>
      </c>
      <c r="G89" s="55">
        <v>445</v>
      </c>
      <c r="H89" s="55"/>
      <c r="I89" s="55">
        <v>1102</v>
      </c>
      <c r="J89" s="55">
        <v>2</v>
      </c>
      <c r="K89" s="55">
        <v>13422</v>
      </c>
      <c r="L89" s="55">
        <v>13585</v>
      </c>
      <c r="M89" s="24">
        <f t="shared" si="10"/>
        <v>0.99689440993788825</v>
      </c>
      <c r="N89" s="25">
        <f t="shared" si="11"/>
        <v>1.8365472910927456E-3</v>
      </c>
      <c r="P89">
        <f t="shared" si="12"/>
        <v>8.1135449262405013E-2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846</v>
      </c>
      <c r="G90" s="55">
        <v>188</v>
      </c>
      <c r="H90" s="55">
        <v>4</v>
      </c>
      <c r="I90" s="55">
        <v>138</v>
      </c>
      <c r="J90" s="55" t="s">
        <v>91</v>
      </c>
      <c r="K90" s="55">
        <v>154989</v>
      </c>
      <c r="L90" s="55">
        <v>20674</v>
      </c>
      <c r="M90" s="24">
        <f t="shared" si="10"/>
        <v>0.99529411764705877</v>
      </c>
      <c r="N90" s="25">
        <f t="shared" si="11"/>
        <v>3.8535645472061657E-3</v>
      </c>
      <c r="P90">
        <f t="shared" si="12"/>
        <v>6.697249482221319E-3</v>
      </c>
    </row>
    <row r="91" spans="1:16" ht="16.5" thickBot="1" x14ac:dyDescent="0.3">
      <c r="A91" s="8" t="s">
        <v>221</v>
      </c>
      <c r="B91" s="55">
        <v>994</v>
      </c>
      <c r="C91" s="55">
        <v>14</v>
      </c>
      <c r="D91" s="55">
        <v>41</v>
      </c>
      <c r="E91" s="55">
        <v>1</v>
      </c>
      <c r="F91" s="55">
        <v>305</v>
      </c>
      <c r="G91" s="55">
        <v>648</v>
      </c>
      <c r="H91" s="55">
        <v>24</v>
      </c>
      <c r="I91" s="55">
        <v>84</v>
      </c>
      <c r="J91" s="55">
        <v>3</v>
      </c>
      <c r="K91" s="55">
        <v>22957</v>
      </c>
      <c r="L91" s="55">
        <v>1942</v>
      </c>
      <c r="M91" s="24">
        <f t="shared" si="10"/>
        <v>0.88150289017341044</v>
      </c>
      <c r="N91" s="25">
        <f t="shared" si="11"/>
        <v>4.124748490945674E-2</v>
      </c>
      <c r="P91">
        <f t="shared" si="12"/>
        <v>4.3298340375484599E-2</v>
      </c>
    </row>
    <row r="92" spans="1:16" ht="16.5" thickBot="1" x14ac:dyDescent="0.3">
      <c r="A92" s="8" t="s">
        <v>249</v>
      </c>
      <c r="B92" s="55">
        <v>933</v>
      </c>
      <c r="C92" s="55">
        <v>51</v>
      </c>
      <c r="D92" s="55">
        <v>9</v>
      </c>
      <c r="E92" s="55"/>
      <c r="F92" s="55">
        <v>334</v>
      </c>
      <c r="G92" s="55">
        <v>590</v>
      </c>
      <c r="H92" s="55">
        <v>1</v>
      </c>
      <c r="I92" s="55">
        <v>56</v>
      </c>
      <c r="J92" s="55" t="s">
        <v>91</v>
      </c>
      <c r="K92" s="55">
        <v>466</v>
      </c>
      <c r="L92" s="55">
        <v>28</v>
      </c>
      <c r="M92" s="24">
        <f t="shared" si="10"/>
        <v>0.97376093294460642</v>
      </c>
      <c r="N92" s="25">
        <f t="shared" si="11"/>
        <v>9.6463022508038593E-3</v>
      </c>
      <c r="P92">
        <f t="shared" si="12"/>
        <v>2.0021459227467813</v>
      </c>
    </row>
    <row r="93" spans="1:16" ht="16.5" thickBot="1" x14ac:dyDescent="0.3">
      <c r="A93" s="8" t="s">
        <v>226</v>
      </c>
      <c r="B93" s="55">
        <v>858</v>
      </c>
      <c r="C93" s="56">
        <v>9</v>
      </c>
      <c r="D93" s="55">
        <v>15</v>
      </c>
      <c r="E93" s="55"/>
      <c r="F93" s="55">
        <v>348</v>
      </c>
      <c r="G93" s="55">
        <v>495</v>
      </c>
      <c r="H93" s="55">
        <v>3</v>
      </c>
      <c r="I93" s="55">
        <v>455</v>
      </c>
      <c r="J93" s="55">
        <v>8</v>
      </c>
      <c r="K93" s="55">
        <v>57886</v>
      </c>
      <c r="L93" s="55">
        <v>30689</v>
      </c>
      <c r="M93" s="24">
        <f t="shared" si="10"/>
        <v>0.95867768595041325</v>
      </c>
      <c r="N93" s="25">
        <f t="shared" si="11"/>
        <v>1.7482517482517484E-2</v>
      </c>
      <c r="P93">
        <f t="shared" si="12"/>
        <v>1.482223681028228E-2</v>
      </c>
    </row>
    <row r="94" spans="1:16" ht="16.5" thickBot="1" x14ac:dyDescent="0.3">
      <c r="A94" s="8" t="s">
        <v>222</v>
      </c>
      <c r="B94" s="55">
        <v>850</v>
      </c>
      <c r="C94" s="55">
        <v>7</v>
      </c>
      <c r="D94" s="55">
        <v>15</v>
      </c>
      <c r="E94" s="55"/>
      <c r="F94" s="55">
        <v>296</v>
      </c>
      <c r="G94" s="55">
        <v>539</v>
      </c>
      <c r="H94" s="55">
        <v>15</v>
      </c>
      <c r="I94" s="55">
        <v>704</v>
      </c>
      <c r="J94" s="55">
        <v>12</v>
      </c>
      <c r="K94" s="55">
        <v>58109</v>
      </c>
      <c r="L94" s="55">
        <v>48129</v>
      </c>
      <c r="M94" s="24">
        <f t="shared" si="10"/>
        <v>0.95176848874598075</v>
      </c>
      <c r="N94" s="25">
        <f t="shared" si="11"/>
        <v>1.7647058823529412E-2</v>
      </c>
      <c r="P94">
        <f t="shared" si="12"/>
        <v>1.4627682458827377E-2</v>
      </c>
    </row>
    <row r="95" spans="1:16" ht="16.5" thickBot="1" x14ac:dyDescent="0.3">
      <c r="A95" s="8" t="s">
        <v>233</v>
      </c>
      <c r="B95" s="55">
        <v>773</v>
      </c>
      <c r="C95" s="55">
        <v>7</v>
      </c>
      <c r="D95" s="55">
        <v>31</v>
      </c>
      <c r="E95" s="55">
        <v>1</v>
      </c>
      <c r="F95" s="55">
        <v>470</v>
      </c>
      <c r="G95" s="55">
        <v>272</v>
      </c>
      <c r="H95" s="55">
        <v>4</v>
      </c>
      <c r="I95" s="55">
        <v>269</v>
      </c>
      <c r="J95" s="55">
        <v>11</v>
      </c>
      <c r="K95" s="55">
        <v>8253</v>
      </c>
      <c r="L95" s="55">
        <v>2868</v>
      </c>
      <c r="M95" s="24">
        <f t="shared" si="10"/>
        <v>0.93812375249501001</v>
      </c>
      <c r="N95" s="25">
        <f t="shared" si="11"/>
        <v>4.0103492884864166E-2</v>
      </c>
      <c r="P95">
        <f t="shared" si="12"/>
        <v>9.3662910456803583E-2</v>
      </c>
    </row>
    <row r="96" spans="1:16" ht="16.5" thickBot="1" x14ac:dyDescent="0.3">
      <c r="A96" s="8" t="s">
        <v>241</v>
      </c>
      <c r="B96" s="55">
        <v>771</v>
      </c>
      <c r="C96" s="56">
        <v>33</v>
      </c>
      <c r="D96" s="55">
        <v>71</v>
      </c>
      <c r="E96" s="55">
        <v>5</v>
      </c>
      <c r="F96" s="55">
        <v>79</v>
      </c>
      <c r="G96" s="55">
        <v>621</v>
      </c>
      <c r="H96" s="55">
        <v>10</v>
      </c>
      <c r="I96" s="55">
        <v>78</v>
      </c>
      <c r="J96" s="55">
        <v>7</v>
      </c>
      <c r="K96" s="55">
        <v>3643</v>
      </c>
      <c r="L96" s="55">
        <v>368</v>
      </c>
      <c r="M96" s="24">
        <f t="shared" si="10"/>
        <v>0.52666666666666662</v>
      </c>
      <c r="N96" s="25">
        <f t="shared" si="11"/>
        <v>9.2088197146562911E-2</v>
      </c>
      <c r="P96">
        <f t="shared" si="12"/>
        <v>0.21163875926434259</v>
      </c>
    </row>
    <row r="97" spans="1:16" ht="16.5" thickBot="1" x14ac:dyDescent="0.3">
      <c r="A97" s="8" t="s">
        <v>234</v>
      </c>
      <c r="B97" s="55">
        <v>746</v>
      </c>
      <c r="C97" s="55">
        <v>17</v>
      </c>
      <c r="D97" s="55">
        <v>8</v>
      </c>
      <c r="E97" s="55"/>
      <c r="F97" s="55">
        <v>462</v>
      </c>
      <c r="G97" s="55">
        <v>276</v>
      </c>
      <c r="H97" s="55">
        <v>12</v>
      </c>
      <c r="I97" s="55">
        <v>114</v>
      </c>
      <c r="J97" s="55">
        <v>1</v>
      </c>
      <c r="K97" s="55">
        <v>51472</v>
      </c>
      <c r="L97" s="55">
        <v>7889</v>
      </c>
      <c r="M97" s="24">
        <f t="shared" si="10"/>
        <v>0.98297872340425529</v>
      </c>
      <c r="N97" s="25">
        <f t="shared" si="11"/>
        <v>1.0723860589812333E-2</v>
      </c>
      <c r="P97">
        <f t="shared" si="12"/>
        <v>1.4493316754740441E-2</v>
      </c>
    </row>
    <row r="98" spans="1:16" ht="16.5" thickBot="1" x14ac:dyDescent="0.3">
      <c r="A98" s="8" t="s">
        <v>227</v>
      </c>
      <c r="B98" s="55">
        <v>745</v>
      </c>
      <c r="C98" s="55">
        <v>2</v>
      </c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10"/>
        <v>0.91764705882352937</v>
      </c>
      <c r="N98" s="25">
        <f t="shared" si="11"/>
        <v>5.6375838926174496E-2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725</v>
      </c>
      <c r="C99" s="56">
        <v>4</v>
      </c>
      <c r="D99" s="55">
        <v>24</v>
      </c>
      <c r="E99" s="57"/>
      <c r="F99" s="55">
        <v>150</v>
      </c>
      <c r="G99" s="55">
        <v>551</v>
      </c>
      <c r="H99" s="55">
        <v>44</v>
      </c>
      <c r="I99" s="55">
        <v>106</v>
      </c>
      <c r="J99" s="55">
        <v>4</v>
      </c>
      <c r="K99" s="55">
        <v>34499</v>
      </c>
      <c r="L99" s="55">
        <v>5054</v>
      </c>
      <c r="M99" s="24">
        <f t="shared" ref="M99:M105" si="13">F99/(F99+D99)</f>
        <v>0.86206896551724133</v>
      </c>
      <c r="N99" s="25">
        <f t="shared" ref="N99:N105" si="14">+D99/B99</f>
        <v>3.310344827586207E-2</v>
      </c>
      <c r="P99">
        <f t="shared" si="12"/>
        <v>2.1015101887011219E-2</v>
      </c>
    </row>
    <row r="100" spans="1:16" ht="16.5" thickBot="1" x14ac:dyDescent="0.3">
      <c r="A100" s="8" t="s">
        <v>230</v>
      </c>
      <c r="B100" s="55">
        <v>719</v>
      </c>
      <c r="C100" s="56">
        <v>6</v>
      </c>
      <c r="D100" s="55">
        <v>6</v>
      </c>
      <c r="E100" s="55"/>
      <c r="F100" s="55">
        <v>323</v>
      </c>
      <c r="G100" s="55">
        <v>390</v>
      </c>
      <c r="H100" s="55">
        <v>8</v>
      </c>
      <c r="I100" s="55">
        <v>141</v>
      </c>
      <c r="J100" s="55">
        <v>1</v>
      </c>
      <c r="K100" s="55">
        <v>13117</v>
      </c>
      <c r="L100" s="55">
        <v>2575</v>
      </c>
      <c r="M100" s="24">
        <f t="shared" si="13"/>
        <v>0.98176291793313075</v>
      </c>
      <c r="N100" s="25">
        <f t="shared" si="14"/>
        <v>8.3449235048678721E-3</v>
      </c>
      <c r="P100">
        <f t="shared" ref="P100:P105" si="15">+B100/K100</f>
        <v>5.4814363040329342E-2</v>
      </c>
    </row>
    <row r="101" spans="1:16" ht="16.5" thickBot="1" x14ac:dyDescent="0.3">
      <c r="A101" s="8" t="s">
        <v>231</v>
      </c>
      <c r="B101" s="55">
        <v>713</v>
      </c>
      <c r="C101" s="55"/>
      <c r="D101" s="55">
        <v>32</v>
      </c>
      <c r="E101" s="55"/>
      <c r="F101" s="55">
        <v>435</v>
      </c>
      <c r="G101" s="55">
        <v>246</v>
      </c>
      <c r="H101" s="55"/>
      <c r="I101" s="55">
        <v>29</v>
      </c>
      <c r="J101" s="55">
        <v>1</v>
      </c>
      <c r="K101" s="55">
        <v>5148</v>
      </c>
      <c r="L101" s="55">
        <v>213</v>
      </c>
      <c r="M101" s="24">
        <f t="shared" si="13"/>
        <v>0.93147751605995721</v>
      </c>
      <c r="N101" s="25">
        <f t="shared" si="14"/>
        <v>4.4880785413744739E-2</v>
      </c>
      <c r="P101">
        <f t="shared" si="15"/>
        <v>0.13850038850038851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3"/>
        <v>0.98024316109422494</v>
      </c>
      <c r="N102" s="25">
        <f t="shared" si="14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663</v>
      </c>
      <c r="C103" s="56">
        <v>14</v>
      </c>
      <c r="D103" s="55">
        <v>7</v>
      </c>
      <c r="E103" s="55"/>
      <c r="F103" s="55">
        <v>154</v>
      </c>
      <c r="G103" s="55">
        <v>502</v>
      </c>
      <c r="H103" s="55">
        <v>1</v>
      </c>
      <c r="I103" s="55">
        <v>31</v>
      </c>
      <c r="J103" s="55" t="s">
        <v>63</v>
      </c>
      <c r="K103" s="55">
        <v>21157</v>
      </c>
      <c r="L103" s="55">
        <v>988</v>
      </c>
      <c r="M103" s="24">
        <f t="shared" si="13"/>
        <v>0.95652173913043481</v>
      </c>
      <c r="N103" s="25">
        <f t="shared" si="14"/>
        <v>1.0558069381598794E-2</v>
      </c>
      <c r="P103">
        <f t="shared" si="15"/>
        <v>3.1337146098218083E-2</v>
      </c>
    </row>
    <row r="104" spans="1:16" ht="16.5" thickBot="1" x14ac:dyDescent="0.3">
      <c r="A104" s="8" t="s">
        <v>232</v>
      </c>
      <c r="B104" s="55">
        <v>645</v>
      </c>
      <c r="C104" s="56">
        <v>4</v>
      </c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13"/>
        <v>0.92167577413479052</v>
      </c>
      <c r="N104" s="25">
        <f t="shared" si="14"/>
        <v>6.6666666666666666E-2</v>
      </c>
      <c r="P104" t="e">
        <f t="shared" si="15"/>
        <v>#DIV/0!</v>
      </c>
    </row>
    <row r="105" spans="1:16" ht="16.5" thickBot="1" x14ac:dyDescent="0.3">
      <c r="A105" s="8" t="s">
        <v>239</v>
      </c>
      <c r="B105" s="55">
        <v>630</v>
      </c>
      <c r="C105" s="55">
        <v>5</v>
      </c>
      <c r="D105" s="55">
        <v>15</v>
      </c>
      <c r="E105" s="55"/>
      <c r="F105" s="55">
        <v>412</v>
      </c>
      <c r="G105" s="55">
        <v>203</v>
      </c>
      <c r="H105" s="55">
        <v>11</v>
      </c>
      <c r="I105" s="55">
        <v>181</v>
      </c>
      <c r="J105" s="55">
        <v>4</v>
      </c>
      <c r="K105" s="55">
        <v>19016</v>
      </c>
      <c r="L105" s="55">
        <v>5474</v>
      </c>
      <c r="M105" s="24">
        <f t="shared" si="13"/>
        <v>0.96487119437939106</v>
      </c>
      <c r="N105" s="25">
        <f t="shared" si="14"/>
        <v>2.3809523809523808E-2</v>
      </c>
      <c r="P105">
        <f t="shared" si="15"/>
        <v>3.3129995793016405E-2</v>
      </c>
    </row>
    <row r="106" spans="1:16" ht="16.5" thickBot="1" x14ac:dyDescent="0.3">
      <c r="A106" s="8" t="s">
        <v>260</v>
      </c>
      <c r="B106" s="55">
        <v>601</v>
      </c>
      <c r="C106" s="56">
        <v>19</v>
      </c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585</v>
      </c>
      <c r="C107" s="55">
        <v>28</v>
      </c>
      <c r="D107" s="55">
        <v>16</v>
      </c>
      <c r="E107" s="55"/>
      <c r="F107" s="55">
        <v>65</v>
      </c>
      <c r="G107" s="55">
        <v>504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569</v>
      </c>
      <c r="C108" s="56">
        <v>6</v>
      </c>
      <c r="D108" s="55">
        <v>41</v>
      </c>
      <c r="E108" s="57"/>
      <c r="F108" s="55">
        <v>78</v>
      </c>
      <c r="G108" s="55">
        <v>450</v>
      </c>
      <c r="H108" s="55">
        <v>6</v>
      </c>
      <c r="I108" s="55">
        <v>16769</v>
      </c>
      <c r="J108" s="55">
        <v>1208</v>
      </c>
      <c r="K108" s="55">
        <v>2305</v>
      </c>
      <c r="L108" s="55">
        <v>67932</v>
      </c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2" sqref="A12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882948</v>
      </c>
    </row>
    <row r="3" spans="1:25" ht="16.5" thickTop="1" thickBot="1" x14ac:dyDescent="0.3">
      <c r="A3" s="7" t="s">
        <v>16</v>
      </c>
      <c r="B3" s="54">
        <v>3356014</v>
      </c>
      <c r="C3" s="54">
        <v>51794</v>
      </c>
      <c r="D3" s="54">
        <v>236975</v>
      </c>
      <c r="E3" s="54">
        <v>3151</v>
      </c>
      <c r="F3" s="54">
        <v>1067584</v>
      </c>
      <c r="G3" s="54">
        <v>2051455</v>
      </c>
      <c r="H3" s="54">
        <v>50238</v>
      </c>
      <c r="I3" s="54">
        <v>431</v>
      </c>
      <c r="J3" s="54">
        <v>43951</v>
      </c>
      <c r="K3" s="54"/>
      <c r="L3" s="54"/>
      <c r="M3" s="24">
        <f t="shared" ref="M3:M66" si="0">F3/(F3+D3)</f>
        <v>0.81834857603220701</v>
      </c>
      <c r="N3" s="25">
        <f t="shared" ref="N3:N66" si="1">+D3/B3</f>
        <v>7.0612041546906534E-2</v>
      </c>
      <c r="Q3" s="83" t="s">
        <v>69</v>
      </c>
      <c r="R3" s="84">
        <f>+G6+G7+G8+G9+G14+G17+G18+G19+G21+G22+G24+G30+G31+G35+G34+G37+G42+G50+G51+G59+G60+G62+G63+G69+G79+G5</f>
        <v>656819</v>
      </c>
    </row>
    <row r="4" spans="1:25" ht="16.5" thickBot="1" x14ac:dyDescent="0.3">
      <c r="A4" s="8" t="s">
        <v>19</v>
      </c>
      <c r="B4" s="55">
        <v>1103927</v>
      </c>
      <c r="C4" s="56">
        <v>8904</v>
      </c>
      <c r="D4" s="55">
        <v>64460</v>
      </c>
      <c r="E4" s="57">
        <v>604</v>
      </c>
      <c r="F4" s="55">
        <v>156519</v>
      </c>
      <c r="G4" s="55">
        <v>882948</v>
      </c>
      <c r="H4" s="55">
        <v>15247</v>
      </c>
      <c r="I4" s="55">
        <v>3335</v>
      </c>
      <c r="J4" s="55">
        <v>195</v>
      </c>
      <c r="K4" s="55">
        <v>6460109</v>
      </c>
      <c r="L4" s="55">
        <v>19517</v>
      </c>
      <c r="M4" s="24">
        <f t="shared" si="0"/>
        <v>0.70829807357260188</v>
      </c>
      <c r="N4" s="25">
        <f t="shared" si="1"/>
        <v>5.8391542194366111E-2</v>
      </c>
      <c r="P4">
        <f t="shared" ref="P4:P67" si="2">+B4/K4</f>
        <v>0.17088364917681728</v>
      </c>
      <c r="Q4">
        <f t="shared" ref="Q4:Q19" si="3">+H4/G4*100</f>
        <v>1.7268287600175773</v>
      </c>
      <c r="V4" s="64">
        <f>+V9-V6</f>
        <v>4864</v>
      </c>
    </row>
    <row r="5" spans="1:25" ht="16.5" thickBot="1" x14ac:dyDescent="0.3">
      <c r="A5" s="8" t="s">
        <v>0</v>
      </c>
      <c r="B5" s="55">
        <v>242988</v>
      </c>
      <c r="C5" s="56">
        <v>3349</v>
      </c>
      <c r="D5" s="55">
        <v>24824</v>
      </c>
      <c r="E5" s="57">
        <v>281</v>
      </c>
      <c r="F5" s="55">
        <v>142450</v>
      </c>
      <c r="G5" s="55">
        <v>75714</v>
      </c>
      <c r="H5" s="55">
        <v>2500</v>
      </c>
      <c r="I5" s="55">
        <v>5197</v>
      </c>
      <c r="J5" s="55">
        <v>531</v>
      </c>
      <c r="K5" s="55">
        <v>1528833</v>
      </c>
      <c r="L5" s="55">
        <v>32699</v>
      </c>
      <c r="M5" s="24">
        <f t="shared" si="0"/>
        <v>0.85159678132883776</v>
      </c>
      <c r="N5" s="25">
        <f t="shared" si="1"/>
        <v>0.10216142360939635</v>
      </c>
      <c r="P5">
        <f t="shared" si="2"/>
        <v>0.15893691462703904</v>
      </c>
      <c r="Q5">
        <f t="shared" si="3"/>
        <v>3.3018992524500095</v>
      </c>
      <c r="R5">
        <f>+G4/G3</f>
        <v>0.43040086182733717</v>
      </c>
      <c r="V5">
        <f>+V7-V9</f>
        <v>4922</v>
      </c>
    </row>
    <row r="6" spans="1:25" ht="16.5" thickBot="1" x14ac:dyDescent="0.3">
      <c r="A6" s="8" t="s">
        <v>21</v>
      </c>
      <c r="B6" s="55">
        <v>207428</v>
      </c>
      <c r="C6" s="56">
        <v>1965</v>
      </c>
      <c r="D6" s="55">
        <v>28236</v>
      </c>
      <c r="E6" s="57">
        <v>269</v>
      </c>
      <c r="F6" s="55">
        <v>78249</v>
      </c>
      <c r="G6" s="55">
        <v>100943</v>
      </c>
      <c r="H6" s="55">
        <v>1578</v>
      </c>
      <c r="I6" s="55">
        <v>3431</v>
      </c>
      <c r="J6" s="55">
        <v>467</v>
      </c>
      <c r="K6" s="55">
        <v>2053425</v>
      </c>
      <c r="L6" s="55">
        <v>33962</v>
      </c>
      <c r="M6" s="24">
        <f t="shared" si="0"/>
        <v>0.73483589237920832</v>
      </c>
      <c r="N6" s="25">
        <f t="shared" si="1"/>
        <v>0.13612434194033593</v>
      </c>
      <c r="P6">
        <f t="shared" si="2"/>
        <v>0.10101562024422611</v>
      </c>
      <c r="Q6">
        <f t="shared" si="3"/>
        <v>1.5632584726033505</v>
      </c>
      <c r="V6" s="64">
        <f>+'29.4'!F10</f>
        <v>44022</v>
      </c>
      <c r="Y6" t="s">
        <v>297</v>
      </c>
    </row>
    <row r="7" spans="1:25" ht="16.5" thickBot="1" x14ac:dyDescent="0.3">
      <c r="A7" s="8" t="s">
        <v>26</v>
      </c>
      <c r="B7" s="55">
        <v>177454</v>
      </c>
      <c r="C7" s="56">
        <v>6201</v>
      </c>
      <c r="D7" s="55">
        <v>27510</v>
      </c>
      <c r="E7" s="57">
        <v>739</v>
      </c>
      <c r="F7" s="55" t="s">
        <v>70</v>
      </c>
      <c r="G7" s="55">
        <v>149600</v>
      </c>
      <c r="H7" s="55">
        <v>1559</v>
      </c>
      <c r="I7" s="55">
        <v>2614</v>
      </c>
      <c r="J7" s="55">
        <v>405</v>
      </c>
      <c r="K7" s="55">
        <v>1023824</v>
      </c>
      <c r="L7" s="55">
        <v>15082</v>
      </c>
      <c r="M7" s="24" t="e">
        <f t="shared" si="0"/>
        <v>#VALUE!</v>
      </c>
      <c r="N7" s="25">
        <f t="shared" si="1"/>
        <v>0.15502609126872316</v>
      </c>
      <c r="P7">
        <f t="shared" si="2"/>
        <v>0.17332471205988528</v>
      </c>
      <c r="Q7">
        <f t="shared" si="3"/>
        <v>1.0421122994652408</v>
      </c>
      <c r="R7" s="81">
        <f t="shared" ref="R7:X7" si="4">+B10</f>
        <v>122392</v>
      </c>
      <c r="S7" s="81">
        <f t="shared" si="4"/>
        <v>2188</v>
      </c>
      <c r="T7" s="81">
        <f t="shared" si="4"/>
        <v>3258</v>
      </c>
      <c r="U7" s="81">
        <f t="shared" si="4"/>
        <v>84</v>
      </c>
      <c r="V7" s="81">
        <f t="shared" si="4"/>
        <v>53808</v>
      </c>
      <c r="W7" s="81">
        <f t="shared" si="4"/>
        <v>65326</v>
      </c>
      <c r="X7" s="81">
        <f t="shared" si="4"/>
        <v>1480</v>
      </c>
      <c r="Y7" s="81">
        <f>+V7-V9</f>
        <v>4922</v>
      </c>
    </row>
    <row r="8" spans="1:25" ht="16.5" thickBot="1" x14ac:dyDescent="0.3">
      <c r="A8" s="8" t="s">
        <v>22</v>
      </c>
      <c r="B8" s="55">
        <v>167178</v>
      </c>
      <c r="C8" s="56"/>
      <c r="D8" s="55">
        <v>24376</v>
      </c>
      <c r="E8" s="57"/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163331</v>
      </c>
      <c r="C9" s="56">
        <v>322</v>
      </c>
      <c r="D9" s="55">
        <v>6632</v>
      </c>
      <c r="E9" s="57">
        <v>9</v>
      </c>
      <c r="F9" s="55">
        <v>126900</v>
      </c>
      <c r="G9" s="55">
        <v>29799</v>
      </c>
      <c r="H9" s="55">
        <v>2189</v>
      </c>
      <c r="I9" s="55">
        <v>1949</v>
      </c>
      <c r="J9" s="55">
        <v>79</v>
      </c>
      <c r="K9" s="55">
        <v>2547052</v>
      </c>
      <c r="L9" s="55">
        <v>30400</v>
      </c>
      <c r="M9" s="24">
        <f t="shared" si="0"/>
        <v>0.95033400233651855</v>
      </c>
      <c r="N9" s="85">
        <f t="shared" si="1"/>
        <v>4.0604661699248763E-2</v>
      </c>
      <c r="P9">
        <f t="shared" si="2"/>
        <v>6.4125506664174894E-2</v>
      </c>
      <c r="Q9">
        <f t="shared" si="3"/>
        <v>7.345884090070137</v>
      </c>
      <c r="R9" s="72">
        <v>120204</v>
      </c>
      <c r="S9" s="72">
        <v>2615</v>
      </c>
      <c r="T9" s="72">
        <v>3174</v>
      </c>
      <c r="U9" s="72">
        <v>93</v>
      </c>
      <c r="V9" s="72">
        <v>48886</v>
      </c>
      <c r="W9" s="72">
        <v>68144</v>
      </c>
      <c r="X9" s="72">
        <v>1514</v>
      </c>
      <c r="Y9" s="81">
        <f>+'30.4'!Y7</f>
        <v>4864</v>
      </c>
    </row>
    <row r="10" spans="1:25" ht="19.5" thickBot="1" x14ac:dyDescent="0.35">
      <c r="A10" s="65" t="s">
        <v>28</v>
      </c>
      <c r="B10" s="66">
        <v>122392</v>
      </c>
      <c r="C10" s="67">
        <v>2188</v>
      </c>
      <c r="D10" s="66">
        <v>3258</v>
      </c>
      <c r="E10" s="66">
        <v>84</v>
      </c>
      <c r="F10" s="66">
        <v>53808</v>
      </c>
      <c r="G10" s="66">
        <v>65326</v>
      </c>
      <c r="H10" s="66">
        <v>1480</v>
      </c>
      <c r="I10" s="66">
        <v>1451</v>
      </c>
      <c r="J10" s="66">
        <v>39</v>
      </c>
      <c r="K10" s="66">
        <v>1075048</v>
      </c>
      <c r="L10" s="66">
        <v>12747</v>
      </c>
      <c r="M10" s="69">
        <f t="shared" si="0"/>
        <v>0.94290821154452742</v>
      </c>
      <c r="N10" s="82">
        <f t="shared" si="1"/>
        <v>2.6619386888031896E-2</v>
      </c>
      <c r="P10" s="70">
        <f t="shared" si="2"/>
        <v>0.11384793981291998</v>
      </c>
      <c r="Q10">
        <f t="shared" si="3"/>
        <v>2.2655604200471484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114431</v>
      </c>
      <c r="C11" s="56">
        <v>7933</v>
      </c>
      <c r="D11" s="55">
        <v>1169</v>
      </c>
      <c r="E11" s="57">
        <v>96</v>
      </c>
      <c r="F11" s="55">
        <v>13220</v>
      </c>
      <c r="G11" s="55">
        <v>100042</v>
      </c>
      <c r="H11" s="55">
        <v>2300</v>
      </c>
      <c r="I11" s="55">
        <v>784</v>
      </c>
      <c r="J11" s="55">
        <v>8</v>
      </c>
      <c r="K11" s="55">
        <v>3700000</v>
      </c>
      <c r="L11" s="55">
        <v>25354</v>
      </c>
      <c r="M11" s="24">
        <f t="shared" si="0"/>
        <v>0.91875738411286401</v>
      </c>
      <c r="N11" s="25">
        <f t="shared" si="1"/>
        <v>1.0215763211017994E-2</v>
      </c>
      <c r="P11">
        <f t="shared" si="2"/>
        <v>3.0927297297297297E-2</v>
      </c>
      <c r="Q11">
        <f t="shared" si="3"/>
        <v>2.2990344055496692</v>
      </c>
      <c r="R11" s="72">
        <f>+R7-R9</f>
        <v>2188</v>
      </c>
      <c r="S11" s="72">
        <f t="shared" ref="S11:X11" si="5">+S7-S9</f>
        <v>-427</v>
      </c>
      <c r="T11" s="72">
        <f t="shared" si="5"/>
        <v>84</v>
      </c>
      <c r="U11" s="72">
        <f t="shared" si="5"/>
        <v>-9</v>
      </c>
      <c r="V11" s="72">
        <f t="shared" si="5"/>
        <v>4922</v>
      </c>
      <c r="W11" s="72">
        <f t="shared" si="5"/>
        <v>-2818</v>
      </c>
      <c r="X11" s="72">
        <f t="shared" si="5"/>
        <v>-34</v>
      </c>
      <c r="Y11" s="81">
        <f>+Y7-Y9</f>
        <v>58</v>
      </c>
    </row>
    <row r="12" spans="1:25" ht="16.5" thickBot="1" x14ac:dyDescent="0.3">
      <c r="A12" s="8" t="s">
        <v>27</v>
      </c>
      <c r="B12" s="55">
        <v>95646</v>
      </c>
      <c r="C12" s="56">
        <v>1006</v>
      </c>
      <c r="D12" s="55">
        <v>6091</v>
      </c>
      <c r="E12" s="57">
        <v>63</v>
      </c>
      <c r="F12" s="55">
        <v>76318</v>
      </c>
      <c r="G12" s="55">
        <v>13237</v>
      </c>
      <c r="H12" s="55">
        <v>2899</v>
      </c>
      <c r="I12" s="55">
        <v>1139</v>
      </c>
      <c r="J12" s="55">
        <v>73</v>
      </c>
      <c r="K12" s="55">
        <v>475023</v>
      </c>
      <c r="L12" s="55">
        <v>5656</v>
      </c>
      <c r="M12" s="25">
        <f t="shared" si="0"/>
        <v>0.92608816998143406</v>
      </c>
      <c r="N12" s="25">
        <f t="shared" si="1"/>
        <v>6.3682746795474976E-2</v>
      </c>
      <c r="P12">
        <f t="shared" si="2"/>
        <v>0.20135025040892757</v>
      </c>
      <c r="Q12">
        <f t="shared" si="3"/>
        <v>21.900732794439829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87364</v>
      </c>
      <c r="C13" s="56">
        <v>1984</v>
      </c>
      <c r="D13" s="55">
        <v>6017</v>
      </c>
      <c r="E13" s="57">
        <v>116</v>
      </c>
      <c r="F13" s="55">
        <v>35935</v>
      </c>
      <c r="G13" s="55">
        <v>45412</v>
      </c>
      <c r="H13" s="55">
        <v>8318</v>
      </c>
      <c r="I13" s="55">
        <v>411</v>
      </c>
      <c r="J13" s="55">
        <v>28</v>
      </c>
      <c r="K13" s="55">
        <v>339552</v>
      </c>
      <c r="L13" s="55">
        <v>1597</v>
      </c>
      <c r="M13" s="24">
        <f t="shared" si="0"/>
        <v>0.85657418001525554</v>
      </c>
      <c r="N13" s="25">
        <f t="shared" si="1"/>
        <v>6.8872762236161345E-2</v>
      </c>
      <c r="P13">
        <f t="shared" si="2"/>
        <v>0.2572919611723683</v>
      </c>
      <c r="Q13">
        <f t="shared" si="3"/>
        <v>18.316744472826567</v>
      </c>
      <c r="R13" s="72">
        <f>+R7/R9</f>
        <v>1.0182023892715717</v>
      </c>
      <c r="S13" s="72">
        <f t="shared" ref="S13:X13" si="6">+S7/S9</f>
        <v>0.83671128107074566</v>
      </c>
      <c r="T13" s="72">
        <f t="shared" si="6"/>
        <v>1.0264650283553876</v>
      </c>
      <c r="U13" s="72">
        <f t="shared" si="6"/>
        <v>0.90322580645161288</v>
      </c>
      <c r="V13" s="72">
        <f>+V5/V4</f>
        <v>1.0119243421052631</v>
      </c>
      <c r="W13" s="72">
        <f t="shared" si="6"/>
        <v>0.9586463958675745</v>
      </c>
      <c r="X13" s="72">
        <f t="shared" si="6"/>
        <v>0.97754293262879788</v>
      </c>
      <c r="Y13" s="72">
        <f>+Y7/Y9</f>
        <v>1.0119243421052631</v>
      </c>
    </row>
    <row r="14" spans="1:25" ht="16.5" thickBot="1" x14ac:dyDescent="0.3">
      <c r="A14" s="8" t="s">
        <v>25</v>
      </c>
      <c r="B14" s="55">
        <v>82874</v>
      </c>
      <c r="C14" s="55">
        <v>12</v>
      </c>
      <c r="D14" s="55">
        <v>4633</v>
      </c>
      <c r="E14" s="55"/>
      <c r="F14" s="55">
        <v>77642</v>
      </c>
      <c r="G14" s="55">
        <v>599</v>
      </c>
      <c r="H14" s="55">
        <v>38</v>
      </c>
      <c r="I14" s="55">
        <v>58</v>
      </c>
      <c r="J14" s="55">
        <v>3</v>
      </c>
      <c r="K14" s="55"/>
      <c r="L14" s="55"/>
      <c r="M14" s="24">
        <f t="shared" si="0"/>
        <v>0.94368884837435429</v>
      </c>
      <c r="N14" s="25">
        <f t="shared" si="1"/>
        <v>5.5904143639742263E-2</v>
      </c>
      <c r="P14" t="e">
        <f t="shared" si="2"/>
        <v>#DIV/0!</v>
      </c>
      <c r="Q14">
        <f t="shared" si="3"/>
        <v>6.3439065108514185</v>
      </c>
      <c r="R14" s="8"/>
    </row>
    <row r="15" spans="1:25" ht="16.5" thickBot="1" x14ac:dyDescent="0.3">
      <c r="A15" s="8" t="s">
        <v>32</v>
      </c>
      <c r="B15" s="55">
        <v>53657</v>
      </c>
      <c r="C15" s="56">
        <v>421</v>
      </c>
      <c r="D15" s="55">
        <v>3223</v>
      </c>
      <c r="E15" s="57">
        <v>39</v>
      </c>
      <c r="F15" s="55">
        <v>22043</v>
      </c>
      <c r="G15" s="55">
        <v>28391</v>
      </c>
      <c r="H15" s="55">
        <v>557</v>
      </c>
      <c r="I15" s="55">
        <v>1422</v>
      </c>
      <c r="J15" s="55">
        <v>85</v>
      </c>
      <c r="K15" s="55">
        <v>806449</v>
      </c>
      <c r="L15" s="55">
        <v>21367</v>
      </c>
      <c r="M15" s="24">
        <f t="shared" si="0"/>
        <v>0.87243726747407579</v>
      </c>
      <c r="N15" s="25">
        <f t="shared" si="1"/>
        <v>6.0066720092439012E-2</v>
      </c>
      <c r="P15">
        <f t="shared" si="2"/>
        <v>6.653489557306165E-2</v>
      </c>
      <c r="Q15">
        <f t="shared" si="3"/>
        <v>1.961889331126061</v>
      </c>
    </row>
    <row r="16" spans="1:25" ht="16.5" thickBot="1" x14ac:dyDescent="0.3">
      <c r="A16" s="8" t="s">
        <v>29</v>
      </c>
      <c r="B16" s="55">
        <v>49032</v>
      </c>
      <c r="C16" s="56">
        <v>513</v>
      </c>
      <c r="D16" s="55">
        <v>7703</v>
      </c>
      <c r="E16" s="57">
        <v>109</v>
      </c>
      <c r="F16" s="55">
        <v>11892</v>
      </c>
      <c r="G16" s="55">
        <v>29437</v>
      </c>
      <c r="H16" s="55">
        <v>740</v>
      </c>
      <c r="I16" s="55">
        <v>4231</v>
      </c>
      <c r="J16" s="55">
        <v>665</v>
      </c>
      <c r="K16" s="55">
        <v>253198</v>
      </c>
      <c r="L16" s="55">
        <v>21847</v>
      </c>
      <c r="M16" s="24">
        <f t="shared" si="0"/>
        <v>0.60688951263077318</v>
      </c>
      <c r="N16" s="25">
        <f t="shared" si="1"/>
        <v>0.15710148474465654</v>
      </c>
      <c r="P16">
        <f t="shared" si="2"/>
        <v>0.1936508187268462</v>
      </c>
      <c r="Q16">
        <f t="shared" si="3"/>
        <v>2.5138431226008087</v>
      </c>
    </row>
    <row r="17" spans="1:26" ht="16.5" thickBot="1" x14ac:dyDescent="0.3">
      <c r="A17" s="8" t="s">
        <v>31</v>
      </c>
      <c r="B17" s="55">
        <v>39791</v>
      </c>
      <c r="C17" s="56">
        <v>475</v>
      </c>
      <c r="D17" s="55">
        <v>4893</v>
      </c>
      <c r="E17" s="57">
        <v>98</v>
      </c>
      <c r="F17" s="55" t="s">
        <v>70</v>
      </c>
      <c r="G17" s="55">
        <v>34648</v>
      </c>
      <c r="H17" s="55">
        <v>735</v>
      </c>
      <c r="I17" s="55">
        <v>2322</v>
      </c>
      <c r="J17" s="71">
        <v>286</v>
      </c>
      <c r="K17" s="55">
        <v>225899</v>
      </c>
      <c r="L17" s="55">
        <v>13184</v>
      </c>
      <c r="M17" s="24" t="e">
        <f t="shared" si="0"/>
        <v>#VALUE!</v>
      </c>
      <c r="N17" s="25">
        <f t="shared" si="1"/>
        <v>0.12296750521474706</v>
      </c>
      <c r="P17">
        <f t="shared" si="2"/>
        <v>0.17614509139040013</v>
      </c>
      <c r="Q17">
        <f t="shared" si="3"/>
        <v>2.1213345647656432</v>
      </c>
    </row>
    <row r="18" spans="1:26" ht="16.5" thickBot="1" x14ac:dyDescent="0.3">
      <c r="A18" s="8" t="s">
        <v>52</v>
      </c>
      <c r="B18" s="55">
        <v>36976</v>
      </c>
      <c r="C18" s="56"/>
      <c r="D18" s="55">
        <v>1051</v>
      </c>
      <c r="E18" s="57"/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35043</v>
      </c>
      <c r="C19" s="56">
        <v>180</v>
      </c>
      <c r="D19" s="55">
        <v>1154</v>
      </c>
      <c r="E19" s="57"/>
      <c r="F19" s="55">
        <v>9068</v>
      </c>
      <c r="G19" s="55">
        <v>24821</v>
      </c>
      <c r="H19" s="55"/>
      <c r="I19" s="55">
        <v>25</v>
      </c>
      <c r="J19" s="55" t="s">
        <v>57</v>
      </c>
      <c r="K19" s="55">
        <v>902654</v>
      </c>
      <c r="L19" s="55">
        <v>654</v>
      </c>
      <c r="M19" s="24">
        <f t="shared" si="0"/>
        <v>0.88710624144003125</v>
      </c>
      <c r="N19" s="25">
        <f>2607/118235</f>
        <v>2.2049308580369603E-2</v>
      </c>
      <c r="P19">
        <f t="shared" si="2"/>
        <v>3.8822184358569288E-2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29705</v>
      </c>
      <c r="C20" s="56">
        <v>119</v>
      </c>
      <c r="D20" s="55">
        <v>1749</v>
      </c>
      <c r="E20" s="57">
        <v>12</v>
      </c>
      <c r="F20" s="55">
        <v>23400</v>
      </c>
      <c r="G20" s="55">
        <v>4556</v>
      </c>
      <c r="H20" s="55">
        <v>167</v>
      </c>
      <c r="I20" s="55">
        <v>3432</v>
      </c>
      <c r="J20" s="55">
        <v>202</v>
      </c>
      <c r="K20" s="55">
        <v>271500</v>
      </c>
      <c r="L20" s="55">
        <v>31371</v>
      </c>
      <c r="M20" s="24">
        <f t="shared" si="0"/>
        <v>0.93045449123225576</v>
      </c>
      <c r="N20" s="25">
        <f t="shared" si="1"/>
        <v>5.8878976603265444E-2</v>
      </c>
      <c r="P20">
        <f t="shared" si="2"/>
        <v>0.10941068139963167</v>
      </c>
    </row>
    <row r="21" spans="1:26" ht="16.5" thickBot="1" x14ac:dyDescent="0.3">
      <c r="A21" s="8" t="s">
        <v>50</v>
      </c>
      <c r="B21" s="55">
        <v>26336</v>
      </c>
      <c r="C21" s="56">
        <v>1402</v>
      </c>
      <c r="D21" s="55">
        <v>1063</v>
      </c>
      <c r="E21" s="57">
        <v>163</v>
      </c>
      <c r="F21" s="55">
        <v>1913</v>
      </c>
      <c r="G21" s="55">
        <v>23360</v>
      </c>
      <c r="H21" s="55">
        <v>149</v>
      </c>
      <c r="I21" s="55">
        <v>1493</v>
      </c>
      <c r="J21" s="55">
        <v>60</v>
      </c>
      <c r="K21" s="55">
        <v>71950</v>
      </c>
      <c r="L21" s="55">
        <v>4078</v>
      </c>
      <c r="M21" s="24">
        <f t="shared" si="0"/>
        <v>0.64280913978494625</v>
      </c>
      <c r="N21" s="25">
        <f t="shared" si="1"/>
        <v>4.0363001215066828E-2</v>
      </c>
      <c r="P21">
        <f t="shared" si="2"/>
        <v>0.36603196664350246</v>
      </c>
      <c r="Q21">
        <f>13430-12000</f>
        <v>1430</v>
      </c>
    </row>
    <row r="22" spans="1:26" ht="16.5" thickBot="1" x14ac:dyDescent="0.3">
      <c r="A22" s="8" t="s">
        <v>34</v>
      </c>
      <c r="B22" s="55">
        <v>25351</v>
      </c>
      <c r="C22" s="56">
        <v>306</v>
      </c>
      <c r="D22" s="55">
        <v>1007</v>
      </c>
      <c r="E22" s="57">
        <v>18</v>
      </c>
      <c r="F22" s="55">
        <v>1647</v>
      </c>
      <c r="G22" s="55">
        <v>22697</v>
      </c>
      <c r="H22" s="55">
        <v>154</v>
      </c>
      <c r="I22" s="55">
        <v>2486</v>
      </c>
      <c r="J22" s="55">
        <v>99</v>
      </c>
      <c r="K22" s="55">
        <v>409961</v>
      </c>
      <c r="L22" s="55">
        <v>40205</v>
      </c>
      <c r="M22" s="24">
        <f t="shared" si="0"/>
        <v>0.62057272042200451</v>
      </c>
      <c r="N22" s="25">
        <f t="shared" si="1"/>
        <v>3.9722298923119403E-2</v>
      </c>
      <c r="P22">
        <f t="shared" si="2"/>
        <v>6.1837589429238393E-2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24097</v>
      </c>
      <c r="C23" s="56">
        <v>1344</v>
      </c>
      <c r="D23" s="55">
        <v>169</v>
      </c>
      <c r="E23" s="57">
        <v>7</v>
      </c>
      <c r="F23" s="55">
        <v>3555</v>
      </c>
      <c r="G23" s="55">
        <v>20373</v>
      </c>
      <c r="H23" s="55">
        <v>117</v>
      </c>
      <c r="I23" s="55">
        <v>692</v>
      </c>
      <c r="J23" s="55">
        <v>5</v>
      </c>
      <c r="K23" s="55">
        <v>200000</v>
      </c>
      <c r="L23" s="55">
        <v>5745</v>
      </c>
      <c r="M23" s="24">
        <f t="shared" si="0"/>
        <v>0.95461868958109564</v>
      </c>
      <c r="N23" s="25">
        <f t="shared" si="1"/>
        <v>7.013321160310412E-3</v>
      </c>
      <c r="P23">
        <f t="shared" si="2"/>
        <v>0.12048499999999999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21520</v>
      </c>
      <c r="C24" s="56">
        <v>428</v>
      </c>
      <c r="D24" s="55">
        <v>2653</v>
      </c>
      <c r="E24" s="57">
        <v>67</v>
      </c>
      <c r="F24" s="55">
        <v>1005</v>
      </c>
      <c r="G24" s="55">
        <v>17862</v>
      </c>
      <c r="H24" s="55">
        <v>531</v>
      </c>
      <c r="I24" s="55">
        <v>2131</v>
      </c>
      <c r="J24" s="55">
        <v>263</v>
      </c>
      <c r="K24" s="55">
        <v>119500</v>
      </c>
      <c r="L24" s="55">
        <v>11833</v>
      </c>
      <c r="M24" s="24">
        <f t="shared" si="0"/>
        <v>0.27474029524330235</v>
      </c>
      <c r="N24" s="25">
        <f t="shared" si="1"/>
        <v>0.12328066914498141</v>
      </c>
      <c r="P24">
        <f t="shared" si="2"/>
        <v>0.18008368200836819</v>
      </c>
    </row>
    <row r="25" spans="1:26" ht="16.5" thickBot="1" x14ac:dyDescent="0.3">
      <c r="A25" s="8" t="s">
        <v>49</v>
      </c>
      <c r="B25" s="55">
        <v>20612</v>
      </c>
      <c r="C25" s="56"/>
      <c r="D25" s="55">
        <v>1232</v>
      </c>
      <c r="E25" s="57"/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19224</v>
      </c>
      <c r="C26" s="55">
        <v>1425</v>
      </c>
      <c r="D26" s="55">
        <v>1859</v>
      </c>
      <c r="E26" s="55">
        <v>127</v>
      </c>
      <c r="F26" s="55">
        <v>11423</v>
      </c>
      <c r="G26" s="55">
        <v>5942</v>
      </c>
      <c r="H26" s="55">
        <v>378</v>
      </c>
      <c r="I26" s="55">
        <v>149</v>
      </c>
      <c r="J26" s="55">
        <v>14</v>
      </c>
      <c r="K26" s="55">
        <v>81912</v>
      </c>
      <c r="L26" s="55">
        <v>635</v>
      </c>
      <c r="M26" s="24">
        <f t="shared" si="0"/>
        <v>0.86003613913567234</v>
      </c>
      <c r="N26" s="25">
        <f t="shared" si="1"/>
        <v>9.670203911776945E-2</v>
      </c>
      <c r="P26">
        <f t="shared" si="2"/>
        <v>0.23469088778200997</v>
      </c>
    </row>
    <row r="27" spans="1:26" ht="16.5" thickBot="1" x14ac:dyDescent="0.3">
      <c r="A27" s="8" t="s">
        <v>62</v>
      </c>
      <c r="B27" s="55">
        <v>17611</v>
      </c>
      <c r="C27" s="56">
        <v>1138</v>
      </c>
      <c r="D27" s="55">
        <v>406</v>
      </c>
      <c r="E27" s="57">
        <v>45</v>
      </c>
      <c r="F27" s="55">
        <v>4351</v>
      </c>
      <c r="G27" s="55">
        <v>12854</v>
      </c>
      <c r="H27" s="55">
        <v>111</v>
      </c>
      <c r="I27" s="55">
        <v>80</v>
      </c>
      <c r="J27" s="55">
        <v>2</v>
      </c>
      <c r="K27" s="55">
        <v>182131</v>
      </c>
      <c r="L27" s="55">
        <v>825</v>
      </c>
      <c r="M27" s="24">
        <f t="shared" si="0"/>
        <v>0.91465209165440409</v>
      </c>
      <c r="N27" s="25">
        <f t="shared" si="1"/>
        <v>2.3053773209925615E-2</v>
      </c>
      <c r="P27">
        <f t="shared" si="2"/>
        <v>9.6694137736025171E-2</v>
      </c>
      <c r="Z27" s="72"/>
    </row>
    <row r="28" spans="1:26" ht="16.5" thickBot="1" x14ac:dyDescent="0.3">
      <c r="A28" s="8" t="s">
        <v>86</v>
      </c>
      <c r="B28" s="55">
        <v>17101</v>
      </c>
      <c r="C28" s="56">
        <v>932</v>
      </c>
      <c r="D28" s="55">
        <v>16</v>
      </c>
      <c r="E28" s="55">
        <v>1</v>
      </c>
      <c r="F28" s="55">
        <v>1268</v>
      </c>
      <c r="G28" s="55">
        <v>15817</v>
      </c>
      <c r="H28" s="55">
        <v>23</v>
      </c>
      <c r="I28" s="55">
        <v>2923</v>
      </c>
      <c r="J28" s="55">
        <v>3</v>
      </c>
      <c r="K28" s="55">
        <v>143919</v>
      </c>
      <c r="L28" s="55">
        <v>24600</v>
      </c>
      <c r="M28" s="24">
        <f t="shared" si="0"/>
        <v>0.98753894080996885</v>
      </c>
      <c r="N28" s="25">
        <f t="shared" si="1"/>
        <v>9.356178001286475E-4</v>
      </c>
      <c r="P28">
        <f t="shared" si="2"/>
        <v>0.11882378282228198</v>
      </c>
      <c r="Z28" s="72"/>
    </row>
    <row r="29" spans="1:26" ht="16.5" thickBot="1" x14ac:dyDescent="0.3">
      <c r="A29" s="8" t="s">
        <v>51</v>
      </c>
      <c r="B29" s="55">
        <v>17008</v>
      </c>
      <c r="C29" s="56">
        <v>985</v>
      </c>
      <c r="D29" s="55">
        <v>234</v>
      </c>
      <c r="E29" s="55">
        <v>7</v>
      </c>
      <c r="F29" s="55">
        <v>9018</v>
      </c>
      <c r="G29" s="55">
        <v>7756</v>
      </c>
      <c r="H29" s="55">
        <v>392</v>
      </c>
      <c r="I29" s="55">
        <v>890</v>
      </c>
      <c r="J29" s="55">
        <v>12</v>
      </c>
      <c r="K29" s="55">
        <v>189433</v>
      </c>
      <c r="L29" s="55">
        <v>9910</v>
      </c>
      <c r="M29" s="24">
        <f t="shared" si="0"/>
        <v>0.97470817120622566</v>
      </c>
      <c r="N29" s="25">
        <f t="shared" si="1"/>
        <v>1.3758231420507996E-2</v>
      </c>
      <c r="P29">
        <f t="shared" si="2"/>
        <v>8.9783723004967453E-2</v>
      </c>
      <c r="Z29" s="72"/>
    </row>
    <row r="30" spans="1:26" ht="16.5" thickBot="1" x14ac:dyDescent="0.3">
      <c r="A30" s="8" t="s">
        <v>45</v>
      </c>
      <c r="B30" s="55">
        <v>16004</v>
      </c>
      <c r="C30" s="56">
        <v>58</v>
      </c>
      <c r="D30" s="55">
        <v>223</v>
      </c>
      <c r="E30" s="57">
        <v>1</v>
      </c>
      <c r="F30" s="55">
        <v>8758</v>
      </c>
      <c r="G30" s="55">
        <v>7023</v>
      </c>
      <c r="H30" s="55">
        <v>105</v>
      </c>
      <c r="I30" s="55">
        <v>1849</v>
      </c>
      <c r="J30" s="55">
        <v>26</v>
      </c>
      <c r="K30" s="55">
        <v>364467</v>
      </c>
      <c r="L30" s="55">
        <v>42108</v>
      </c>
      <c r="M30" s="24">
        <f t="shared" si="0"/>
        <v>0.97516980291726985</v>
      </c>
      <c r="N30" s="25">
        <f t="shared" si="1"/>
        <v>1.3934016495876032E-2</v>
      </c>
      <c r="P30">
        <f t="shared" si="2"/>
        <v>4.3910696990399678E-2</v>
      </c>
      <c r="Z30" s="72"/>
    </row>
    <row r="31" spans="1:26" ht="16.5" thickBot="1" x14ac:dyDescent="0.3">
      <c r="A31" s="8" t="s">
        <v>35</v>
      </c>
      <c r="B31" s="55">
        <v>15531</v>
      </c>
      <c r="C31" s="56">
        <v>79</v>
      </c>
      <c r="D31" s="55">
        <v>589</v>
      </c>
      <c r="E31" s="57">
        <v>5</v>
      </c>
      <c r="F31" s="55">
        <v>13110</v>
      </c>
      <c r="G31" s="55">
        <v>1832</v>
      </c>
      <c r="H31" s="55">
        <v>124</v>
      </c>
      <c r="I31" s="55">
        <v>1724</v>
      </c>
      <c r="J31" s="55">
        <v>65</v>
      </c>
      <c r="K31" s="55">
        <v>264079</v>
      </c>
      <c r="L31" s="55">
        <v>29321</v>
      </c>
      <c r="M31" s="24">
        <f t="shared" si="0"/>
        <v>0.95700416088765605</v>
      </c>
      <c r="N31" s="25">
        <f t="shared" si="1"/>
        <v>3.7924151696606789E-2</v>
      </c>
      <c r="P31">
        <f t="shared" si="2"/>
        <v>5.8811946425122788E-2</v>
      </c>
      <c r="Z31" s="72"/>
    </row>
    <row r="32" spans="1:26" ht="16.5" thickBot="1" x14ac:dyDescent="0.3">
      <c r="A32" s="8" t="s">
        <v>85</v>
      </c>
      <c r="B32" s="55">
        <v>14917</v>
      </c>
      <c r="C32" s="56">
        <v>890</v>
      </c>
      <c r="D32" s="55">
        <v>93</v>
      </c>
      <c r="E32" s="57">
        <v>4</v>
      </c>
      <c r="F32" s="55">
        <v>2918</v>
      </c>
      <c r="G32" s="55">
        <v>11906</v>
      </c>
      <c r="H32" s="55">
        <v>92</v>
      </c>
      <c r="I32" s="55">
        <v>1579</v>
      </c>
      <c r="J32" s="55">
        <v>10</v>
      </c>
      <c r="K32" s="55">
        <v>186262</v>
      </c>
      <c r="L32" s="55">
        <v>19712</v>
      </c>
      <c r="M32" s="24">
        <f t="shared" si="0"/>
        <v>0.96911325141149118</v>
      </c>
      <c r="N32" s="25">
        <f t="shared" si="1"/>
        <v>6.2344975531273047E-3</v>
      </c>
      <c r="P32">
        <f t="shared" si="2"/>
        <v>8.0086115257003571E-2</v>
      </c>
      <c r="Z32" s="72"/>
    </row>
    <row r="33" spans="1:26" ht="16.5" thickBot="1" x14ac:dyDescent="0.3">
      <c r="A33" s="8" t="s">
        <v>81</v>
      </c>
      <c r="B33" s="55">
        <v>14096</v>
      </c>
      <c r="C33" s="56">
        <v>687</v>
      </c>
      <c r="D33" s="55">
        <v>12</v>
      </c>
      <c r="E33" s="57">
        <v>2</v>
      </c>
      <c r="F33" s="55">
        <v>1436</v>
      </c>
      <c r="G33" s="55">
        <v>12648</v>
      </c>
      <c r="H33" s="55">
        <v>72</v>
      </c>
      <c r="I33" s="55">
        <v>4893</v>
      </c>
      <c r="J33" s="55">
        <v>4</v>
      </c>
      <c r="K33" s="55">
        <v>97726</v>
      </c>
      <c r="L33" s="55">
        <v>33920</v>
      </c>
      <c r="M33" s="24">
        <f t="shared" si="0"/>
        <v>0.99171270718232041</v>
      </c>
      <c r="N33" s="25">
        <f t="shared" si="1"/>
        <v>8.5130533484676502E-4</v>
      </c>
      <c r="P33">
        <f t="shared" si="2"/>
        <v>0.14424001800953687</v>
      </c>
      <c r="Z33" s="72"/>
    </row>
    <row r="34" spans="1:26" ht="16.5" thickBot="1" x14ac:dyDescent="0.3">
      <c r="A34" s="8" t="s">
        <v>56</v>
      </c>
      <c r="B34" s="55">
        <v>14088</v>
      </c>
      <c r="C34" s="56"/>
      <c r="D34" s="55">
        <v>430</v>
      </c>
      <c r="E34" s="55"/>
      <c r="F34" s="55">
        <v>2460</v>
      </c>
      <c r="G34" s="55">
        <v>11198</v>
      </c>
      <c r="H34" s="55">
        <v>308</v>
      </c>
      <c r="I34" s="55">
        <v>111</v>
      </c>
      <c r="J34" s="55">
        <v>3</v>
      </c>
      <c r="K34" s="55">
        <v>165609</v>
      </c>
      <c r="L34" s="55">
        <v>1309</v>
      </c>
      <c r="M34" s="24">
        <f t="shared" si="0"/>
        <v>0.85121107266435991</v>
      </c>
      <c r="N34" s="25">
        <f t="shared" si="1"/>
        <v>3.0522430437251561E-2</v>
      </c>
      <c r="P34">
        <f t="shared" si="2"/>
        <v>8.5067840515913984E-2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13105</v>
      </c>
      <c r="C35" s="56">
        <v>228</v>
      </c>
      <c r="D35" s="55">
        <v>651</v>
      </c>
      <c r="E35" s="57">
        <v>7</v>
      </c>
      <c r="F35" s="55">
        <v>3491</v>
      </c>
      <c r="G35" s="55">
        <v>8963</v>
      </c>
      <c r="H35" s="55">
        <v>160</v>
      </c>
      <c r="I35" s="55">
        <v>346</v>
      </c>
      <c r="J35" s="55">
        <v>17</v>
      </c>
      <c r="K35" s="55">
        <v>354628</v>
      </c>
      <c r="L35" s="55">
        <v>9370</v>
      </c>
      <c r="M35" s="24">
        <f t="shared" si="0"/>
        <v>0.84282955094157408</v>
      </c>
      <c r="N35" s="25">
        <f t="shared" si="1"/>
        <v>4.9675696299122475E-2</v>
      </c>
      <c r="P35">
        <f t="shared" si="2"/>
        <v>3.6954216813111201E-2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13038</v>
      </c>
      <c r="C36" s="56">
        <v>557</v>
      </c>
      <c r="D36" s="55">
        <v>111</v>
      </c>
      <c r="E36" s="57">
        <v>6</v>
      </c>
      <c r="F36" s="55">
        <v>2543</v>
      </c>
      <c r="G36" s="55">
        <v>10384</v>
      </c>
      <c r="H36" s="55">
        <v>1</v>
      </c>
      <c r="I36" s="55">
        <v>1318</v>
      </c>
      <c r="J36" s="55">
        <v>11</v>
      </c>
      <c r="K36" s="55">
        <v>1122000</v>
      </c>
      <c r="L36" s="55">
        <v>113443</v>
      </c>
      <c r="M36" s="24">
        <f t="shared" si="0"/>
        <v>0.9581763376036172</v>
      </c>
      <c r="N36" s="25">
        <f t="shared" si="1"/>
        <v>8.5135757017947532E-3</v>
      </c>
      <c r="P36">
        <f t="shared" si="2"/>
        <v>1.1620320855614973E-2</v>
      </c>
    </row>
    <row r="37" spans="1:26" ht="16.5" thickBot="1" x14ac:dyDescent="0.3">
      <c r="A37" s="8" t="s">
        <v>59</v>
      </c>
      <c r="B37" s="55">
        <v>12567</v>
      </c>
      <c r="C37" s="56">
        <v>327</v>
      </c>
      <c r="D37" s="55">
        <v>726</v>
      </c>
      <c r="E37" s="57">
        <v>9</v>
      </c>
      <c r="F37" s="55">
        <v>4328</v>
      </c>
      <c r="G37" s="55">
        <v>7513</v>
      </c>
      <c r="H37" s="55">
        <v>249</v>
      </c>
      <c r="I37" s="55">
        <v>653</v>
      </c>
      <c r="J37" s="55">
        <v>38</v>
      </c>
      <c r="K37" s="55">
        <v>183688</v>
      </c>
      <c r="L37" s="55">
        <v>9548</v>
      </c>
      <c r="M37" s="24">
        <f t="shared" si="0"/>
        <v>0.8563514048278591</v>
      </c>
      <c r="N37" s="25">
        <f t="shared" si="1"/>
        <v>5.7770350919073767E-2</v>
      </c>
      <c r="P37">
        <f t="shared" si="2"/>
        <v>6.8414920952920164E-2</v>
      </c>
    </row>
    <row r="38" spans="1:26" ht="16.5" thickBot="1" x14ac:dyDescent="0.3">
      <c r="A38" s="8" t="s">
        <v>82</v>
      </c>
      <c r="B38" s="55">
        <v>10861</v>
      </c>
      <c r="C38" s="56">
        <v>455</v>
      </c>
      <c r="D38" s="55">
        <v>272</v>
      </c>
      <c r="E38" s="57">
        <v>11</v>
      </c>
      <c r="F38" s="55">
        <v>1413</v>
      </c>
      <c r="G38" s="55">
        <v>9176</v>
      </c>
      <c r="H38" s="55">
        <v>143</v>
      </c>
      <c r="I38" s="55">
        <v>248</v>
      </c>
      <c r="J38" s="55">
        <v>6</v>
      </c>
      <c r="K38" s="55">
        <v>118545</v>
      </c>
      <c r="L38" s="55">
        <v>2711</v>
      </c>
      <c r="M38" s="24">
        <f t="shared" si="0"/>
        <v>0.83857566765578639</v>
      </c>
      <c r="N38" s="25">
        <f t="shared" si="1"/>
        <v>2.5043734462756654E-2</v>
      </c>
      <c r="P38">
        <f t="shared" si="2"/>
        <v>9.1619216331350964E-2</v>
      </c>
    </row>
    <row r="39" spans="1:26" ht="16.5" thickBot="1" x14ac:dyDescent="0.3">
      <c r="A39" s="8" t="s">
        <v>39</v>
      </c>
      <c r="B39" s="55">
        <v>10774</v>
      </c>
      <c r="C39" s="56">
        <v>9</v>
      </c>
      <c r="D39" s="55">
        <v>248</v>
      </c>
      <c r="E39" s="57">
        <v>1</v>
      </c>
      <c r="F39" s="55">
        <v>9072</v>
      </c>
      <c r="G39" s="55">
        <v>1454</v>
      </c>
      <c r="H39" s="55">
        <v>55</v>
      </c>
      <c r="I39" s="55">
        <v>210</v>
      </c>
      <c r="J39" s="55">
        <v>5</v>
      </c>
      <c r="K39" s="55">
        <v>623069</v>
      </c>
      <c r="L39" s="55">
        <v>12153</v>
      </c>
      <c r="M39" s="24">
        <f t="shared" si="0"/>
        <v>0.97339055793991414</v>
      </c>
      <c r="N39" s="25">
        <f t="shared" si="1"/>
        <v>2.3018377575645073E-2</v>
      </c>
      <c r="P39">
        <f t="shared" si="2"/>
        <v>1.7291824821969958E-2</v>
      </c>
    </row>
    <row r="40" spans="1:26" ht="16.5" thickBot="1" x14ac:dyDescent="0.3">
      <c r="A40" s="8" t="s">
        <v>76</v>
      </c>
      <c r="B40" s="55">
        <v>10551</v>
      </c>
      <c r="C40" s="56">
        <v>433</v>
      </c>
      <c r="D40" s="55">
        <v>800</v>
      </c>
      <c r="E40" s="57">
        <v>8</v>
      </c>
      <c r="F40" s="55">
        <v>1591</v>
      </c>
      <c r="G40" s="55">
        <v>8160</v>
      </c>
      <c r="H40" s="55"/>
      <c r="I40" s="55">
        <v>39</v>
      </c>
      <c r="J40" s="55">
        <v>3</v>
      </c>
      <c r="K40" s="55">
        <v>102305</v>
      </c>
      <c r="L40" s="55">
        <v>374</v>
      </c>
      <c r="M40" s="24">
        <f t="shared" si="0"/>
        <v>0.66541196152237558</v>
      </c>
      <c r="N40" s="25">
        <f t="shared" si="1"/>
        <v>7.5822196948156576E-2</v>
      </c>
      <c r="P40">
        <f t="shared" si="2"/>
        <v>0.10313278920873857</v>
      </c>
    </row>
    <row r="41" spans="1:26" ht="16.5" thickBot="1" x14ac:dyDescent="0.3">
      <c r="A41" s="8" t="s">
        <v>58</v>
      </c>
      <c r="B41" s="55">
        <v>9311</v>
      </c>
      <c r="C41" s="56">
        <v>153</v>
      </c>
      <c r="D41" s="55">
        <v>460</v>
      </c>
      <c r="E41" s="57">
        <v>8</v>
      </c>
      <c r="F41" s="55">
        <v>6729</v>
      </c>
      <c r="G41" s="55">
        <v>2122</v>
      </c>
      <c r="H41" s="55">
        <v>61</v>
      </c>
      <c r="I41" s="55">
        <v>1608</v>
      </c>
      <c r="J41" s="55">
        <v>79</v>
      </c>
      <c r="K41" s="55">
        <v>206576</v>
      </c>
      <c r="L41" s="55">
        <v>35665</v>
      </c>
      <c r="M41" s="24">
        <f t="shared" si="0"/>
        <v>0.93601335373487271</v>
      </c>
      <c r="N41" s="25">
        <f t="shared" si="1"/>
        <v>4.9403930834496831E-2</v>
      </c>
      <c r="P41">
        <f t="shared" si="2"/>
        <v>4.5072999767639996E-2</v>
      </c>
    </row>
    <row r="42" spans="1:26" ht="16.5" thickBot="1" x14ac:dyDescent="0.3">
      <c r="A42" s="8" t="s">
        <v>79</v>
      </c>
      <c r="B42" s="55">
        <v>9205</v>
      </c>
      <c r="C42" s="55">
        <v>196</v>
      </c>
      <c r="D42" s="55">
        <v>185</v>
      </c>
      <c r="E42" s="55">
        <v>6</v>
      </c>
      <c r="F42" s="55">
        <v>1379</v>
      </c>
      <c r="G42" s="55">
        <v>7641</v>
      </c>
      <c r="H42" s="55">
        <v>65</v>
      </c>
      <c r="I42" s="55">
        <v>1054</v>
      </c>
      <c r="J42" s="55">
        <v>21</v>
      </c>
      <c r="K42" s="55">
        <v>91551</v>
      </c>
      <c r="L42" s="55">
        <v>10478</v>
      </c>
      <c r="M42" s="24">
        <f t="shared" si="0"/>
        <v>0.88171355498721227</v>
      </c>
      <c r="N42" s="25">
        <f t="shared" si="1"/>
        <v>2.0097772949483977E-2</v>
      </c>
      <c r="P42">
        <f t="shared" si="2"/>
        <v>0.10054505139212024</v>
      </c>
      <c r="R42">
        <v>107663</v>
      </c>
    </row>
    <row r="43" spans="1:26" ht="16.5" thickBot="1" x14ac:dyDescent="0.3">
      <c r="A43" s="8" t="s">
        <v>74</v>
      </c>
      <c r="B43" s="55">
        <v>8772</v>
      </c>
      <c r="C43" s="56">
        <v>284</v>
      </c>
      <c r="D43" s="55">
        <v>579</v>
      </c>
      <c r="E43" s="57">
        <v>11</v>
      </c>
      <c r="F43" s="55">
        <v>1084</v>
      </c>
      <c r="G43" s="55">
        <v>7109</v>
      </c>
      <c r="H43" s="55">
        <v>31</v>
      </c>
      <c r="I43" s="55">
        <v>80</v>
      </c>
      <c r="J43" s="55">
        <v>5</v>
      </c>
      <c r="K43" s="55">
        <v>108680</v>
      </c>
      <c r="L43" s="55">
        <v>992</v>
      </c>
      <c r="M43" s="24">
        <f t="shared" si="0"/>
        <v>0.65183403487672875</v>
      </c>
      <c r="N43" s="25">
        <f t="shared" si="1"/>
        <v>6.6005471956224346E-2</v>
      </c>
      <c r="P43">
        <f t="shared" si="2"/>
        <v>8.0714022819285983E-2</v>
      </c>
      <c r="R43">
        <v>2016</v>
      </c>
    </row>
    <row r="44" spans="1:26" ht="16.5" thickBot="1" x14ac:dyDescent="0.3">
      <c r="A44" s="8" t="s">
        <v>212</v>
      </c>
      <c r="B44" s="55">
        <v>8238</v>
      </c>
      <c r="C44" s="55">
        <v>571</v>
      </c>
      <c r="D44" s="55">
        <v>170</v>
      </c>
      <c r="E44" s="55">
        <v>2</v>
      </c>
      <c r="F44" s="55">
        <v>174</v>
      </c>
      <c r="G44" s="55">
        <v>7894</v>
      </c>
      <c r="H44" s="55">
        <v>1</v>
      </c>
      <c r="I44" s="55">
        <v>50</v>
      </c>
      <c r="J44" s="55">
        <v>1</v>
      </c>
      <c r="K44" s="55">
        <v>70239</v>
      </c>
      <c r="L44" s="55">
        <v>426</v>
      </c>
      <c r="M44" s="24">
        <f t="shared" si="0"/>
        <v>0.5058139534883721</v>
      </c>
      <c r="N44" s="25">
        <f t="shared" si="1"/>
        <v>2.0636076717649915E-2</v>
      </c>
      <c r="P44">
        <f t="shared" si="2"/>
        <v>0.11728526886772306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7770</v>
      </c>
      <c r="C45" s="56">
        <v>32</v>
      </c>
      <c r="D45" s="55">
        <v>210</v>
      </c>
      <c r="E45" s="55"/>
      <c r="F45" s="55">
        <v>32</v>
      </c>
      <c r="G45" s="55">
        <v>7528</v>
      </c>
      <c r="H45" s="55">
        <v>37</v>
      </c>
      <c r="I45" s="55">
        <v>1433</v>
      </c>
      <c r="J45" s="55">
        <v>39</v>
      </c>
      <c r="K45" s="55">
        <v>172586</v>
      </c>
      <c r="L45" s="55">
        <v>31835</v>
      </c>
      <c r="M45" s="24">
        <f t="shared" si="0"/>
        <v>0.13223140495867769</v>
      </c>
      <c r="N45" s="25">
        <f t="shared" si="1"/>
        <v>2.7027027027027029E-2</v>
      </c>
      <c r="P45">
        <f t="shared" si="2"/>
        <v>4.5021032992247342E-2</v>
      </c>
    </row>
    <row r="46" spans="1:26" ht="16.5" thickBot="1" x14ac:dyDescent="0.3">
      <c r="A46" s="8" t="s">
        <v>60</v>
      </c>
      <c r="B46" s="55">
        <v>7726</v>
      </c>
      <c r="C46" s="56">
        <v>44</v>
      </c>
      <c r="D46" s="55">
        <v>240</v>
      </c>
      <c r="E46" s="57">
        <v>4</v>
      </c>
      <c r="F46" s="55">
        <v>3359</v>
      </c>
      <c r="G46" s="55">
        <v>4127</v>
      </c>
      <c r="H46" s="55">
        <v>67</v>
      </c>
      <c r="I46" s="55">
        <v>721</v>
      </c>
      <c r="J46" s="55">
        <v>22</v>
      </c>
      <c r="K46" s="55">
        <v>249634</v>
      </c>
      <c r="L46" s="55">
        <v>23311</v>
      </c>
      <c r="M46" s="24">
        <f t="shared" si="0"/>
        <v>0.93331480966935265</v>
      </c>
      <c r="N46" s="25">
        <f t="shared" si="1"/>
        <v>3.1063939943049443E-2</v>
      </c>
      <c r="P46">
        <f t="shared" si="2"/>
        <v>3.0949309789531875E-2</v>
      </c>
    </row>
    <row r="47" spans="1:26" ht="30.75" thickBot="1" x14ac:dyDescent="0.3">
      <c r="A47" s="8" t="s">
        <v>84</v>
      </c>
      <c r="B47" s="55">
        <v>7288</v>
      </c>
      <c r="C47" s="55">
        <v>316</v>
      </c>
      <c r="D47" s="55">
        <v>313</v>
      </c>
      <c r="E47" s="55">
        <v>12</v>
      </c>
      <c r="F47" s="55">
        <v>1387</v>
      </c>
      <c r="G47" s="55">
        <v>5588</v>
      </c>
      <c r="H47" s="55">
        <v>144</v>
      </c>
      <c r="I47" s="55">
        <v>672</v>
      </c>
      <c r="J47" s="55">
        <v>29</v>
      </c>
      <c r="K47" s="55">
        <v>25368</v>
      </c>
      <c r="L47" s="55">
        <v>2339</v>
      </c>
      <c r="M47" s="24">
        <f t="shared" si="0"/>
        <v>0.8158823529411765</v>
      </c>
      <c r="N47" s="25">
        <f t="shared" si="1"/>
        <v>4.2947310647639958E-2</v>
      </c>
      <c r="P47">
        <f t="shared" si="2"/>
        <v>0.28729107537054555</v>
      </c>
    </row>
    <row r="48" spans="1:26" ht="16.5" thickBot="1" x14ac:dyDescent="0.3">
      <c r="A48" s="8" t="s">
        <v>55</v>
      </c>
      <c r="B48" s="55">
        <v>6767</v>
      </c>
      <c r="C48" s="56">
        <v>13</v>
      </c>
      <c r="D48" s="55">
        <v>93</v>
      </c>
      <c r="E48" s="57">
        <v>1</v>
      </c>
      <c r="F48" s="55">
        <v>5745</v>
      </c>
      <c r="G48" s="55">
        <v>929</v>
      </c>
      <c r="H48" s="55">
        <v>28</v>
      </c>
      <c r="I48" s="55">
        <v>265</v>
      </c>
      <c r="J48" s="55">
        <v>4</v>
      </c>
      <c r="K48" s="55">
        <v>588868</v>
      </c>
      <c r="L48" s="55">
        <v>23093</v>
      </c>
      <c r="M48" s="24">
        <f t="shared" si="0"/>
        <v>0.98406988694758479</v>
      </c>
      <c r="N48" s="25">
        <f t="shared" si="1"/>
        <v>1.3743165361312251E-2</v>
      </c>
      <c r="P48">
        <f t="shared" si="2"/>
        <v>1.1491539699898788E-2</v>
      </c>
    </row>
    <row r="49" spans="1:16" ht="16.5" thickBot="1" x14ac:dyDescent="0.3">
      <c r="A49" s="8" t="s">
        <v>80</v>
      </c>
      <c r="B49" s="55">
        <v>6532</v>
      </c>
      <c r="C49" s="56">
        <v>154</v>
      </c>
      <c r="D49" s="55">
        <v>188</v>
      </c>
      <c r="E49" s="57">
        <v>10</v>
      </c>
      <c r="F49" s="55">
        <v>576</v>
      </c>
      <c r="G49" s="55">
        <v>5768</v>
      </c>
      <c r="H49" s="55">
        <v>86</v>
      </c>
      <c r="I49" s="55">
        <v>1514</v>
      </c>
      <c r="J49" s="55">
        <v>44</v>
      </c>
      <c r="K49" s="55">
        <v>30749</v>
      </c>
      <c r="L49" s="55">
        <v>7126</v>
      </c>
      <c r="M49" s="24">
        <f t="shared" si="0"/>
        <v>0.75392670157068065</v>
      </c>
      <c r="N49" s="25">
        <f t="shared" si="1"/>
        <v>2.878138395590937E-2</v>
      </c>
      <c r="P49">
        <f t="shared" si="2"/>
        <v>0.21242967250967512</v>
      </c>
    </row>
    <row r="50" spans="1:16" ht="16.5" thickBot="1" x14ac:dyDescent="0.3">
      <c r="A50" s="8" t="s">
        <v>88</v>
      </c>
      <c r="B50" s="55">
        <v>6507</v>
      </c>
      <c r="C50" s="56"/>
      <c r="D50" s="55">
        <v>293</v>
      </c>
      <c r="E50" s="57"/>
      <c r="F50" s="55">
        <v>1439</v>
      </c>
      <c r="G50" s="55">
        <v>4775</v>
      </c>
      <c r="H50" s="55">
        <v>118</v>
      </c>
      <c r="I50" s="55">
        <v>128</v>
      </c>
      <c r="J50" s="55">
        <v>6</v>
      </c>
      <c r="K50" s="55">
        <v>104657</v>
      </c>
      <c r="L50" s="55">
        <v>2057</v>
      </c>
      <c r="M50" s="24">
        <f t="shared" si="0"/>
        <v>0.83083140877598149</v>
      </c>
      <c r="N50" s="25">
        <f t="shared" si="1"/>
        <v>4.5028430920547105E-2</v>
      </c>
      <c r="P50">
        <f t="shared" si="2"/>
        <v>6.217453204276828E-2</v>
      </c>
    </row>
    <row r="51" spans="1:16" ht="16.5" thickBot="1" x14ac:dyDescent="0.3">
      <c r="A51" s="8" t="s">
        <v>64</v>
      </c>
      <c r="B51" s="55">
        <v>6071</v>
      </c>
      <c r="C51" s="56">
        <v>69</v>
      </c>
      <c r="D51" s="55">
        <v>103</v>
      </c>
      <c r="E51" s="57">
        <v>1</v>
      </c>
      <c r="F51" s="55">
        <v>4210</v>
      </c>
      <c r="G51" s="55">
        <v>1758</v>
      </c>
      <c r="H51" s="55">
        <v>37</v>
      </c>
      <c r="I51" s="55">
        <v>188</v>
      </c>
      <c r="J51" s="55">
        <v>3</v>
      </c>
      <c r="K51" s="55">
        <v>168784</v>
      </c>
      <c r="L51" s="55">
        <v>5215</v>
      </c>
      <c r="M51" s="24">
        <f t="shared" si="0"/>
        <v>0.97611871087410151</v>
      </c>
      <c r="N51" s="25">
        <f t="shared" si="1"/>
        <v>1.6965903475539449E-2</v>
      </c>
      <c r="P51">
        <f t="shared" si="2"/>
        <v>3.5969049198976207E-2</v>
      </c>
    </row>
    <row r="52" spans="1:16" ht="16.5" thickBot="1" x14ac:dyDescent="0.3">
      <c r="A52" s="8" t="s">
        <v>92</v>
      </c>
      <c r="B52" s="55">
        <v>5895</v>
      </c>
      <c r="C52" s="55">
        <v>358</v>
      </c>
      <c r="D52" s="55">
        <v>406</v>
      </c>
      <c r="E52" s="55">
        <v>14</v>
      </c>
      <c r="F52" s="55">
        <v>1460</v>
      </c>
      <c r="G52" s="55">
        <v>4029</v>
      </c>
      <c r="H52" s="55"/>
      <c r="I52" s="55">
        <v>58</v>
      </c>
      <c r="J52" s="55">
        <v>4</v>
      </c>
      <c r="K52" s="55">
        <v>90000</v>
      </c>
      <c r="L52" s="55">
        <v>879</v>
      </c>
      <c r="M52" s="24">
        <f t="shared" si="0"/>
        <v>0.782422293676313</v>
      </c>
      <c r="N52" s="25">
        <f t="shared" si="1"/>
        <v>6.8871925360474984E-2</v>
      </c>
      <c r="P52">
        <f t="shared" si="2"/>
        <v>6.5500000000000003E-2</v>
      </c>
    </row>
    <row r="53" spans="1:16" ht="16.5" thickBot="1" x14ac:dyDescent="0.3">
      <c r="A53" s="8" t="s">
        <v>90</v>
      </c>
      <c r="B53" s="55">
        <v>5647</v>
      </c>
      <c r="C53" s="56"/>
      <c r="D53" s="55">
        <v>103</v>
      </c>
      <c r="E53" s="57"/>
      <c r="F53" s="55">
        <v>2073</v>
      </c>
      <c r="G53" s="55">
        <v>3471</v>
      </c>
      <c r="H53" s="55">
        <v>36</v>
      </c>
      <c r="I53" s="55">
        <v>95</v>
      </c>
      <c r="J53" s="55">
        <v>2</v>
      </c>
      <c r="K53" s="55">
        <v>207530</v>
      </c>
      <c r="L53" s="55">
        <v>3499</v>
      </c>
      <c r="M53" s="24">
        <f t="shared" si="0"/>
        <v>0.95266544117647056</v>
      </c>
      <c r="N53" s="25">
        <f t="shared" si="1"/>
        <v>1.8239773330972198E-2</v>
      </c>
      <c r="P53">
        <f t="shared" si="2"/>
        <v>2.72105237796945E-2</v>
      </c>
    </row>
    <row r="54" spans="1:16" ht="16.5" thickBot="1" x14ac:dyDescent="0.3">
      <c r="A54" s="8" t="s">
        <v>87</v>
      </c>
      <c r="B54" s="55">
        <v>5051</v>
      </c>
      <c r="C54" s="56">
        <v>56</v>
      </c>
      <c r="D54" s="55">
        <v>218</v>
      </c>
      <c r="E54" s="55">
        <v>7</v>
      </c>
      <c r="F54" s="55">
        <v>3000</v>
      </c>
      <c r="G54" s="55">
        <v>1833</v>
      </c>
      <c r="H54" s="55">
        <v>49</v>
      </c>
      <c r="I54" s="55">
        <v>912</v>
      </c>
      <c r="J54" s="55">
        <v>39</v>
      </c>
      <c r="K54" s="55">
        <v>97600</v>
      </c>
      <c r="L54" s="55">
        <v>17615</v>
      </c>
      <c r="M54" s="24">
        <f t="shared" si="0"/>
        <v>0.93225605966438785</v>
      </c>
      <c r="N54" s="25">
        <f t="shared" si="1"/>
        <v>4.3159770342506433E-2</v>
      </c>
      <c r="P54">
        <f t="shared" si="2"/>
        <v>5.1752049180327872E-2</v>
      </c>
    </row>
    <row r="55" spans="1:16" ht="16.5" thickBot="1" x14ac:dyDescent="0.3">
      <c r="A55" s="8" t="s">
        <v>97</v>
      </c>
      <c r="B55" s="55">
        <v>4569</v>
      </c>
      <c r="C55" s="56">
        <v>146</v>
      </c>
      <c r="D55" s="55">
        <v>171</v>
      </c>
      <c r="E55" s="57">
        <v>1</v>
      </c>
      <c r="F55" s="55">
        <v>1083</v>
      </c>
      <c r="G55" s="55">
        <v>3315</v>
      </c>
      <c r="H55" s="55">
        <v>1</v>
      </c>
      <c r="I55" s="55">
        <v>124</v>
      </c>
      <c r="J55" s="55">
        <v>5</v>
      </c>
      <c r="K55" s="55">
        <v>37006</v>
      </c>
      <c r="L55" s="55">
        <v>1003</v>
      </c>
      <c r="M55" s="24">
        <f t="shared" si="0"/>
        <v>0.86363636363636365</v>
      </c>
      <c r="N55" s="25">
        <f t="shared" si="1"/>
        <v>3.7426132632961261E-2</v>
      </c>
      <c r="P55">
        <f t="shared" si="2"/>
        <v>0.12346646489758417</v>
      </c>
    </row>
    <row r="56" spans="1:16" ht="16.5" thickBot="1" x14ac:dyDescent="0.3">
      <c r="A56" s="8" t="s">
        <v>93</v>
      </c>
      <c r="B56" s="55">
        <v>4428</v>
      </c>
      <c r="C56" s="55"/>
      <c r="D56" s="55">
        <v>218</v>
      </c>
      <c r="E56" s="57"/>
      <c r="F56" s="55">
        <v>1256</v>
      </c>
      <c r="G56" s="55">
        <v>2954</v>
      </c>
      <c r="H56" s="55">
        <v>157</v>
      </c>
      <c r="I56" s="55">
        <v>98</v>
      </c>
      <c r="J56" s="55">
        <v>5</v>
      </c>
      <c r="K56" s="55">
        <v>61530</v>
      </c>
      <c r="L56" s="55">
        <v>1361</v>
      </c>
      <c r="M56" s="24">
        <f t="shared" si="0"/>
        <v>0.85210312075983718</v>
      </c>
      <c r="N56" s="25">
        <f t="shared" si="1"/>
        <v>4.9232158988256551E-2</v>
      </c>
      <c r="P56">
        <f t="shared" si="2"/>
        <v>7.1964895173086296E-2</v>
      </c>
    </row>
    <row r="57" spans="1:16" ht="16.5" thickBot="1" x14ac:dyDescent="0.3">
      <c r="A57" s="8" t="s">
        <v>201</v>
      </c>
      <c r="B57" s="55">
        <v>4377</v>
      </c>
      <c r="C57" s="56">
        <v>353</v>
      </c>
      <c r="D57" s="55">
        <v>30</v>
      </c>
      <c r="E57" s="57">
        <v>4</v>
      </c>
      <c r="F57" s="55">
        <v>1602</v>
      </c>
      <c r="G57" s="55">
        <v>2745</v>
      </c>
      <c r="H57" s="55">
        <v>70</v>
      </c>
      <c r="I57" s="55">
        <v>1025</v>
      </c>
      <c r="J57" s="55">
        <v>7</v>
      </c>
      <c r="K57" s="55">
        <v>179000</v>
      </c>
      <c r="L57" s="55">
        <v>41915</v>
      </c>
      <c r="M57" s="24">
        <f t="shared" si="0"/>
        <v>0.98161764705882348</v>
      </c>
      <c r="N57" s="25">
        <f t="shared" si="1"/>
        <v>6.8540095956134339E-3</v>
      </c>
      <c r="P57">
        <f t="shared" si="2"/>
        <v>2.4452513966480446E-2</v>
      </c>
    </row>
    <row r="58" spans="1:16" ht="16.5" thickBot="1" x14ac:dyDescent="0.3">
      <c r="A58" s="8" t="s">
        <v>95</v>
      </c>
      <c r="B58" s="55">
        <v>4154</v>
      </c>
      <c r="C58" s="56">
        <v>148</v>
      </c>
      <c r="D58" s="55">
        <v>453</v>
      </c>
      <c r="E58" s="57">
        <v>3</v>
      </c>
      <c r="F58" s="55">
        <v>1821</v>
      </c>
      <c r="G58" s="55">
        <v>1880</v>
      </c>
      <c r="H58" s="55">
        <v>22</v>
      </c>
      <c r="I58" s="55">
        <v>95</v>
      </c>
      <c r="J58" s="55">
        <v>10</v>
      </c>
      <c r="K58" s="55">
        <v>6500</v>
      </c>
      <c r="L58" s="55">
        <v>148</v>
      </c>
      <c r="M58" s="24">
        <f t="shared" si="0"/>
        <v>0.80079155672823221</v>
      </c>
      <c r="N58" s="25">
        <f t="shared" si="1"/>
        <v>0.1090515166104959</v>
      </c>
      <c r="P58">
        <f t="shared" si="2"/>
        <v>0.6390769230769231</v>
      </c>
    </row>
    <row r="59" spans="1:16" ht="16.5" thickBot="1" x14ac:dyDescent="0.3">
      <c r="A59" s="8" t="s">
        <v>96</v>
      </c>
      <c r="B59" s="55">
        <v>3980</v>
      </c>
      <c r="C59" s="56">
        <v>83</v>
      </c>
      <c r="D59" s="55">
        <v>122</v>
      </c>
      <c r="E59" s="57">
        <v>6</v>
      </c>
      <c r="F59" s="55">
        <v>1272</v>
      </c>
      <c r="G59" s="55">
        <v>2586</v>
      </c>
      <c r="H59" s="55">
        <v>237</v>
      </c>
      <c r="I59" s="55">
        <v>987</v>
      </c>
      <c r="J59" s="55">
        <v>30</v>
      </c>
      <c r="K59" s="55">
        <v>11763</v>
      </c>
      <c r="L59" s="55">
        <v>2916</v>
      </c>
      <c r="M59" s="24">
        <f t="shared" si="0"/>
        <v>0.91248206599713055</v>
      </c>
      <c r="N59" s="25">
        <f t="shared" si="1"/>
        <v>3.0653266331658293E-2</v>
      </c>
      <c r="P59">
        <f t="shared" si="2"/>
        <v>0.338349060613789</v>
      </c>
    </row>
    <row r="60" spans="1:16" ht="16.5" thickBot="1" x14ac:dyDescent="0.3">
      <c r="A60" s="8" t="s">
        <v>83</v>
      </c>
      <c r="B60" s="55">
        <v>3802</v>
      </c>
      <c r="C60" s="56">
        <v>18</v>
      </c>
      <c r="D60" s="55">
        <v>92</v>
      </c>
      <c r="E60" s="55">
        <v>2</v>
      </c>
      <c r="F60" s="55">
        <v>3213</v>
      </c>
      <c r="G60" s="55">
        <v>497</v>
      </c>
      <c r="H60" s="55">
        <v>23</v>
      </c>
      <c r="I60" s="55">
        <v>6074</v>
      </c>
      <c r="J60" s="55">
        <v>147</v>
      </c>
      <c r="K60" s="55">
        <v>44895</v>
      </c>
      <c r="L60" s="55">
        <v>71720</v>
      </c>
      <c r="M60" s="24">
        <f t="shared" si="0"/>
        <v>0.9721633888048411</v>
      </c>
      <c r="N60" s="25">
        <f t="shared" si="1"/>
        <v>2.4197790636507101E-2</v>
      </c>
      <c r="P60">
        <f t="shared" si="2"/>
        <v>8.4686490700523448E-2</v>
      </c>
    </row>
    <row r="61" spans="1:16" ht="16.5" thickBot="1" x14ac:dyDescent="0.3">
      <c r="A61" s="8" t="s">
        <v>202</v>
      </c>
      <c r="B61" s="55">
        <v>3551</v>
      </c>
      <c r="C61" s="56">
        <v>149</v>
      </c>
      <c r="D61" s="55">
        <v>25</v>
      </c>
      <c r="E61" s="55"/>
      <c r="F61" s="55">
        <v>866</v>
      </c>
      <c r="G61" s="55">
        <v>2660</v>
      </c>
      <c r="H61" s="55">
        <v>40</v>
      </c>
      <c r="I61" s="55">
        <v>189</v>
      </c>
      <c r="J61" s="55">
        <v>1</v>
      </c>
      <c r="K61" s="55">
        <v>268534</v>
      </c>
      <c r="L61" s="55">
        <v>14301</v>
      </c>
      <c r="M61" s="24">
        <f t="shared" si="0"/>
        <v>0.97194163860830529</v>
      </c>
      <c r="N61" s="25">
        <f t="shared" si="1"/>
        <v>7.0402703463813008E-3</v>
      </c>
      <c r="P61">
        <f t="shared" si="2"/>
        <v>1.3223651381203126E-2</v>
      </c>
    </row>
    <row r="62" spans="1:16" ht="16.5" thickBot="1" x14ac:dyDescent="0.3">
      <c r="A62" s="8" t="s">
        <v>100</v>
      </c>
      <c r="B62" s="55">
        <v>3169</v>
      </c>
      <c r="C62" s="56">
        <v>129</v>
      </c>
      <c r="D62" s="55">
        <v>8</v>
      </c>
      <c r="E62" s="57"/>
      <c r="F62" s="55">
        <v>1553</v>
      </c>
      <c r="G62" s="55">
        <v>1608</v>
      </c>
      <c r="H62" s="55">
        <v>1</v>
      </c>
      <c r="I62" s="55">
        <v>1862</v>
      </c>
      <c r="J62" s="55">
        <v>5</v>
      </c>
      <c r="K62" s="55">
        <v>134082</v>
      </c>
      <c r="L62" s="55">
        <v>78799</v>
      </c>
      <c r="M62" s="24">
        <f t="shared" si="0"/>
        <v>0.99487508007687375</v>
      </c>
      <c r="N62" s="25">
        <f t="shared" si="1"/>
        <v>2.5244556642473968E-3</v>
      </c>
      <c r="P62">
        <f t="shared" si="2"/>
        <v>2.3634790650497457E-2</v>
      </c>
    </row>
    <row r="63" spans="1:16" ht="16.5" thickBot="1" x14ac:dyDescent="0.3">
      <c r="A63" s="8" t="s">
        <v>89</v>
      </c>
      <c r="B63" s="55">
        <v>2960</v>
      </c>
      <c r="C63" s="56">
        <v>6</v>
      </c>
      <c r="D63" s="55">
        <v>54</v>
      </c>
      <c r="E63" s="57"/>
      <c r="F63" s="55">
        <v>2719</v>
      </c>
      <c r="G63" s="55">
        <v>187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0"/>
        <v>0.98052650558961418</v>
      </c>
      <c r="N63" s="25">
        <f t="shared" si="1"/>
        <v>1.8243243243243244E-2</v>
      </c>
      <c r="P63">
        <f t="shared" si="2"/>
        <v>1.6621463025667808E-2</v>
      </c>
    </row>
    <row r="64" spans="1:16" ht="16.5" thickBot="1" x14ac:dyDescent="0.3">
      <c r="A64" s="8" t="s">
        <v>101</v>
      </c>
      <c r="B64" s="55">
        <v>2863</v>
      </c>
      <c r="C64" s="56">
        <v>88</v>
      </c>
      <c r="D64" s="55">
        <v>323</v>
      </c>
      <c r="E64" s="57">
        <v>11</v>
      </c>
      <c r="F64" s="55">
        <v>609</v>
      </c>
      <c r="G64" s="55">
        <v>1931</v>
      </c>
      <c r="H64" s="55">
        <v>49</v>
      </c>
      <c r="I64" s="55">
        <v>296</v>
      </c>
      <c r="J64" s="55">
        <v>33</v>
      </c>
      <c r="K64" s="55">
        <v>76331</v>
      </c>
      <c r="L64" s="55">
        <v>7901</v>
      </c>
      <c r="M64" s="24">
        <f t="shared" si="0"/>
        <v>0.65343347639484983</v>
      </c>
      <c r="N64" s="25">
        <f t="shared" si="1"/>
        <v>0.11281872162067762</v>
      </c>
      <c r="P64">
        <f t="shared" si="2"/>
        <v>3.7507696741821805E-2</v>
      </c>
    </row>
    <row r="65" spans="1:16" ht="16.5" thickBot="1" x14ac:dyDescent="0.3">
      <c r="A65" s="8" t="s">
        <v>94</v>
      </c>
      <c r="B65" s="55">
        <v>2612</v>
      </c>
      <c r="C65" s="56">
        <v>21</v>
      </c>
      <c r="D65" s="55">
        <v>140</v>
      </c>
      <c r="E65" s="55"/>
      <c r="F65" s="55">
        <v>1374</v>
      </c>
      <c r="G65" s="55">
        <v>1098</v>
      </c>
      <c r="H65" s="55">
        <v>36</v>
      </c>
      <c r="I65" s="55">
        <v>251</v>
      </c>
      <c r="J65" s="55">
        <v>13</v>
      </c>
      <c r="K65" s="55">
        <v>77251</v>
      </c>
      <c r="L65" s="55">
        <v>7412</v>
      </c>
      <c r="M65" s="24">
        <f t="shared" si="0"/>
        <v>0.90752972258916775</v>
      </c>
      <c r="N65" s="25">
        <f t="shared" si="1"/>
        <v>5.359877488514548E-2</v>
      </c>
      <c r="P65">
        <f t="shared" si="2"/>
        <v>3.3811860040646721E-2</v>
      </c>
    </row>
    <row r="66" spans="1:16" ht="16.5" thickBot="1" x14ac:dyDescent="0.3">
      <c r="A66" s="8" t="s">
        <v>214</v>
      </c>
      <c r="B66" s="55">
        <v>2447</v>
      </c>
      <c r="C66" s="56">
        <v>99</v>
      </c>
      <c r="D66" s="55">
        <v>11</v>
      </c>
      <c r="E66" s="57"/>
      <c r="F66" s="55">
        <v>495</v>
      </c>
      <c r="G66" s="55">
        <v>1941</v>
      </c>
      <c r="H66" s="55">
        <v>17</v>
      </c>
      <c r="I66" s="55">
        <v>479</v>
      </c>
      <c r="J66" s="55">
        <v>2</v>
      </c>
      <c r="K66" s="55">
        <v>40459</v>
      </c>
      <c r="L66" s="55">
        <v>7923</v>
      </c>
      <c r="M66" s="24">
        <f t="shared" si="0"/>
        <v>0.97826086956521741</v>
      </c>
      <c r="N66" s="25">
        <f t="shared" si="1"/>
        <v>4.4953003677973028E-3</v>
      </c>
      <c r="P66">
        <f t="shared" si="2"/>
        <v>6.0480980745940334E-2</v>
      </c>
    </row>
    <row r="67" spans="1:16" ht="16.5" thickBot="1" x14ac:dyDescent="0.3">
      <c r="A67" s="9" t="s">
        <v>219</v>
      </c>
      <c r="B67" s="58">
        <v>2335</v>
      </c>
      <c r="C67" s="59">
        <v>164</v>
      </c>
      <c r="D67" s="58">
        <v>68</v>
      </c>
      <c r="E67" s="60">
        <v>4</v>
      </c>
      <c r="F67" s="58">
        <v>310</v>
      </c>
      <c r="G67" s="58">
        <v>1957</v>
      </c>
      <c r="H67" s="58">
        <v>7</v>
      </c>
      <c r="I67" s="58">
        <v>60</v>
      </c>
      <c r="J67" s="58">
        <v>2</v>
      </c>
      <c r="K67" s="58">
        <v>10593</v>
      </c>
      <c r="L67" s="58">
        <v>272</v>
      </c>
      <c r="M67" s="24">
        <f t="shared" ref="M67:M105" si="7">F67/(F67+D67)</f>
        <v>0.82010582010582012</v>
      </c>
      <c r="N67" s="25">
        <f t="shared" ref="N67:N105" si="8">+D67/B67</f>
        <v>2.9122055674518203E-2</v>
      </c>
      <c r="P67">
        <f t="shared" si="2"/>
        <v>0.22042858491456621</v>
      </c>
    </row>
    <row r="68" spans="1:16" ht="16.5" thickBot="1" x14ac:dyDescent="0.3">
      <c r="A68" s="8" t="s">
        <v>102</v>
      </c>
      <c r="B68" s="55">
        <v>2153</v>
      </c>
      <c r="C68" s="56">
        <v>68</v>
      </c>
      <c r="D68" s="55">
        <v>94</v>
      </c>
      <c r="E68" s="57">
        <v>1</v>
      </c>
      <c r="F68" s="55">
        <v>1414</v>
      </c>
      <c r="G68" s="55">
        <v>645</v>
      </c>
      <c r="H68" s="55"/>
      <c r="I68" s="55">
        <v>54</v>
      </c>
      <c r="J68" s="55">
        <v>2</v>
      </c>
      <c r="K68" s="55">
        <v>95399</v>
      </c>
      <c r="L68" s="55">
        <v>2372</v>
      </c>
      <c r="M68" s="24">
        <f t="shared" si="7"/>
        <v>0.93766578249336874</v>
      </c>
      <c r="N68" s="25">
        <f t="shared" si="8"/>
        <v>4.3660009289363678E-2</v>
      </c>
      <c r="P68">
        <f t="shared" ref="P68:P105" si="9">+B68/K68</f>
        <v>2.256837073763876E-2</v>
      </c>
    </row>
    <row r="69" spans="1:16" ht="16.5" thickBot="1" x14ac:dyDescent="0.3">
      <c r="A69" s="8" t="s">
        <v>209</v>
      </c>
      <c r="B69" s="55">
        <v>2148</v>
      </c>
      <c r="C69" s="56">
        <v>82</v>
      </c>
      <c r="D69" s="55">
        <v>33</v>
      </c>
      <c r="E69" s="55">
        <v>1</v>
      </c>
      <c r="F69" s="55">
        <v>977</v>
      </c>
      <c r="G69" s="55">
        <v>1138</v>
      </c>
      <c r="H69" s="55">
        <v>10</v>
      </c>
      <c r="I69" s="55">
        <v>725</v>
      </c>
      <c r="J69" s="55">
        <v>11</v>
      </c>
      <c r="K69" s="55">
        <v>22177</v>
      </c>
      <c r="L69" s="55">
        <v>7484</v>
      </c>
      <c r="M69" s="24">
        <f t="shared" si="7"/>
        <v>0.9673267326732673</v>
      </c>
      <c r="N69" s="25">
        <f t="shared" si="8"/>
        <v>1.5363128491620111E-2</v>
      </c>
      <c r="P69">
        <f t="shared" si="9"/>
        <v>9.6857104207061367E-2</v>
      </c>
    </row>
    <row r="70" spans="1:16" ht="16.5" thickBot="1" x14ac:dyDescent="0.3">
      <c r="A70" s="8" t="s">
        <v>99</v>
      </c>
      <c r="B70" s="55">
        <v>2085</v>
      </c>
      <c r="C70" s="56">
        <v>9</v>
      </c>
      <c r="D70" s="55">
        <v>75</v>
      </c>
      <c r="E70" s="55">
        <v>6</v>
      </c>
      <c r="F70" s="55">
        <v>1421</v>
      </c>
      <c r="G70" s="55">
        <v>589</v>
      </c>
      <c r="H70" s="55">
        <v>17</v>
      </c>
      <c r="I70" s="55">
        <v>508</v>
      </c>
      <c r="J70" s="55">
        <v>18</v>
      </c>
      <c r="K70" s="55">
        <v>36917</v>
      </c>
      <c r="L70" s="55">
        <v>8993</v>
      </c>
      <c r="M70" s="24">
        <f t="shared" si="7"/>
        <v>0.94986631016042777</v>
      </c>
      <c r="N70" s="25">
        <f t="shared" si="8"/>
        <v>3.5971223021582732E-2</v>
      </c>
      <c r="P70">
        <f t="shared" si="9"/>
        <v>5.6478045344963028E-2</v>
      </c>
    </row>
    <row r="71" spans="1:16" ht="16.5" thickBot="1" x14ac:dyDescent="0.3">
      <c r="A71" s="8" t="s">
        <v>204</v>
      </c>
      <c r="B71" s="55">
        <v>2075</v>
      </c>
      <c r="C71" s="56">
        <v>36</v>
      </c>
      <c r="D71" s="55">
        <v>9</v>
      </c>
      <c r="E71" s="55"/>
      <c r="F71" s="55">
        <v>1182</v>
      </c>
      <c r="G71" s="55">
        <v>884</v>
      </c>
      <c r="H71" s="55">
        <v>8</v>
      </c>
      <c r="I71" s="55">
        <v>62</v>
      </c>
      <c r="J71" s="55" t="s">
        <v>63</v>
      </c>
      <c r="K71" s="55">
        <v>242536</v>
      </c>
      <c r="L71" s="55">
        <v>7247</v>
      </c>
      <c r="M71" s="24">
        <f t="shared" si="7"/>
        <v>0.99244332493702769</v>
      </c>
      <c r="N71" s="25">
        <f t="shared" si="8"/>
        <v>4.3373493975903616E-3</v>
      </c>
      <c r="P71">
        <f t="shared" si="9"/>
        <v>8.5554309463337398E-3</v>
      </c>
    </row>
    <row r="72" spans="1:16" ht="16.5" thickBot="1" x14ac:dyDescent="0.3">
      <c r="A72" s="8" t="s">
        <v>223</v>
      </c>
      <c r="B72" s="55">
        <v>2074</v>
      </c>
      <c r="C72" s="56"/>
      <c r="D72" s="55">
        <v>17</v>
      </c>
      <c r="E72" s="55"/>
      <c r="F72" s="55">
        <v>212</v>
      </c>
      <c r="G72" s="55">
        <v>1845</v>
      </c>
      <c r="H72" s="55">
        <v>4</v>
      </c>
      <c r="I72" s="55">
        <v>67</v>
      </c>
      <c r="J72" s="55" t="s">
        <v>91</v>
      </c>
      <c r="K72" s="55">
        <v>113497</v>
      </c>
      <c r="L72" s="55">
        <v>3653</v>
      </c>
      <c r="M72" s="24">
        <f t="shared" si="7"/>
        <v>0.92576419213973804</v>
      </c>
      <c r="N72" s="25">
        <f t="shared" si="8"/>
        <v>8.1967213114754103E-3</v>
      </c>
      <c r="P72">
        <f t="shared" si="9"/>
        <v>1.8273610756231441E-2</v>
      </c>
    </row>
    <row r="73" spans="1:16" ht="16.5" thickBot="1" x14ac:dyDescent="0.3">
      <c r="A73" s="8" t="s">
        <v>235</v>
      </c>
      <c r="B73" s="55">
        <v>1932</v>
      </c>
      <c r="C73" s="56"/>
      <c r="D73" s="55">
        <v>58</v>
      </c>
      <c r="E73" s="55"/>
      <c r="F73" s="55">
        <v>319</v>
      </c>
      <c r="G73" s="55">
        <v>1555</v>
      </c>
      <c r="H73" s="55">
        <v>2</v>
      </c>
      <c r="I73" s="55">
        <v>9</v>
      </c>
      <c r="J73" s="55" t="s">
        <v>63</v>
      </c>
      <c r="K73" s="55">
        <v>15759</v>
      </c>
      <c r="L73" s="55">
        <v>76</v>
      </c>
      <c r="M73" s="24">
        <f t="shared" si="7"/>
        <v>0.84615384615384615</v>
      </c>
      <c r="N73" s="25">
        <f t="shared" si="8"/>
        <v>3.0020703933747412E-2</v>
      </c>
      <c r="P73">
        <f t="shared" si="9"/>
        <v>0.12259661146011802</v>
      </c>
    </row>
    <row r="74" spans="1:16" ht="16.5" thickBot="1" x14ac:dyDescent="0.3">
      <c r="A74" s="8" t="s">
        <v>206</v>
      </c>
      <c r="B74" s="55">
        <v>1854</v>
      </c>
      <c r="C74" s="56">
        <v>50</v>
      </c>
      <c r="D74" s="55">
        <v>25</v>
      </c>
      <c r="E74" s="57">
        <v>1</v>
      </c>
      <c r="F74" s="55">
        <v>1365</v>
      </c>
      <c r="G74" s="55">
        <v>464</v>
      </c>
      <c r="H74" s="55">
        <v>17</v>
      </c>
      <c r="I74" s="55">
        <v>183</v>
      </c>
      <c r="J74" s="55">
        <v>2</v>
      </c>
      <c r="K74" s="55">
        <v>146630</v>
      </c>
      <c r="L74" s="55">
        <v>14462</v>
      </c>
      <c r="M74" s="24">
        <f t="shared" si="7"/>
        <v>0.98201438848920863</v>
      </c>
      <c r="N74" s="25">
        <f t="shared" si="8"/>
        <v>1.348435814455232E-2</v>
      </c>
      <c r="P74">
        <f t="shared" si="9"/>
        <v>1.26440701084362E-2</v>
      </c>
    </row>
    <row r="75" spans="1:16" ht="16.5" thickBot="1" x14ac:dyDescent="0.3">
      <c r="A75" s="8" t="s">
        <v>218</v>
      </c>
      <c r="B75" s="55">
        <v>1832</v>
      </c>
      <c r="C75" s="56"/>
      <c r="D75" s="55">
        <v>61</v>
      </c>
      <c r="E75" s="55"/>
      <c r="F75" s="55">
        <v>934</v>
      </c>
      <c r="G75" s="55">
        <v>837</v>
      </c>
      <c r="H75" s="55">
        <v>12</v>
      </c>
      <c r="I75" s="55">
        <v>69</v>
      </c>
      <c r="J75" s="55">
        <v>2</v>
      </c>
      <c r="K75" s="55"/>
      <c r="L75" s="55"/>
      <c r="M75" s="24">
        <f t="shared" si="7"/>
        <v>0.93869346733668346</v>
      </c>
      <c r="N75" s="25">
        <f t="shared" si="8"/>
        <v>3.3296943231441049E-2</v>
      </c>
      <c r="P75" t="e">
        <f t="shared" si="9"/>
        <v>#DIV/0!</v>
      </c>
    </row>
    <row r="76" spans="1:16" ht="16.5" thickBot="1" x14ac:dyDescent="0.3">
      <c r="A76" s="8" t="s">
        <v>98</v>
      </c>
      <c r="B76" s="55">
        <v>1798</v>
      </c>
      <c r="C76" s="56">
        <v>1</v>
      </c>
      <c r="D76" s="55">
        <v>10</v>
      </c>
      <c r="E76" s="55"/>
      <c r="F76" s="55">
        <v>1689</v>
      </c>
      <c r="G76" s="55">
        <v>99</v>
      </c>
      <c r="H76" s="55"/>
      <c r="I76" s="55">
        <v>5269</v>
      </c>
      <c r="J76" s="55">
        <v>29</v>
      </c>
      <c r="K76" s="55">
        <v>49135</v>
      </c>
      <c r="L76" s="55">
        <v>143988</v>
      </c>
      <c r="M76" s="24">
        <f t="shared" si="7"/>
        <v>0.99411418481459679</v>
      </c>
      <c r="N76" s="25">
        <f t="shared" si="8"/>
        <v>5.5617352614015575E-3</v>
      </c>
      <c r="P76">
        <f t="shared" si="9"/>
        <v>3.659305993690852E-2</v>
      </c>
    </row>
    <row r="77" spans="1:16" ht="30.75" thickBot="1" x14ac:dyDescent="0.3">
      <c r="A77" s="8" t="s">
        <v>208</v>
      </c>
      <c r="B77" s="55">
        <v>1781</v>
      </c>
      <c r="C77" s="56">
        <v>24</v>
      </c>
      <c r="D77" s="55">
        <v>70</v>
      </c>
      <c r="E77" s="55">
        <v>1</v>
      </c>
      <c r="F77" s="55">
        <v>755</v>
      </c>
      <c r="G77" s="55">
        <v>956</v>
      </c>
      <c r="H77" s="55">
        <v>4</v>
      </c>
      <c r="I77" s="55">
        <v>543</v>
      </c>
      <c r="J77" s="55">
        <v>21</v>
      </c>
      <c r="K77" s="55">
        <v>32178</v>
      </c>
      <c r="L77" s="55">
        <v>9808</v>
      </c>
      <c r="M77" s="24">
        <f t="shared" si="7"/>
        <v>0.91515151515151516</v>
      </c>
      <c r="N77" s="25">
        <f t="shared" si="8"/>
        <v>3.9303761931499155E-2</v>
      </c>
      <c r="P77">
        <f t="shared" si="9"/>
        <v>5.5348374665920817E-2</v>
      </c>
    </row>
    <row r="78" spans="1:16" ht="16.5" thickBot="1" x14ac:dyDescent="0.3">
      <c r="A78" s="8" t="s">
        <v>103</v>
      </c>
      <c r="B78" s="55">
        <v>1694</v>
      </c>
      <c r="C78" s="55">
        <v>5</v>
      </c>
      <c r="D78" s="55">
        <v>52</v>
      </c>
      <c r="E78" s="55"/>
      <c r="F78" s="55">
        <v>253</v>
      </c>
      <c r="G78" s="55">
        <v>1389</v>
      </c>
      <c r="H78" s="55">
        <v>7</v>
      </c>
      <c r="I78" s="55">
        <v>1277</v>
      </c>
      <c r="J78" s="55">
        <v>39</v>
      </c>
      <c r="K78" s="55">
        <v>53767</v>
      </c>
      <c r="L78" s="55">
        <v>40532</v>
      </c>
      <c r="M78" s="24">
        <f t="shared" si="7"/>
        <v>0.82950819672131149</v>
      </c>
      <c r="N78" s="25">
        <f t="shared" si="8"/>
        <v>3.0696576151121605E-2</v>
      </c>
      <c r="P78">
        <f t="shared" si="9"/>
        <v>3.1506314281994532E-2</v>
      </c>
    </row>
    <row r="79" spans="1:16" ht="16.5" thickBot="1" x14ac:dyDescent="0.3">
      <c r="A79" s="8" t="s">
        <v>220</v>
      </c>
      <c r="B79" s="55">
        <v>1555</v>
      </c>
      <c r="C79" s="56">
        <v>49</v>
      </c>
      <c r="D79" s="55">
        <v>68</v>
      </c>
      <c r="E79" s="55">
        <v>2</v>
      </c>
      <c r="F79" s="55">
        <v>276</v>
      </c>
      <c r="G79" s="55">
        <v>1211</v>
      </c>
      <c r="H79" s="55">
        <v>43</v>
      </c>
      <c r="I79" s="55">
        <v>224</v>
      </c>
      <c r="J79" s="55">
        <v>10</v>
      </c>
      <c r="K79" s="55">
        <v>46510</v>
      </c>
      <c r="L79" s="55">
        <v>6694</v>
      </c>
      <c r="M79" s="24">
        <f t="shared" si="7"/>
        <v>0.80232558139534882</v>
      </c>
      <c r="N79" s="25">
        <f t="shared" si="8"/>
        <v>4.3729903536977491E-2</v>
      </c>
      <c r="P79">
        <f t="shared" si="9"/>
        <v>3.3433670178456248E-2</v>
      </c>
    </row>
    <row r="80" spans="1:16" ht="16.5" thickBot="1" x14ac:dyDescent="0.3">
      <c r="A80" s="18" t="s">
        <v>216</v>
      </c>
      <c r="B80" s="55">
        <v>1501</v>
      </c>
      <c r="C80" s="55"/>
      <c r="D80" s="55">
        <v>61</v>
      </c>
      <c r="E80" s="55"/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7"/>
        <v>0.91778975741239888</v>
      </c>
      <c r="N80" s="25">
        <f t="shared" si="8"/>
        <v>4.0639573617588277E-2</v>
      </c>
      <c r="P80">
        <f t="shared" si="9"/>
        <v>3.1702114178300635E-2</v>
      </c>
    </row>
    <row r="81" spans="1:16" ht="16.5" thickBot="1" x14ac:dyDescent="0.3">
      <c r="A81" s="8" t="s">
        <v>238</v>
      </c>
      <c r="B81" s="55">
        <v>1495</v>
      </c>
      <c r="C81" s="55"/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7"/>
        <v>0.97916666666666663</v>
      </c>
      <c r="N81" s="25">
        <f t="shared" si="8"/>
        <v>4.6822742474916385E-3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1494</v>
      </c>
      <c r="C82" s="56">
        <v>29</v>
      </c>
      <c r="D82" s="55">
        <v>81</v>
      </c>
      <c r="E82" s="57">
        <v>4</v>
      </c>
      <c r="F82" s="55">
        <v>807</v>
      </c>
      <c r="G82" s="55">
        <v>606</v>
      </c>
      <c r="H82" s="55">
        <v>13</v>
      </c>
      <c r="I82" s="55">
        <v>717</v>
      </c>
      <c r="J82" s="55">
        <v>39</v>
      </c>
      <c r="K82" s="55">
        <v>16798</v>
      </c>
      <c r="L82" s="55">
        <v>8063</v>
      </c>
      <c r="M82" s="24">
        <f t="shared" si="7"/>
        <v>0.90878378378378377</v>
      </c>
      <c r="N82" s="25">
        <f t="shared" si="8"/>
        <v>5.4216867469879519E-2</v>
      </c>
      <c r="P82">
        <f t="shared" si="9"/>
        <v>8.8939159423740921E-2</v>
      </c>
    </row>
    <row r="83" spans="1:16" ht="16.5" thickBot="1" x14ac:dyDescent="0.3">
      <c r="A83" s="8" t="s">
        <v>104</v>
      </c>
      <c r="B83" s="55">
        <v>1479</v>
      </c>
      <c r="C83" s="56">
        <v>3</v>
      </c>
      <c r="D83" s="55">
        <v>19</v>
      </c>
      <c r="E83" s="57"/>
      <c r="F83" s="55">
        <v>1252</v>
      </c>
      <c r="G83" s="55">
        <v>208</v>
      </c>
      <c r="H83" s="55">
        <v>1</v>
      </c>
      <c r="I83" s="55">
        <v>307</v>
      </c>
      <c r="J83" s="55">
        <v>4</v>
      </c>
      <c r="K83" s="55">
        <v>139898</v>
      </c>
      <c r="L83" s="55">
        <v>29011</v>
      </c>
      <c r="M83" s="24">
        <f t="shared" si="7"/>
        <v>0.98505114083398904</v>
      </c>
      <c r="N83" s="25">
        <f t="shared" si="8"/>
        <v>1.2846517917511832E-2</v>
      </c>
      <c r="P83">
        <f t="shared" si="9"/>
        <v>1.0571988162804328E-2</v>
      </c>
    </row>
    <row r="84" spans="1:16" ht="16.5" thickBot="1" x14ac:dyDescent="0.3">
      <c r="A84" s="8" t="s">
        <v>203</v>
      </c>
      <c r="B84" s="55">
        <v>1434</v>
      </c>
      <c r="C84" s="56">
        <v>5</v>
      </c>
      <c r="D84" s="55">
        <v>92</v>
      </c>
      <c r="E84" s="57">
        <v>1</v>
      </c>
      <c r="F84" s="55">
        <v>233</v>
      </c>
      <c r="G84" s="55">
        <v>1109</v>
      </c>
      <c r="H84" s="55">
        <v>22</v>
      </c>
      <c r="I84" s="55">
        <v>690</v>
      </c>
      <c r="J84" s="55">
        <v>44</v>
      </c>
      <c r="K84" s="55">
        <v>52948</v>
      </c>
      <c r="L84" s="55">
        <v>25469</v>
      </c>
      <c r="M84" s="24">
        <f t="shared" si="7"/>
        <v>0.71692307692307689</v>
      </c>
      <c r="N84" s="25">
        <f t="shared" si="8"/>
        <v>6.4156206415620642E-2</v>
      </c>
      <c r="P84">
        <f t="shared" si="9"/>
        <v>2.7083175946211378E-2</v>
      </c>
    </row>
    <row r="85" spans="1:16" ht="16.5" thickBot="1" x14ac:dyDescent="0.3">
      <c r="A85" s="8" t="s">
        <v>215</v>
      </c>
      <c r="B85" s="55">
        <v>1403</v>
      </c>
      <c r="C85" s="56">
        <v>7</v>
      </c>
      <c r="D85" s="55">
        <v>23</v>
      </c>
      <c r="E85" s="57"/>
      <c r="F85" s="55">
        <v>558</v>
      </c>
      <c r="G85" s="55">
        <v>822</v>
      </c>
      <c r="H85" s="55">
        <v>5</v>
      </c>
      <c r="I85" s="55">
        <v>257</v>
      </c>
      <c r="J85" s="55">
        <v>4</v>
      </c>
      <c r="K85" s="55">
        <v>91072</v>
      </c>
      <c r="L85" s="55">
        <v>16681</v>
      </c>
      <c r="M85" s="24">
        <f t="shared" si="7"/>
        <v>0.96041308089500865</v>
      </c>
      <c r="N85" s="25">
        <f t="shared" si="8"/>
        <v>1.6393442622950821E-2</v>
      </c>
      <c r="P85">
        <f t="shared" si="9"/>
        <v>1.5405393534785664E-2</v>
      </c>
    </row>
    <row r="86" spans="1:16" ht="16.5" thickBot="1" x14ac:dyDescent="0.3">
      <c r="A86" s="8" t="s">
        <v>207</v>
      </c>
      <c r="B86" s="55">
        <v>1399</v>
      </c>
      <c r="C86" s="56">
        <v>14</v>
      </c>
      <c r="D86" s="55">
        <v>45</v>
      </c>
      <c r="E86" s="57"/>
      <c r="F86" s="55">
        <v>594</v>
      </c>
      <c r="G86" s="55">
        <v>760</v>
      </c>
      <c r="H86" s="55">
        <v>17</v>
      </c>
      <c r="I86" s="55">
        <v>514</v>
      </c>
      <c r="J86" s="55">
        <v>17</v>
      </c>
      <c r="K86" s="55">
        <v>132768</v>
      </c>
      <c r="L86" s="55">
        <v>48771</v>
      </c>
      <c r="M86" s="24">
        <f t="shared" si="7"/>
        <v>0.92957746478873238</v>
      </c>
      <c r="N86" s="25">
        <f t="shared" si="8"/>
        <v>3.2165832737669764E-2</v>
      </c>
      <c r="P86">
        <f t="shared" si="9"/>
        <v>1.0537177633164618E-2</v>
      </c>
    </row>
    <row r="87" spans="1:16" ht="16.5" thickBot="1" x14ac:dyDescent="0.3">
      <c r="A87" s="8" t="s">
        <v>224</v>
      </c>
      <c r="B87" s="55">
        <v>1275</v>
      </c>
      <c r="C87" s="56"/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7"/>
        <v>0.97619047619047616</v>
      </c>
      <c r="N87" s="25">
        <f t="shared" si="8"/>
        <v>1.0980392156862745E-2</v>
      </c>
      <c r="P87">
        <f t="shared" si="9"/>
        <v>0.13202858030444237</v>
      </c>
    </row>
    <row r="88" spans="1:16" ht="16.5" thickBot="1" x14ac:dyDescent="0.3">
      <c r="A88" s="8" t="s">
        <v>237</v>
      </c>
      <c r="B88" s="55">
        <v>1167</v>
      </c>
      <c r="C88" s="56">
        <v>57</v>
      </c>
      <c r="D88" s="55">
        <v>62</v>
      </c>
      <c r="E88" s="57">
        <v>3</v>
      </c>
      <c r="F88" s="55">
        <v>132</v>
      </c>
      <c r="G88" s="55">
        <v>973</v>
      </c>
      <c r="H88" s="55">
        <v>3</v>
      </c>
      <c r="I88" s="55">
        <v>100</v>
      </c>
      <c r="J88" s="55">
        <v>5</v>
      </c>
      <c r="K88" s="55">
        <v>5791</v>
      </c>
      <c r="L88" s="55">
        <v>496</v>
      </c>
      <c r="M88" s="24">
        <f t="shared" si="7"/>
        <v>0.68041237113402064</v>
      </c>
      <c r="N88" s="25">
        <f t="shared" si="8"/>
        <v>5.3127677806341048E-2</v>
      </c>
      <c r="P88">
        <f t="shared" si="9"/>
        <v>0.20151959937834571</v>
      </c>
    </row>
    <row r="89" spans="1:16" ht="16.5" thickBot="1" x14ac:dyDescent="0.3">
      <c r="A89" s="8" t="s">
        <v>225</v>
      </c>
      <c r="B89" s="55">
        <v>1097</v>
      </c>
      <c r="C89" s="56">
        <v>8</v>
      </c>
      <c r="D89" s="55">
        <v>2</v>
      </c>
      <c r="E89" s="55"/>
      <c r="F89" s="55">
        <v>672</v>
      </c>
      <c r="G89" s="55">
        <v>423</v>
      </c>
      <c r="H89" s="55"/>
      <c r="I89" s="55">
        <v>1110</v>
      </c>
      <c r="J89" s="55">
        <v>2</v>
      </c>
      <c r="K89" s="55">
        <v>13751</v>
      </c>
      <c r="L89" s="55">
        <v>13918</v>
      </c>
      <c r="M89" s="24">
        <f t="shared" si="7"/>
        <v>0.9970326409495549</v>
      </c>
      <c r="N89" s="25">
        <f t="shared" si="8"/>
        <v>1.8231540565177757E-3</v>
      </c>
      <c r="P89">
        <f t="shared" si="9"/>
        <v>7.9776016289724389E-2</v>
      </c>
    </row>
    <row r="90" spans="1:16" ht="16.5" thickBot="1" x14ac:dyDescent="0.3">
      <c r="A90" s="8" t="s">
        <v>210</v>
      </c>
      <c r="B90" s="55">
        <v>1040</v>
      </c>
      <c r="C90" s="56">
        <v>2</v>
      </c>
      <c r="D90" s="55">
        <v>4</v>
      </c>
      <c r="E90" s="57"/>
      <c r="F90" s="55">
        <v>859</v>
      </c>
      <c r="G90" s="55">
        <v>177</v>
      </c>
      <c r="H90" s="55">
        <v>4</v>
      </c>
      <c r="I90" s="55">
        <v>139</v>
      </c>
      <c r="J90" s="55" t="s">
        <v>91</v>
      </c>
      <c r="K90" s="55">
        <v>154989</v>
      </c>
      <c r="L90" s="55">
        <v>20674</v>
      </c>
      <c r="M90" s="24">
        <f t="shared" si="7"/>
        <v>0.99536500579374276</v>
      </c>
      <c r="N90" s="25">
        <f t="shared" si="8"/>
        <v>3.8461538461538464E-3</v>
      </c>
      <c r="P90">
        <f t="shared" si="9"/>
        <v>6.7101536238055601E-3</v>
      </c>
    </row>
    <row r="91" spans="1:16" ht="16.5" thickBot="1" x14ac:dyDescent="0.3">
      <c r="A91" s="8" t="s">
        <v>249</v>
      </c>
      <c r="B91" s="55">
        <v>1024</v>
      </c>
      <c r="C91" s="55">
        <v>91</v>
      </c>
      <c r="D91" s="55">
        <v>9</v>
      </c>
      <c r="E91" s="55"/>
      <c r="F91" s="55">
        <v>356</v>
      </c>
      <c r="G91" s="55">
        <v>659</v>
      </c>
      <c r="H91" s="55">
        <v>1</v>
      </c>
      <c r="I91" s="55">
        <v>61</v>
      </c>
      <c r="J91" s="55" t="s">
        <v>91</v>
      </c>
      <c r="K91" s="55">
        <v>466</v>
      </c>
      <c r="L91" s="55">
        <v>28</v>
      </c>
      <c r="M91" s="24">
        <f t="shared" si="7"/>
        <v>0.97534246575342465</v>
      </c>
      <c r="N91" s="25">
        <f t="shared" si="8"/>
        <v>8.7890625E-3</v>
      </c>
      <c r="P91">
        <f t="shared" si="9"/>
        <v>2.1974248927038627</v>
      </c>
    </row>
    <row r="92" spans="1:16" ht="16.5" thickBot="1" x14ac:dyDescent="0.3">
      <c r="A92" s="8" t="s">
        <v>221</v>
      </c>
      <c r="B92" s="55">
        <v>994</v>
      </c>
      <c r="C92" s="55"/>
      <c r="D92" s="55">
        <v>41</v>
      </c>
      <c r="E92" s="55"/>
      <c r="F92" s="55">
        <v>305</v>
      </c>
      <c r="G92" s="55">
        <v>648</v>
      </c>
      <c r="H92" s="55">
        <v>24</v>
      </c>
      <c r="I92" s="55">
        <v>84</v>
      </c>
      <c r="J92" s="55">
        <v>3</v>
      </c>
      <c r="K92" s="55">
        <v>22957</v>
      </c>
      <c r="L92" s="55">
        <v>1942</v>
      </c>
      <c r="M92" s="24">
        <f t="shared" si="7"/>
        <v>0.88150289017341044</v>
      </c>
      <c r="N92" s="25">
        <f t="shared" si="8"/>
        <v>4.124748490945674E-2</v>
      </c>
      <c r="P92">
        <f t="shared" si="9"/>
        <v>4.3298340375484599E-2</v>
      </c>
    </row>
    <row r="93" spans="1:16" ht="16.5" thickBot="1" x14ac:dyDescent="0.3">
      <c r="A93" s="8" t="s">
        <v>226</v>
      </c>
      <c r="B93" s="55">
        <v>870</v>
      </c>
      <c r="C93" s="56">
        <v>12</v>
      </c>
      <c r="D93" s="55">
        <v>16</v>
      </c>
      <c r="E93" s="55">
        <v>1</v>
      </c>
      <c r="F93" s="55">
        <v>348</v>
      </c>
      <c r="G93" s="55">
        <v>506</v>
      </c>
      <c r="H93" s="55">
        <v>2</v>
      </c>
      <c r="I93" s="55">
        <v>461</v>
      </c>
      <c r="J93" s="55">
        <v>8</v>
      </c>
      <c r="K93" s="55">
        <v>61120</v>
      </c>
      <c r="L93" s="55">
        <v>32404</v>
      </c>
      <c r="M93" s="24">
        <f t="shared" si="7"/>
        <v>0.95604395604395609</v>
      </c>
      <c r="N93" s="25">
        <f t="shared" si="8"/>
        <v>1.8390804597701149E-2</v>
      </c>
      <c r="P93">
        <f t="shared" si="9"/>
        <v>1.4234293193717277E-2</v>
      </c>
    </row>
    <row r="94" spans="1:16" ht="16.5" thickBot="1" x14ac:dyDescent="0.3">
      <c r="A94" s="8" t="s">
        <v>222</v>
      </c>
      <c r="B94" s="55">
        <v>857</v>
      </c>
      <c r="C94" s="55">
        <v>7</v>
      </c>
      <c r="D94" s="55">
        <v>15</v>
      </c>
      <c r="E94" s="55"/>
      <c r="F94" s="55">
        <v>296</v>
      </c>
      <c r="G94" s="55">
        <v>546</v>
      </c>
      <c r="H94" s="55">
        <v>15</v>
      </c>
      <c r="I94" s="55">
        <v>710</v>
      </c>
      <c r="J94" s="55">
        <v>12</v>
      </c>
      <c r="K94" s="55">
        <v>60536</v>
      </c>
      <c r="L94" s="55">
        <v>50139</v>
      </c>
      <c r="M94" s="24">
        <f t="shared" si="7"/>
        <v>0.95176848874598075</v>
      </c>
      <c r="N94" s="25">
        <f t="shared" si="8"/>
        <v>1.7502917152858809E-2</v>
      </c>
      <c r="P94">
        <f t="shared" si="9"/>
        <v>1.4156865336328796E-2</v>
      </c>
    </row>
    <row r="95" spans="1:16" ht="16.5" thickBot="1" x14ac:dyDescent="0.3">
      <c r="A95" s="8" t="s">
        <v>241</v>
      </c>
      <c r="B95" s="55">
        <v>804</v>
      </c>
      <c r="C95" s="55">
        <v>33</v>
      </c>
      <c r="D95" s="55">
        <v>75</v>
      </c>
      <c r="E95" s="55">
        <v>4</v>
      </c>
      <c r="F95" s="55">
        <v>112</v>
      </c>
      <c r="G95" s="55">
        <v>617</v>
      </c>
      <c r="H95" s="55">
        <v>10</v>
      </c>
      <c r="I95" s="55">
        <v>81</v>
      </c>
      <c r="J95" s="55">
        <v>8</v>
      </c>
      <c r="K95" s="55">
        <v>3643</v>
      </c>
      <c r="L95" s="55">
        <v>368</v>
      </c>
      <c r="M95" s="24">
        <f t="shared" si="7"/>
        <v>0.59893048128342241</v>
      </c>
      <c r="N95" s="25">
        <f t="shared" si="8"/>
        <v>9.3283582089552244E-2</v>
      </c>
      <c r="P95">
        <f t="shared" si="9"/>
        <v>0.22069722755970353</v>
      </c>
    </row>
    <row r="96" spans="1:16" ht="16.5" thickBot="1" x14ac:dyDescent="0.3">
      <c r="A96" s="8" t="s">
        <v>233</v>
      </c>
      <c r="B96" s="55">
        <v>782</v>
      </c>
      <c r="C96" s="56">
        <v>9</v>
      </c>
      <c r="D96" s="55">
        <v>31</v>
      </c>
      <c r="E96" s="55"/>
      <c r="F96" s="55">
        <v>488</v>
      </c>
      <c r="G96" s="55">
        <v>263</v>
      </c>
      <c r="H96" s="55">
        <v>4</v>
      </c>
      <c r="I96" s="55">
        <v>272</v>
      </c>
      <c r="J96" s="55">
        <v>11</v>
      </c>
      <c r="K96" s="55">
        <v>8498</v>
      </c>
      <c r="L96" s="55">
        <v>2953</v>
      </c>
      <c r="M96" s="24">
        <f t="shared" si="7"/>
        <v>0.94026974951830444</v>
      </c>
      <c r="N96" s="25">
        <f t="shared" si="8"/>
        <v>3.9641943734015347E-2</v>
      </c>
      <c r="P96">
        <f t="shared" si="9"/>
        <v>9.2021652153447875E-2</v>
      </c>
    </row>
    <row r="97" spans="1:16" ht="16.5" thickBot="1" x14ac:dyDescent="0.3">
      <c r="A97" s="8" t="s">
        <v>234</v>
      </c>
      <c r="B97" s="55">
        <v>756</v>
      </c>
      <c r="C97" s="55">
        <v>10</v>
      </c>
      <c r="D97" s="55">
        <v>8</v>
      </c>
      <c r="E97" s="55"/>
      <c r="F97" s="55">
        <v>504</v>
      </c>
      <c r="G97" s="55">
        <v>244</v>
      </c>
      <c r="H97" s="55">
        <v>12</v>
      </c>
      <c r="I97" s="55">
        <v>116</v>
      </c>
      <c r="J97" s="55">
        <v>1</v>
      </c>
      <c r="K97" s="55">
        <v>51472</v>
      </c>
      <c r="L97" s="55">
        <v>7889</v>
      </c>
      <c r="M97" s="24">
        <f t="shared" si="7"/>
        <v>0.984375</v>
      </c>
      <c r="N97" s="25">
        <f t="shared" si="8"/>
        <v>1.0582010582010581E-2</v>
      </c>
      <c r="P97">
        <f t="shared" si="9"/>
        <v>1.4687597140192726E-2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7"/>
        <v>0.91764705882352937</v>
      </c>
      <c r="N98" s="25">
        <f t="shared" si="8"/>
        <v>5.6375838926174496E-2</v>
      </c>
      <c r="P98">
        <f t="shared" si="9"/>
        <v>0.44530783024506876</v>
      </c>
    </row>
    <row r="99" spans="1:16" ht="16.5" thickBot="1" x14ac:dyDescent="0.3">
      <c r="A99" s="8" t="s">
        <v>229</v>
      </c>
      <c r="B99" s="55">
        <v>729</v>
      </c>
      <c r="C99" s="56">
        <v>4</v>
      </c>
      <c r="D99" s="55">
        <v>24</v>
      </c>
      <c r="E99" s="57"/>
      <c r="F99" s="55">
        <v>192</v>
      </c>
      <c r="G99" s="55">
        <v>513</v>
      </c>
      <c r="H99" s="55">
        <v>44</v>
      </c>
      <c r="I99" s="55">
        <v>107</v>
      </c>
      <c r="J99" s="55">
        <v>4</v>
      </c>
      <c r="K99" s="55">
        <v>36420</v>
      </c>
      <c r="L99" s="55">
        <v>5336</v>
      </c>
      <c r="M99" s="24">
        <f t="shared" si="7"/>
        <v>0.88888888888888884</v>
      </c>
      <c r="N99" s="25">
        <f t="shared" si="8"/>
        <v>3.292181069958848E-2</v>
      </c>
      <c r="P99">
        <f t="shared" si="9"/>
        <v>2.0016474464579902E-2</v>
      </c>
    </row>
    <row r="100" spans="1:16" ht="16.5" thickBot="1" x14ac:dyDescent="0.3">
      <c r="A100" s="8" t="s">
        <v>231</v>
      </c>
      <c r="B100" s="55">
        <v>719</v>
      </c>
      <c r="C100" s="56"/>
      <c r="D100" s="55">
        <v>32</v>
      </c>
      <c r="E100" s="55"/>
      <c r="F100" s="55">
        <v>452</v>
      </c>
      <c r="G100" s="55">
        <v>235</v>
      </c>
      <c r="H100" s="55"/>
      <c r="I100" s="55">
        <v>30</v>
      </c>
      <c r="J100" s="55">
        <v>1</v>
      </c>
      <c r="K100" s="55">
        <v>5194</v>
      </c>
      <c r="L100" s="55">
        <v>215</v>
      </c>
      <c r="M100" s="24">
        <f t="shared" si="7"/>
        <v>0.93388429752066116</v>
      </c>
      <c r="N100" s="25">
        <f t="shared" si="8"/>
        <v>4.4506258692628649E-2</v>
      </c>
      <c r="P100">
        <f t="shared" si="9"/>
        <v>0.13842895648825568</v>
      </c>
    </row>
    <row r="101" spans="1:16" ht="16.5" thickBot="1" x14ac:dyDescent="0.3">
      <c r="A101" s="8" t="s">
        <v>230</v>
      </c>
      <c r="B101" s="55">
        <v>719</v>
      </c>
      <c r="C101" s="55"/>
      <c r="D101" s="55">
        <v>6</v>
      </c>
      <c r="E101" s="55"/>
      <c r="F101" s="55">
        <v>338</v>
      </c>
      <c r="G101" s="55">
        <v>375</v>
      </c>
      <c r="H101" s="55">
        <v>8</v>
      </c>
      <c r="I101" s="55">
        <v>141</v>
      </c>
      <c r="J101" s="55">
        <v>1</v>
      </c>
      <c r="K101" s="55">
        <v>13240</v>
      </c>
      <c r="L101" s="55">
        <v>2599</v>
      </c>
      <c r="M101" s="24">
        <f t="shared" si="7"/>
        <v>0.98255813953488369</v>
      </c>
      <c r="N101" s="25">
        <f t="shared" si="8"/>
        <v>8.3449235048678721E-3</v>
      </c>
      <c r="P101">
        <f t="shared" si="9"/>
        <v>5.4305135951661629E-2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7"/>
        <v>0.98024316109422494</v>
      </c>
      <c r="N102" s="25">
        <f t="shared" si="8"/>
        <v>1.8258426966292134E-2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690</v>
      </c>
      <c r="C103" s="56">
        <v>27</v>
      </c>
      <c r="D103" s="55">
        <v>7</v>
      </c>
      <c r="E103" s="55"/>
      <c r="F103" s="55">
        <v>162</v>
      </c>
      <c r="G103" s="55">
        <v>521</v>
      </c>
      <c r="H103" s="55">
        <v>1</v>
      </c>
      <c r="I103" s="55">
        <v>32</v>
      </c>
      <c r="J103" s="55" t="s">
        <v>63</v>
      </c>
      <c r="K103" s="55">
        <v>22418</v>
      </c>
      <c r="L103" s="55">
        <v>1047</v>
      </c>
      <c r="M103" s="24">
        <f t="shared" si="7"/>
        <v>0.95857988165680474</v>
      </c>
      <c r="N103" s="25">
        <f t="shared" si="8"/>
        <v>1.0144927536231883E-2</v>
      </c>
      <c r="P103">
        <f t="shared" si="9"/>
        <v>3.0778838433401731E-2</v>
      </c>
    </row>
    <row r="104" spans="1:16" ht="16.5" thickBot="1" x14ac:dyDescent="0.3">
      <c r="A104" s="8" t="s">
        <v>232</v>
      </c>
      <c r="B104" s="55">
        <v>645</v>
      </c>
      <c r="C104" s="56"/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7"/>
        <v>0.92167577413479052</v>
      </c>
      <c r="N104" s="25">
        <f t="shared" si="8"/>
        <v>6.6666666666666666E-2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643</v>
      </c>
      <c r="C105" s="55"/>
      <c r="D105" s="55">
        <v>17</v>
      </c>
      <c r="E105" s="55"/>
      <c r="F105" s="55">
        <v>417</v>
      </c>
      <c r="G105" s="55">
        <v>209</v>
      </c>
      <c r="H105" s="55">
        <v>10</v>
      </c>
      <c r="I105" s="55">
        <v>185</v>
      </c>
      <c r="J105" s="55">
        <v>5</v>
      </c>
      <c r="K105" s="55">
        <v>19747</v>
      </c>
      <c r="L105" s="55">
        <v>5685</v>
      </c>
      <c r="M105" s="24">
        <f t="shared" si="7"/>
        <v>0.96082949308755761</v>
      </c>
      <c r="N105" s="25">
        <f t="shared" si="8"/>
        <v>2.6438569206842923E-2</v>
      </c>
      <c r="P105">
        <f t="shared" si="9"/>
        <v>3.2561908137945003E-2</v>
      </c>
    </row>
    <row r="106" spans="1:16" ht="16.5" thickBot="1" x14ac:dyDescent="0.3">
      <c r="A106" s="8" t="s">
        <v>260</v>
      </c>
      <c r="B106" s="55">
        <v>601</v>
      </c>
      <c r="C106" s="56"/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599</v>
      </c>
      <c r="C107" s="55">
        <v>14</v>
      </c>
      <c r="D107" s="55">
        <v>16</v>
      </c>
      <c r="E107" s="55"/>
      <c r="F107" s="55">
        <v>66</v>
      </c>
      <c r="G107" s="55">
        <v>517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580</v>
      </c>
      <c r="C108" s="56">
        <v>11</v>
      </c>
      <c r="D108" s="55">
        <v>41</v>
      </c>
      <c r="E108" s="57"/>
      <c r="F108" s="55">
        <v>82</v>
      </c>
      <c r="G108" s="55">
        <v>457</v>
      </c>
      <c r="H108" s="55">
        <v>5</v>
      </c>
      <c r="I108" s="55">
        <v>17094</v>
      </c>
      <c r="J108" s="55">
        <v>1208</v>
      </c>
      <c r="K108" s="55">
        <v>2386</v>
      </c>
      <c r="L108" s="55">
        <v>70319</v>
      </c>
    </row>
    <row r="109" spans="1:16" ht="16.5" thickBot="1" x14ac:dyDescent="0.3">
      <c r="A109" s="8" t="s">
        <v>250</v>
      </c>
      <c r="B109" s="55">
        <v>572</v>
      </c>
      <c r="C109" s="56"/>
      <c r="D109" s="55">
        <v>31</v>
      </c>
      <c r="E109" s="55"/>
      <c r="F109" s="55">
        <v>73</v>
      </c>
      <c r="G109" s="55">
        <v>468</v>
      </c>
      <c r="H109" s="55"/>
      <c r="I109" s="55">
        <v>6</v>
      </c>
      <c r="J109" s="55" t="s">
        <v>63</v>
      </c>
      <c r="K109" s="55"/>
      <c r="L109" s="55"/>
    </row>
    <row r="110" spans="1:16" ht="16.5" thickBot="1" x14ac:dyDescent="0.3">
      <c r="A110" s="8" t="s">
        <v>248</v>
      </c>
      <c r="B110" s="55">
        <v>566</v>
      </c>
      <c r="C110" s="56">
        <v>27</v>
      </c>
      <c r="D110" s="55">
        <v>6</v>
      </c>
      <c r="E110" s="55"/>
      <c r="F110" s="55">
        <v>207</v>
      </c>
      <c r="G110" s="55">
        <v>353</v>
      </c>
      <c r="H110" s="55">
        <v>6</v>
      </c>
      <c r="I110" s="55">
        <v>142</v>
      </c>
      <c r="J110" s="55">
        <v>2</v>
      </c>
      <c r="K110" s="55">
        <v>14718</v>
      </c>
      <c r="L110" s="55">
        <v>3689</v>
      </c>
    </row>
    <row r="111" spans="1:16" ht="16.5" thickBot="1" x14ac:dyDescent="0.3">
      <c r="A111" s="8" t="s">
        <v>252</v>
      </c>
      <c r="B111" s="55">
        <v>539</v>
      </c>
      <c r="C111" s="56"/>
      <c r="D111" s="55">
        <v>4</v>
      </c>
      <c r="E111" s="57"/>
      <c r="F111" s="55">
        <v>235</v>
      </c>
      <c r="G111" s="55">
        <v>300</v>
      </c>
      <c r="H111" s="55">
        <v>4</v>
      </c>
      <c r="I111" s="55">
        <v>1976</v>
      </c>
      <c r="J111" s="55">
        <v>15</v>
      </c>
      <c r="K111" s="55">
        <v>3000</v>
      </c>
      <c r="L111" s="55">
        <v>10996</v>
      </c>
    </row>
    <row r="112" spans="1:16" ht="16.5" thickBot="1" x14ac:dyDescent="0.3">
      <c r="A112" s="8" t="s">
        <v>240</v>
      </c>
      <c r="B112" s="55">
        <v>538</v>
      </c>
      <c r="C112" s="56">
        <v>1</v>
      </c>
      <c r="D112" s="55">
        <v>41</v>
      </c>
      <c r="E112" s="55">
        <v>1</v>
      </c>
      <c r="F112" s="55">
        <v>406</v>
      </c>
      <c r="G112" s="55">
        <v>91</v>
      </c>
      <c r="H112" s="55"/>
      <c r="I112" s="55">
        <v>3094</v>
      </c>
      <c r="J112" s="55">
        <v>236</v>
      </c>
      <c r="K112" s="55">
        <v>5342</v>
      </c>
      <c r="L112" s="55">
        <v>30725</v>
      </c>
    </row>
    <row r="113" spans="1:12" ht="16.5" thickBot="1" x14ac:dyDescent="0.3">
      <c r="A113" s="8" t="s">
        <v>258</v>
      </c>
      <c r="B113" s="55">
        <v>508</v>
      </c>
      <c r="C113" s="56">
        <v>18</v>
      </c>
      <c r="D113" s="55">
        <v>26</v>
      </c>
      <c r="E113" s="55"/>
      <c r="F113" s="55">
        <v>196</v>
      </c>
      <c r="G113" s="55">
        <v>286</v>
      </c>
      <c r="H113" s="55"/>
      <c r="I113" s="55">
        <v>25</v>
      </c>
      <c r="J113" s="55">
        <v>1</v>
      </c>
      <c r="K113" s="55">
        <v>2172</v>
      </c>
      <c r="L113" s="55">
        <v>107</v>
      </c>
    </row>
    <row r="114" spans="1:12" ht="16.5" thickBot="1" x14ac:dyDescent="0.3">
      <c r="A114" s="8" t="s">
        <v>261</v>
      </c>
      <c r="B114" s="55">
        <v>480</v>
      </c>
      <c r="C114" s="55"/>
      <c r="D114" s="55">
        <v>16</v>
      </c>
      <c r="E114" s="55"/>
      <c r="F114" s="55">
        <v>167</v>
      </c>
      <c r="G114" s="55">
        <v>297</v>
      </c>
      <c r="H114" s="55">
        <v>7</v>
      </c>
      <c r="I114" s="55">
        <v>8</v>
      </c>
      <c r="J114" s="55" t="s">
        <v>63</v>
      </c>
      <c r="K114" s="55"/>
      <c r="L114" s="55"/>
    </row>
    <row r="115" spans="1:12" ht="16.5" thickBot="1" x14ac:dyDescent="0.3">
      <c r="A115" s="8" t="s">
        <v>286</v>
      </c>
      <c r="B115" s="55">
        <v>475</v>
      </c>
      <c r="C115" s="56">
        <v>7</v>
      </c>
      <c r="D115" s="55">
        <v>1</v>
      </c>
      <c r="E115" s="55"/>
      <c r="F115" s="55">
        <v>17</v>
      </c>
      <c r="G115" s="55">
        <v>457</v>
      </c>
      <c r="H115" s="55">
        <v>2</v>
      </c>
      <c r="I115" s="55">
        <v>879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244</v>
      </c>
      <c r="B116" s="55">
        <v>467</v>
      </c>
      <c r="C116" s="56">
        <v>2</v>
      </c>
      <c r="D116" s="55">
        <v>4</v>
      </c>
      <c r="E116" s="55"/>
      <c r="F116" s="55">
        <v>367</v>
      </c>
      <c r="G116" s="55">
        <v>96</v>
      </c>
      <c r="H116" s="55">
        <v>1</v>
      </c>
      <c r="I116" s="55">
        <v>1058</v>
      </c>
      <c r="J116" s="55">
        <v>9</v>
      </c>
      <c r="K116" s="55">
        <v>32989</v>
      </c>
      <c r="L116" s="55">
        <v>74713</v>
      </c>
    </row>
    <row r="117" spans="1:12" ht="16.5" thickBot="1" x14ac:dyDescent="0.3">
      <c r="A117" s="8" t="s">
        <v>245</v>
      </c>
      <c r="B117" s="55">
        <v>459</v>
      </c>
      <c r="C117" s="56">
        <v>6</v>
      </c>
      <c r="D117" s="55">
        <v>8</v>
      </c>
      <c r="E117" s="55"/>
      <c r="F117" s="55">
        <v>364</v>
      </c>
      <c r="G117" s="55">
        <v>87</v>
      </c>
      <c r="H117" s="55">
        <v>5</v>
      </c>
      <c r="I117" s="55">
        <v>45</v>
      </c>
      <c r="J117" s="55" t="s">
        <v>57</v>
      </c>
      <c r="K117" s="55">
        <v>78885</v>
      </c>
      <c r="L117" s="55">
        <v>7731</v>
      </c>
    </row>
    <row r="118" spans="1:12" ht="16.5" thickBot="1" x14ac:dyDescent="0.3">
      <c r="A118" s="8" t="s">
        <v>272</v>
      </c>
      <c r="B118" s="55">
        <v>442</v>
      </c>
      <c r="C118" s="56"/>
      <c r="D118" s="55">
        <v>31</v>
      </c>
      <c r="E118" s="55"/>
      <c r="F118" s="55">
        <v>39</v>
      </c>
      <c r="G118" s="55">
        <v>372</v>
      </c>
      <c r="H118" s="55"/>
      <c r="I118" s="55">
        <v>10</v>
      </c>
      <c r="J118" s="55" t="s">
        <v>43</v>
      </c>
      <c r="K118" s="55"/>
      <c r="L118" s="55"/>
    </row>
    <row r="119" spans="1:12" ht="16.5" thickBot="1" x14ac:dyDescent="0.3">
      <c r="A119" s="8" t="s">
        <v>246</v>
      </c>
      <c r="B119" s="55">
        <v>429</v>
      </c>
      <c r="C119" s="56"/>
      <c r="D119" s="55">
        <v>6</v>
      </c>
      <c r="E119" s="57"/>
      <c r="F119" s="55">
        <v>324</v>
      </c>
      <c r="G119" s="55">
        <v>99</v>
      </c>
      <c r="H119" s="55"/>
      <c r="I119" s="55">
        <v>18</v>
      </c>
      <c r="J119" s="55" t="s">
        <v>63</v>
      </c>
      <c r="K119" s="55">
        <v>63340</v>
      </c>
      <c r="L119" s="55">
        <v>2659</v>
      </c>
    </row>
    <row r="120" spans="1:12" ht="16.5" thickBot="1" x14ac:dyDescent="0.3">
      <c r="A120" s="8" t="s">
        <v>263</v>
      </c>
      <c r="B120" s="55">
        <v>424</v>
      </c>
      <c r="C120" s="55">
        <v>29</v>
      </c>
      <c r="D120" s="55">
        <v>10</v>
      </c>
      <c r="E120" s="55"/>
      <c r="F120" s="55">
        <v>124</v>
      </c>
      <c r="G120" s="55">
        <v>290</v>
      </c>
      <c r="H120" s="55">
        <v>2</v>
      </c>
      <c r="I120" s="55">
        <v>65</v>
      </c>
      <c r="J120" s="55">
        <v>2</v>
      </c>
      <c r="K120" s="55">
        <v>25492</v>
      </c>
      <c r="L120" s="55">
        <v>3930</v>
      </c>
    </row>
    <row r="121" spans="1:12" ht="16.5" thickBot="1" x14ac:dyDescent="0.3">
      <c r="A121" s="8" t="s">
        <v>264</v>
      </c>
      <c r="B121" s="55">
        <v>422</v>
      </c>
      <c r="C121" s="55">
        <v>26</v>
      </c>
      <c r="D121" s="55">
        <v>8</v>
      </c>
      <c r="E121" s="55">
        <v>1</v>
      </c>
      <c r="F121" s="55">
        <v>29</v>
      </c>
      <c r="G121" s="55">
        <v>385</v>
      </c>
      <c r="H121" s="55">
        <v>3</v>
      </c>
      <c r="I121" s="55">
        <v>143</v>
      </c>
      <c r="J121" s="55">
        <v>3</v>
      </c>
      <c r="K121" s="55">
        <v>4439</v>
      </c>
      <c r="L121" s="55">
        <v>1499</v>
      </c>
    </row>
    <row r="122" spans="1:12" ht="16.5" thickBot="1" x14ac:dyDescent="0.3">
      <c r="A122" s="8" t="s">
        <v>247</v>
      </c>
      <c r="B122" s="55">
        <v>420</v>
      </c>
      <c r="C122" s="55"/>
      <c r="D122" s="55"/>
      <c r="E122" s="55"/>
      <c r="F122" s="55">
        <v>300</v>
      </c>
      <c r="G122" s="55">
        <v>120</v>
      </c>
      <c r="H122" s="55">
        <v>2</v>
      </c>
      <c r="I122" s="55">
        <v>469</v>
      </c>
      <c r="J122" s="55"/>
      <c r="K122" s="55"/>
      <c r="L122" s="55"/>
    </row>
    <row r="123" spans="1:12" ht="16.5" thickBot="1" x14ac:dyDescent="0.3">
      <c r="A123" s="8" t="s">
        <v>257</v>
      </c>
      <c r="B123" s="55">
        <v>411</v>
      </c>
      <c r="C123" s="55">
        <v>15</v>
      </c>
      <c r="D123" s="55">
        <v>21</v>
      </c>
      <c r="E123" s="55">
        <v>4</v>
      </c>
      <c r="F123" s="55">
        <v>150</v>
      </c>
      <c r="G123" s="55">
        <v>240</v>
      </c>
      <c r="H123" s="55">
        <v>2</v>
      </c>
      <c r="I123" s="55">
        <v>8</v>
      </c>
      <c r="J123" s="55" t="s">
        <v>72</v>
      </c>
      <c r="K123" s="55">
        <v>20268</v>
      </c>
      <c r="L123" s="55">
        <v>377</v>
      </c>
    </row>
    <row r="124" spans="1:12" ht="16.5" thickBot="1" x14ac:dyDescent="0.3">
      <c r="A124" s="8" t="s">
        <v>243</v>
      </c>
      <c r="B124" s="55">
        <v>344</v>
      </c>
      <c r="C124" s="56"/>
      <c r="D124" s="55">
        <v>2</v>
      </c>
      <c r="E124" s="55"/>
      <c r="F124" s="55">
        <v>76</v>
      </c>
      <c r="G124" s="55">
        <v>266</v>
      </c>
      <c r="H124" s="55"/>
      <c r="I124" s="55">
        <v>67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333</v>
      </c>
      <c r="C125" s="55"/>
      <c r="D125" s="55">
        <v>10</v>
      </c>
      <c r="E125" s="55"/>
      <c r="F125" s="55">
        <v>142</v>
      </c>
      <c r="G125" s="55">
        <v>181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251</v>
      </c>
      <c r="B126" s="55">
        <v>332</v>
      </c>
      <c r="C126" s="55"/>
      <c r="D126" s="55">
        <v>10</v>
      </c>
      <c r="E126" s="55"/>
      <c r="F126" s="55">
        <v>312</v>
      </c>
      <c r="G126" s="55">
        <v>10</v>
      </c>
      <c r="H126" s="55">
        <v>3</v>
      </c>
      <c r="I126" s="55">
        <v>261</v>
      </c>
      <c r="J126" s="55">
        <v>8</v>
      </c>
      <c r="K126" s="55">
        <v>16028</v>
      </c>
      <c r="L126" s="55">
        <v>12603</v>
      </c>
    </row>
    <row r="127" spans="1:12" ht="16.5" thickBot="1" x14ac:dyDescent="0.3">
      <c r="A127" s="8" t="s">
        <v>255</v>
      </c>
      <c r="B127" s="55">
        <v>322</v>
      </c>
      <c r="C127" s="56"/>
      <c r="D127" s="55">
        <v>7</v>
      </c>
      <c r="E127" s="55"/>
      <c r="F127" s="55">
        <v>219</v>
      </c>
      <c r="G127" s="55">
        <v>96</v>
      </c>
      <c r="H127" s="55">
        <v>2</v>
      </c>
      <c r="I127" s="55">
        <v>513</v>
      </c>
      <c r="J127" s="55">
        <v>11</v>
      </c>
      <c r="K127" s="55">
        <v>6864</v>
      </c>
      <c r="L127" s="55">
        <v>10929</v>
      </c>
    </row>
    <row r="128" spans="1:12" ht="16.5" thickBot="1" x14ac:dyDescent="0.3">
      <c r="A128" s="8" t="s">
        <v>256</v>
      </c>
      <c r="B128" s="55">
        <v>316</v>
      </c>
      <c r="C128" s="55">
        <v>1</v>
      </c>
      <c r="D128" s="55">
        <v>22</v>
      </c>
      <c r="E128" s="55">
        <v>1</v>
      </c>
      <c r="F128" s="55">
        <v>271</v>
      </c>
      <c r="G128" s="55">
        <v>23</v>
      </c>
      <c r="H128" s="55">
        <v>21</v>
      </c>
      <c r="I128" s="55">
        <v>3716</v>
      </c>
      <c r="J128" s="55">
        <v>259</v>
      </c>
      <c r="K128" s="55">
        <v>3228</v>
      </c>
      <c r="L128" s="55">
        <v>37962</v>
      </c>
    </row>
    <row r="129" spans="1:12" ht="30.75" thickBot="1" x14ac:dyDescent="0.3">
      <c r="A129" s="8" t="s">
        <v>288</v>
      </c>
      <c r="B129" s="55">
        <v>315</v>
      </c>
      <c r="C129" s="56"/>
      <c r="D129" s="55">
        <v>1</v>
      </c>
      <c r="E129" s="55"/>
      <c r="F129" s="55">
        <v>9</v>
      </c>
      <c r="G129" s="55">
        <v>305</v>
      </c>
      <c r="H129" s="55"/>
      <c r="I129" s="55">
        <v>225</v>
      </c>
      <c r="J129" s="55" t="s">
        <v>43</v>
      </c>
      <c r="K129" s="55">
        <v>854</v>
      </c>
      <c r="L129" s="55">
        <v>609</v>
      </c>
    </row>
    <row r="130" spans="1:12" ht="16.5" thickBot="1" x14ac:dyDescent="0.3">
      <c r="A130" s="8" t="s">
        <v>269</v>
      </c>
      <c r="B130" s="55">
        <v>276</v>
      </c>
      <c r="C130" s="56"/>
      <c r="D130" s="55">
        <v>3</v>
      </c>
      <c r="E130" s="55"/>
      <c r="F130" s="55">
        <v>67</v>
      </c>
      <c r="G130" s="55">
        <v>206</v>
      </c>
      <c r="H130" s="55">
        <v>1</v>
      </c>
      <c r="I130" s="55">
        <v>124</v>
      </c>
      <c r="J130" s="55">
        <v>1</v>
      </c>
      <c r="K130" s="55">
        <v>724</v>
      </c>
      <c r="L130" s="55">
        <v>325</v>
      </c>
    </row>
    <row r="131" spans="1:12" ht="16.5" thickBot="1" x14ac:dyDescent="0.3">
      <c r="A131" s="8" t="s">
        <v>262</v>
      </c>
      <c r="B131" s="55">
        <v>270</v>
      </c>
      <c r="C131" s="55"/>
      <c r="D131" s="55"/>
      <c r="E131" s="55"/>
      <c r="F131" s="55">
        <v>219</v>
      </c>
      <c r="G131" s="55">
        <v>51</v>
      </c>
      <c r="H131" s="55">
        <v>8</v>
      </c>
      <c r="I131" s="55">
        <v>3</v>
      </c>
      <c r="J131" s="55"/>
      <c r="K131" s="55">
        <v>261004</v>
      </c>
      <c r="L131" s="55">
        <v>2681</v>
      </c>
    </row>
    <row r="132" spans="1:12" ht="16.5" thickBot="1" x14ac:dyDescent="0.3">
      <c r="A132" s="8" t="s">
        <v>265</v>
      </c>
      <c r="B132" s="55">
        <v>266</v>
      </c>
      <c r="C132" s="56">
        <v>17</v>
      </c>
      <c r="D132" s="55">
        <v>10</v>
      </c>
      <c r="E132" s="55">
        <v>1</v>
      </c>
      <c r="F132" s="55">
        <v>113</v>
      </c>
      <c r="G132" s="55">
        <v>143</v>
      </c>
      <c r="H132" s="55">
        <v>1</v>
      </c>
      <c r="I132" s="55">
        <v>37</v>
      </c>
      <c r="J132" s="55">
        <v>1</v>
      </c>
      <c r="K132" s="55">
        <v>9454</v>
      </c>
      <c r="L132" s="55">
        <v>1325</v>
      </c>
    </row>
    <row r="133" spans="1:12" ht="16.5" thickBot="1" x14ac:dyDescent="0.3">
      <c r="A133" s="8" t="s">
        <v>270</v>
      </c>
      <c r="B133" s="55">
        <v>243</v>
      </c>
      <c r="C133" s="56"/>
      <c r="D133" s="55"/>
      <c r="E133" s="55"/>
      <c r="F133" s="55">
        <v>104</v>
      </c>
      <c r="G133" s="55">
        <v>139</v>
      </c>
      <c r="H133" s="55"/>
      <c r="I133" s="55">
        <v>19</v>
      </c>
      <c r="J133" s="55"/>
      <c r="K133" s="55">
        <v>9604</v>
      </c>
      <c r="L133" s="55">
        <v>741</v>
      </c>
    </row>
    <row r="134" spans="1:12" ht="16.5" thickBot="1" x14ac:dyDescent="0.3">
      <c r="A134" s="8" t="s">
        <v>267</v>
      </c>
      <c r="B134" s="55">
        <v>220</v>
      </c>
      <c r="C134" s="56"/>
      <c r="D134" s="55">
        <v>9</v>
      </c>
      <c r="E134" s="57"/>
      <c r="F134" s="55">
        <v>19</v>
      </c>
      <c r="G134" s="55">
        <v>192</v>
      </c>
      <c r="H134" s="55"/>
      <c r="I134" s="55">
        <v>40</v>
      </c>
      <c r="J134" s="55">
        <v>2</v>
      </c>
      <c r="K134" s="55"/>
      <c r="L134" s="55"/>
    </row>
    <row r="135" spans="1:12" ht="16.5" thickBot="1" x14ac:dyDescent="0.3">
      <c r="A135" s="8" t="s">
        <v>299</v>
      </c>
      <c r="B135" s="55">
        <v>205</v>
      </c>
      <c r="C135" s="55"/>
      <c r="D135" s="55">
        <v>1</v>
      </c>
      <c r="E135" s="55"/>
      <c r="F135" s="55">
        <v>19</v>
      </c>
      <c r="G135" s="55">
        <v>185</v>
      </c>
      <c r="H135" s="55"/>
      <c r="I135" s="55">
        <v>104</v>
      </c>
      <c r="J135" s="55" t="s">
        <v>91</v>
      </c>
      <c r="K135" s="55">
        <v>1500</v>
      </c>
      <c r="L135" s="55">
        <v>762</v>
      </c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7081</v>
      </c>
      <c r="L136" s="55">
        <v>144915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21" sqref="M21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918824</v>
      </c>
    </row>
    <row r="3" spans="1:25" ht="16.5" thickTop="1" thickBot="1" x14ac:dyDescent="0.3">
      <c r="A3" s="7" t="s">
        <v>16</v>
      </c>
      <c r="B3" s="54">
        <v>3457768</v>
      </c>
      <c r="C3" s="54">
        <v>59674</v>
      </c>
      <c r="D3" s="54">
        <v>243205</v>
      </c>
      <c r="E3" s="54">
        <v>3757</v>
      </c>
      <c r="F3" s="54">
        <v>1102917</v>
      </c>
      <c r="G3" s="54">
        <v>2111646</v>
      </c>
      <c r="H3" s="54">
        <v>50859</v>
      </c>
      <c r="I3" s="54">
        <v>444</v>
      </c>
      <c r="J3" s="54" t="s">
        <v>300</v>
      </c>
      <c r="K3" s="54"/>
      <c r="L3" s="54"/>
      <c r="M3" s="24">
        <f t="shared" ref="M3:M34" si="0">F3/(F3+D3)</f>
        <v>0.81932915441542442</v>
      </c>
      <c r="N3" s="25">
        <f t="shared" ref="N3:N18" si="1">+D3/B3</f>
        <v>7.0335835139893707E-2</v>
      </c>
      <c r="Q3" s="83" t="s">
        <v>69</v>
      </c>
      <c r="R3" s="84">
        <f>+G6+G7+G8+G9+G14+G17+G18+G19+G21+G22+G24+G30+G31+G35+G34+G37+G42+G50+G51+G59+G60+G62+G63+G69+G79+G5</f>
        <v>680102</v>
      </c>
    </row>
    <row r="4" spans="1:25" ht="16.5" thickBot="1" x14ac:dyDescent="0.3">
      <c r="A4" s="8" t="s">
        <v>19</v>
      </c>
      <c r="B4" s="55">
        <v>1147588</v>
      </c>
      <c r="C4" s="56">
        <v>16558</v>
      </c>
      <c r="D4" s="55">
        <v>66650</v>
      </c>
      <c r="E4" s="57">
        <v>897</v>
      </c>
      <c r="F4" s="55">
        <v>162114</v>
      </c>
      <c r="G4" s="55">
        <v>918824</v>
      </c>
      <c r="H4" s="55">
        <v>16481</v>
      </c>
      <c r="I4" s="55">
        <v>3467</v>
      </c>
      <c r="J4" s="55">
        <v>201</v>
      </c>
      <c r="K4" s="55">
        <v>6838233</v>
      </c>
      <c r="L4" s="55">
        <v>20659</v>
      </c>
      <c r="M4" s="24">
        <f t="shared" si="0"/>
        <v>0.70865171093353851</v>
      </c>
      <c r="N4" s="25">
        <f t="shared" si="1"/>
        <v>5.8078334733371213E-2</v>
      </c>
      <c r="P4">
        <f t="shared" ref="P4:P35" si="2">+B4/K4</f>
        <v>0.16781937673080166</v>
      </c>
      <c r="Q4">
        <f t="shared" ref="Q4:Q19" si="3">+H4/G4*100</f>
        <v>1.793705867500196</v>
      </c>
      <c r="V4" s="64">
        <f>+V9-V6</f>
        <v>4922</v>
      </c>
    </row>
    <row r="5" spans="1:25" ht="16.5" thickBot="1" x14ac:dyDescent="0.3">
      <c r="A5" s="8" t="s">
        <v>0</v>
      </c>
      <c r="B5" s="55">
        <v>245567</v>
      </c>
      <c r="C5" s="56">
        <v>2588</v>
      </c>
      <c r="D5" s="55">
        <v>25100</v>
      </c>
      <c r="E5" s="57">
        <v>276</v>
      </c>
      <c r="F5" s="55">
        <v>146233</v>
      </c>
      <c r="G5" s="55">
        <v>74234</v>
      </c>
      <c r="H5" s="55">
        <v>2386</v>
      </c>
      <c r="I5" s="55">
        <v>5252</v>
      </c>
      <c r="J5" s="55">
        <v>537</v>
      </c>
      <c r="K5" s="55">
        <v>1528833</v>
      </c>
      <c r="L5" s="55">
        <v>32699</v>
      </c>
      <c r="M5" s="24">
        <f t="shared" si="0"/>
        <v>0.85350166050906717</v>
      </c>
      <c r="N5" s="25">
        <f t="shared" si="1"/>
        <v>0.10221243082335982</v>
      </c>
      <c r="P5">
        <f t="shared" si="2"/>
        <v>0.16062382222257107</v>
      </c>
      <c r="Q5">
        <f t="shared" si="3"/>
        <v>3.2141606272058629</v>
      </c>
      <c r="R5">
        <f>+G4/G3</f>
        <v>0.43512217483422883</v>
      </c>
      <c r="V5">
        <f>+V7-V9</f>
        <v>4451</v>
      </c>
    </row>
    <row r="6" spans="1:25" ht="16.5" thickBot="1" x14ac:dyDescent="0.3">
      <c r="A6" s="8" t="s">
        <v>21</v>
      </c>
      <c r="B6" s="55">
        <v>209328</v>
      </c>
      <c r="C6" s="56">
        <v>1900</v>
      </c>
      <c r="D6" s="55">
        <v>28710</v>
      </c>
      <c r="E6" s="57">
        <v>474</v>
      </c>
      <c r="F6" s="55">
        <v>79914</v>
      </c>
      <c r="G6" s="55">
        <v>100704</v>
      </c>
      <c r="H6" s="55">
        <v>1539</v>
      </c>
      <c r="I6" s="55">
        <v>3462</v>
      </c>
      <c r="J6" s="55">
        <v>475</v>
      </c>
      <c r="K6" s="55">
        <v>2108837</v>
      </c>
      <c r="L6" s="55">
        <v>34879</v>
      </c>
      <c r="M6" s="24">
        <f t="shared" si="0"/>
        <v>0.73569376933274411</v>
      </c>
      <c r="N6" s="25">
        <f t="shared" si="1"/>
        <v>0.13715317587709241</v>
      </c>
      <c r="P6">
        <f t="shared" si="2"/>
        <v>9.9262294809888102E-2</v>
      </c>
      <c r="Q6">
        <f t="shared" si="3"/>
        <v>1.5282411820781696</v>
      </c>
      <c r="V6" s="64">
        <f>+'30.4'!F10</f>
        <v>48886</v>
      </c>
      <c r="Y6" t="s">
        <v>297</v>
      </c>
    </row>
    <row r="7" spans="1:25" ht="16.5" thickBot="1" x14ac:dyDescent="0.3">
      <c r="A7" s="8" t="s">
        <v>26</v>
      </c>
      <c r="B7" s="55">
        <v>182260</v>
      </c>
      <c r="C7" s="56">
        <v>4806</v>
      </c>
      <c r="D7" s="55">
        <v>28131</v>
      </c>
      <c r="E7" s="57">
        <v>621</v>
      </c>
      <c r="F7" s="55" t="s">
        <v>70</v>
      </c>
      <c r="G7" s="55">
        <v>153785</v>
      </c>
      <c r="H7" s="55">
        <v>1559</v>
      </c>
      <c r="I7" s="55">
        <v>2685</v>
      </c>
      <c r="J7" s="55">
        <v>414</v>
      </c>
      <c r="K7" s="55">
        <v>1129907</v>
      </c>
      <c r="L7" s="55">
        <v>16644</v>
      </c>
      <c r="M7" s="24" t="e">
        <f t="shared" si="0"/>
        <v>#VALUE!</v>
      </c>
      <c r="N7" s="25">
        <f t="shared" si="1"/>
        <v>0.15434544057939209</v>
      </c>
      <c r="P7">
        <f t="shared" si="2"/>
        <v>0.16130531096807083</v>
      </c>
      <c r="Q7">
        <f t="shared" si="3"/>
        <v>1.0137529668043048</v>
      </c>
      <c r="R7" s="81">
        <f t="shared" ref="R7:X7" si="4">+B10</f>
        <v>124375</v>
      </c>
      <c r="S7" s="81">
        <f t="shared" si="4"/>
        <v>1983</v>
      </c>
      <c r="T7" s="81">
        <f t="shared" si="4"/>
        <v>3336</v>
      </c>
      <c r="U7" s="81">
        <f t="shared" si="4"/>
        <v>78</v>
      </c>
      <c r="V7" s="81">
        <f t="shared" si="4"/>
        <v>58259</v>
      </c>
      <c r="W7" s="81">
        <f t="shared" si="4"/>
        <v>62780</v>
      </c>
      <c r="X7" s="81">
        <f t="shared" si="4"/>
        <v>1445</v>
      </c>
      <c r="Y7" s="81">
        <f>+V7-V9</f>
        <v>4451</v>
      </c>
    </row>
    <row r="8" spans="1:25" ht="16.5" thickBot="1" x14ac:dyDescent="0.3">
      <c r="A8" s="8" t="s">
        <v>22</v>
      </c>
      <c r="B8" s="55">
        <v>168396</v>
      </c>
      <c r="C8" s="56">
        <v>1050</v>
      </c>
      <c r="D8" s="55">
        <v>24760</v>
      </c>
      <c r="E8" s="57">
        <v>166</v>
      </c>
      <c r="F8" s="55">
        <v>50562</v>
      </c>
      <c r="G8" s="55">
        <v>93074</v>
      </c>
      <c r="H8" s="55">
        <v>3827</v>
      </c>
      <c r="I8" s="55">
        <v>2580</v>
      </c>
      <c r="J8" s="55">
        <v>379</v>
      </c>
      <c r="K8" s="55">
        <v>1100228</v>
      </c>
      <c r="L8" s="55">
        <v>16856</v>
      </c>
      <c r="M8" s="25">
        <f t="shared" si="0"/>
        <v>0.67127797987307825</v>
      </c>
      <c r="N8" s="25">
        <f t="shared" si="1"/>
        <v>0.1470343713627402</v>
      </c>
      <c r="P8">
        <f t="shared" si="2"/>
        <v>0.15305554848631375</v>
      </c>
      <c r="Q8">
        <f t="shared" si="3"/>
        <v>4.1117820229065041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164478</v>
      </c>
      <c r="C9" s="56">
        <v>401</v>
      </c>
      <c r="D9" s="55">
        <v>6736</v>
      </c>
      <c r="E9" s="57"/>
      <c r="F9" s="55">
        <v>129000</v>
      </c>
      <c r="G9" s="55">
        <v>28742</v>
      </c>
      <c r="H9" s="55">
        <v>2105</v>
      </c>
      <c r="I9" s="55">
        <v>1963</v>
      </c>
      <c r="J9" s="55">
        <v>80</v>
      </c>
      <c r="K9" s="55">
        <v>2547052</v>
      </c>
      <c r="L9" s="55">
        <v>30400</v>
      </c>
      <c r="M9" s="25">
        <f t="shared" si="0"/>
        <v>0.95037425590852831</v>
      </c>
      <c r="N9" s="85">
        <f t="shared" si="1"/>
        <v>4.0953805372147038E-2</v>
      </c>
      <c r="P9">
        <f t="shared" si="2"/>
        <v>6.4575831196222136E-2</v>
      </c>
      <c r="Q9">
        <f t="shared" si="3"/>
        <v>7.3237770510054983</v>
      </c>
      <c r="R9" s="72">
        <v>122392</v>
      </c>
      <c r="S9" s="72">
        <v>2188</v>
      </c>
      <c r="T9" s="72">
        <v>3258</v>
      </c>
      <c r="U9" s="72">
        <v>84</v>
      </c>
      <c r="V9" s="72">
        <v>53808</v>
      </c>
      <c r="W9" s="72">
        <v>65326</v>
      </c>
      <c r="X9" s="72">
        <v>1480</v>
      </c>
      <c r="Y9" s="81">
        <f>+'1.5'!Y7</f>
        <v>4922</v>
      </c>
    </row>
    <row r="10" spans="1:25" ht="19.5" thickBot="1" x14ac:dyDescent="0.35">
      <c r="A10" s="65" t="s">
        <v>28</v>
      </c>
      <c r="B10" s="66">
        <v>124375</v>
      </c>
      <c r="C10" s="67">
        <v>1983</v>
      </c>
      <c r="D10" s="66">
        <v>3336</v>
      </c>
      <c r="E10" s="66">
        <v>78</v>
      </c>
      <c r="F10" s="66">
        <v>58259</v>
      </c>
      <c r="G10" s="66">
        <v>62780</v>
      </c>
      <c r="H10" s="66">
        <v>1445</v>
      </c>
      <c r="I10" s="66">
        <v>1475</v>
      </c>
      <c r="J10" s="66">
        <v>40</v>
      </c>
      <c r="K10" s="66">
        <v>1111366</v>
      </c>
      <c r="L10" s="66">
        <v>13177</v>
      </c>
      <c r="M10" s="69">
        <f t="shared" si="0"/>
        <v>0.94583975972075651</v>
      </c>
      <c r="N10" s="82">
        <f t="shared" si="1"/>
        <v>2.6822110552763821E-2</v>
      </c>
      <c r="P10" s="70">
        <f t="shared" si="2"/>
        <v>0.11191182742678829</v>
      </c>
      <c r="Q10">
        <f t="shared" si="3"/>
        <v>2.301688435807582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124054</v>
      </c>
      <c r="C11" s="56">
        <v>9623</v>
      </c>
      <c r="D11" s="55">
        <v>1222</v>
      </c>
      <c r="E11" s="57">
        <v>53</v>
      </c>
      <c r="F11" s="55">
        <v>15013</v>
      </c>
      <c r="G11" s="55">
        <v>107819</v>
      </c>
      <c r="H11" s="55">
        <v>2300</v>
      </c>
      <c r="I11" s="55">
        <v>850</v>
      </c>
      <c r="J11" s="55">
        <v>8</v>
      </c>
      <c r="K11" s="55">
        <v>3945518</v>
      </c>
      <c r="L11" s="55">
        <v>27036</v>
      </c>
      <c r="M11" s="24">
        <f t="shared" si="0"/>
        <v>0.92473052048044346</v>
      </c>
      <c r="N11" s="25">
        <f t="shared" si="1"/>
        <v>9.8505489544875625E-3</v>
      </c>
      <c r="P11">
        <f t="shared" si="2"/>
        <v>3.144175238840629E-2</v>
      </c>
      <c r="Q11">
        <f t="shared" si="3"/>
        <v>2.1332047227297601</v>
      </c>
      <c r="R11" s="72">
        <f>+R7-R9</f>
        <v>1983</v>
      </c>
      <c r="S11" s="72">
        <f t="shared" ref="S11:X11" si="5">+S7-S9</f>
        <v>-205</v>
      </c>
      <c r="T11" s="72">
        <f t="shared" si="5"/>
        <v>78</v>
      </c>
      <c r="U11" s="72">
        <f t="shared" si="5"/>
        <v>-6</v>
      </c>
      <c r="V11" s="72">
        <f t="shared" si="5"/>
        <v>4451</v>
      </c>
      <c r="W11" s="72">
        <f t="shared" si="5"/>
        <v>-2546</v>
      </c>
      <c r="X11" s="72">
        <f t="shared" si="5"/>
        <v>-35</v>
      </c>
      <c r="Y11" s="81">
        <f>+Y7-Y9</f>
        <v>-471</v>
      </c>
    </row>
    <row r="12" spans="1:25" ht="16.5" thickBot="1" x14ac:dyDescent="0.3">
      <c r="A12" s="8" t="s">
        <v>27</v>
      </c>
      <c r="B12" s="55">
        <v>96448</v>
      </c>
      <c r="C12" s="56">
        <v>802</v>
      </c>
      <c r="D12" s="55">
        <v>6156</v>
      </c>
      <c r="E12" s="57">
        <v>65</v>
      </c>
      <c r="F12" s="55">
        <v>77350</v>
      </c>
      <c r="G12" s="55">
        <v>12942</v>
      </c>
      <c r="H12" s="55">
        <v>2787</v>
      </c>
      <c r="I12" s="55">
        <v>1148</v>
      </c>
      <c r="J12" s="55">
        <v>73</v>
      </c>
      <c r="K12" s="55">
        <v>484541</v>
      </c>
      <c r="L12" s="55">
        <v>5769</v>
      </c>
      <c r="M12" s="25">
        <f t="shared" si="0"/>
        <v>0.92628074629367951</v>
      </c>
      <c r="N12" s="25">
        <f t="shared" si="1"/>
        <v>6.3827140013271402E-2</v>
      </c>
      <c r="P12">
        <f t="shared" si="2"/>
        <v>0.19905023517101753</v>
      </c>
      <c r="Q12">
        <f t="shared" si="3"/>
        <v>21.534538711172928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92630</v>
      </c>
      <c r="C13" s="56">
        <v>521</v>
      </c>
      <c r="D13" s="55">
        <v>6434</v>
      </c>
      <c r="E13" s="57">
        <v>24</v>
      </c>
      <c r="F13" s="55">
        <v>38039</v>
      </c>
      <c r="G13" s="55">
        <v>48157</v>
      </c>
      <c r="H13" s="55">
        <v>8318</v>
      </c>
      <c r="I13" s="55">
        <v>436</v>
      </c>
      <c r="J13" s="55">
        <v>30</v>
      </c>
      <c r="K13" s="55">
        <v>339552</v>
      </c>
      <c r="L13" s="55">
        <v>1597</v>
      </c>
      <c r="M13" s="24">
        <f t="shared" si="0"/>
        <v>0.85532795179097432</v>
      </c>
      <c r="N13" s="25">
        <f t="shared" si="1"/>
        <v>6.945913850804275E-2</v>
      </c>
      <c r="P13">
        <f t="shared" si="2"/>
        <v>0.27280063142022432</v>
      </c>
      <c r="Q13">
        <f t="shared" si="3"/>
        <v>17.27267063978238</v>
      </c>
      <c r="R13" s="72">
        <f>+R7/R9</f>
        <v>1.016202039348977</v>
      </c>
      <c r="S13" s="72">
        <f t="shared" ref="S13:X13" si="6">+S7/S9</f>
        <v>0.90630712979890315</v>
      </c>
      <c r="T13" s="72">
        <f t="shared" si="6"/>
        <v>1.0239410681399632</v>
      </c>
      <c r="U13" s="72">
        <f t="shared" si="6"/>
        <v>0.9285714285714286</v>
      </c>
      <c r="V13" s="72">
        <f>+V5/V4</f>
        <v>0.90430719219829336</v>
      </c>
      <c r="W13" s="72">
        <f t="shared" si="6"/>
        <v>0.9610262376389187</v>
      </c>
      <c r="X13" s="72">
        <f t="shared" si="6"/>
        <v>0.97635135135135132</v>
      </c>
      <c r="Y13" s="72">
        <f>+Y7/Y9</f>
        <v>0.90430719219829336</v>
      </c>
    </row>
    <row r="14" spans="1:25" ht="16.5" thickBot="1" x14ac:dyDescent="0.3">
      <c r="A14" s="8" t="s">
        <v>25</v>
      </c>
      <c r="B14" s="55">
        <v>82875</v>
      </c>
      <c r="C14" s="55">
        <v>1</v>
      </c>
      <c r="D14" s="55">
        <v>4633</v>
      </c>
      <c r="E14" s="55"/>
      <c r="F14" s="55">
        <v>77685</v>
      </c>
      <c r="G14" s="55">
        <v>557</v>
      </c>
      <c r="H14" s="55">
        <v>37</v>
      </c>
      <c r="I14" s="55">
        <v>58</v>
      </c>
      <c r="J14" s="55">
        <v>3</v>
      </c>
      <c r="K14" s="55"/>
      <c r="L14" s="55"/>
      <c r="M14" s="24">
        <f t="shared" si="0"/>
        <v>0.94371826332029451</v>
      </c>
      <c r="N14" s="25">
        <f t="shared" si="1"/>
        <v>5.590346907993967E-2</v>
      </c>
      <c r="P14" t="e">
        <f t="shared" si="2"/>
        <v>#DIV/0!</v>
      </c>
      <c r="Q14">
        <f t="shared" si="3"/>
        <v>6.6427289048473961</v>
      </c>
      <c r="R14" s="8"/>
    </row>
    <row r="15" spans="1:25" ht="16.5" thickBot="1" x14ac:dyDescent="0.3">
      <c r="A15" s="8" t="s">
        <v>32</v>
      </c>
      <c r="B15" s="55">
        <v>56580</v>
      </c>
      <c r="C15" s="56">
        <v>1519</v>
      </c>
      <c r="D15" s="55">
        <v>3560</v>
      </c>
      <c r="E15" s="57">
        <v>169</v>
      </c>
      <c r="F15" s="55">
        <v>23316</v>
      </c>
      <c r="G15" s="55">
        <v>29704</v>
      </c>
      <c r="H15" s="55">
        <v>557</v>
      </c>
      <c r="I15" s="55">
        <v>1499</v>
      </c>
      <c r="J15" s="55">
        <v>94</v>
      </c>
      <c r="K15" s="55">
        <v>832222</v>
      </c>
      <c r="L15" s="55">
        <v>22050</v>
      </c>
      <c r="M15" s="24">
        <f t="shared" si="0"/>
        <v>0.86753981247209411</v>
      </c>
      <c r="N15" s="25">
        <f t="shared" si="1"/>
        <v>6.2919759632378933E-2</v>
      </c>
      <c r="P15">
        <f t="shared" si="2"/>
        <v>6.7986667019136721E-2</v>
      </c>
      <c r="Q15">
        <f t="shared" si="3"/>
        <v>1.87516832749798</v>
      </c>
    </row>
    <row r="16" spans="1:25" ht="16.5" thickBot="1" x14ac:dyDescent="0.3">
      <c r="A16" s="8" t="s">
        <v>29</v>
      </c>
      <c r="B16" s="55">
        <v>49517</v>
      </c>
      <c r="C16" s="56">
        <v>485</v>
      </c>
      <c r="D16" s="55">
        <v>7765</v>
      </c>
      <c r="E16" s="57">
        <v>62</v>
      </c>
      <c r="F16" s="55">
        <v>12211</v>
      </c>
      <c r="G16" s="55">
        <v>29541</v>
      </c>
      <c r="H16" s="55">
        <v>689</v>
      </c>
      <c r="I16" s="55">
        <v>4273</v>
      </c>
      <c r="J16" s="55">
        <v>670</v>
      </c>
      <c r="K16" s="55">
        <v>260996</v>
      </c>
      <c r="L16" s="55">
        <v>22520</v>
      </c>
      <c r="M16" s="24">
        <f t="shared" si="0"/>
        <v>0.61128354024829801</v>
      </c>
      <c r="N16" s="25">
        <f t="shared" si="1"/>
        <v>0.15681483127006887</v>
      </c>
      <c r="P16">
        <f t="shared" si="2"/>
        <v>0.18972321414887586</v>
      </c>
      <c r="Q16">
        <f t="shared" si="3"/>
        <v>2.3323516468636809</v>
      </c>
    </row>
    <row r="17" spans="1:26" ht="16.5" thickBot="1" x14ac:dyDescent="0.3">
      <c r="A17" s="8" t="s">
        <v>52</v>
      </c>
      <c r="B17" s="55">
        <v>40459</v>
      </c>
      <c r="C17" s="56"/>
      <c r="D17" s="55">
        <v>1124</v>
      </c>
      <c r="E17" s="57"/>
      <c r="F17" s="55">
        <v>11129</v>
      </c>
      <c r="G17" s="55">
        <v>28206</v>
      </c>
      <c r="H17" s="55">
        <v>658</v>
      </c>
      <c r="I17" s="55">
        <v>1227</v>
      </c>
      <c r="J17" s="71">
        <v>34</v>
      </c>
      <c r="K17" s="55">
        <v>342498</v>
      </c>
      <c r="L17" s="55">
        <v>10388</v>
      </c>
      <c r="M17" s="24">
        <f t="shared" si="0"/>
        <v>0.90826736309475231</v>
      </c>
      <c r="N17" s="25">
        <f t="shared" si="1"/>
        <v>2.7781210608270102E-2</v>
      </c>
      <c r="P17">
        <f t="shared" si="2"/>
        <v>0.11812915695858078</v>
      </c>
      <c r="Q17">
        <f t="shared" si="3"/>
        <v>2.3328369850386443</v>
      </c>
    </row>
    <row r="18" spans="1:26" ht="16.5" thickBot="1" x14ac:dyDescent="0.3">
      <c r="A18" s="8" t="s">
        <v>31</v>
      </c>
      <c r="B18" s="55">
        <v>40236</v>
      </c>
      <c r="C18" s="56">
        <v>445</v>
      </c>
      <c r="D18" s="55">
        <v>4987</v>
      </c>
      <c r="E18" s="57">
        <v>94</v>
      </c>
      <c r="F18" s="55" t="s">
        <v>70</v>
      </c>
      <c r="G18" s="55">
        <v>34999</v>
      </c>
      <c r="H18" s="55">
        <v>708</v>
      </c>
      <c r="I18" s="55">
        <v>2348</v>
      </c>
      <c r="J18" s="55">
        <v>291</v>
      </c>
      <c r="K18" s="55">
        <v>225899</v>
      </c>
      <c r="L18" s="55">
        <v>13184</v>
      </c>
      <c r="M18" s="24" t="e">
        <f t="shared" si="0"/>
        <v>#VALUE!</v>
      </c>
      <c r="N18" s="25">
        <f t="shared" si="1"/>
        <v>0.12394373198131027</v>
      </c>
      <c r="P18">
        <f t="shared" si="2"/>
        <v>0.17811499829569852</v>
      </c>
      <c r="Q18">
        <f t="shared" si="3"/>
        <v>2.0229149404268694</v>
      </c>
    </row>
    <row r="19" spans="1:26" ht="16.5" thickBot="1" x14ac:dyDescent="0.3">
      <c r="A19" s="8" t="s">
        <v>47</v>
      </c>
      <c r="B19" s="55">
        <v>37776</v>
      </c>
      <c r="C19" s="56">
        <v>519</v>
      </c>
      <c r="D19" s="55">
        <v>1223</v>
      </c>
      <c r="E19" s="57"/>
      <c r="F19" s="55">
        <v>10007</v>
      </c>
      <c r="G19" s="55">
        <v>26546</v>
      </c>
      <c r="H19" s="55"/>
      <c r="I19" s="55">
        <v>27</v>
      </c>
      <c r="J19" s="55" t="s">
        <v>65</v>
      </c>
      <c r="K19" s="55">
        <v>976363</v>
      </c>
      <c r="L19" s="55">
        <v>708</v>
      </c>
      <c r="M19" s="24">
        <f t="shared" si="0"/>
        <v>0.89109528049866427</v>
      </c>
      <c r="N19" s="25">
        <f>2607/118235</f>
        <v>2.2049308580369603E-2</v>
      </c>
      <c r="P19">
        <f t="shared" si="2"/>
        <v>3.8690528010586228E-2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29817</v>
      </c>
      <c r="C20" s="56">
        <v>112</v>
      </c>
      <c r="D20" s="55">
        <v>1760</v>
      </c>
      <c r="E20" s="57">
        <v>6</v>
      </c>
      <c r="F20" s="55">
        <v>23900</v>
      </c>
      <c r="G20" s="55">
        <v>4157</v>
      </c>
      <c r="H20" s="55">
        <v>141</v>
      </c>
      <c r="I20" s="55">
        <v>3445</v>
      </c>
      <c r="J20" s="55">
        <v>203</v>
      </c>
      <c r="K20" s="55">
        <v>276000</v>
      </c>
      <c r="L20" s="55">
        <v>31890</v>
      </c>
      <c r="M20" s="24">
        <f t="shared" si="0"/>
        <v>0.93141075604053003</v>
      </c>
      <c r="N20" s="25">
        <f t="shared" ref="N20:N51" si="7">+D20/B20</f>
        <v>5.902672971794614E-2</v>
      </c>
      <c r="P20">
        <f t="shared" si="2"/>
        <v>0.10803260869565218</v>
      </c>
    </row>
    <row r="21" spans="1:26" ht="16.5" thickBot="1" x14ac:dyDescent="0.3">
      <c r="A21" s="8" t="s">
        <v>50</v>
      </c>
      <c r="B21" s="55">
        <v>27464</v>
      </c>
      <c r="C21" s="56">
        <v>1128</v>
      </c>
      <c r="D21" s="55">
        <v>1371</v>
      </c>
      <c r="E21" s="57">
        <v>308</v>
      </c>
      <c r="F21" s="55">
        <v>2132</v>
      </c>
      <c r="G21" s="55">
        <v>23961</v>
      </c>
      <c r="H21" s="55">
        <v>149</v>
      </c>
      <c r="I21" s="55">
        <v>1557</v>
      </c>
      <c r="J21" s="55">
        <v>78</v>
      </c>
      <c r="K21" s="55">
        <v>73929</v>
      </c>
      <c r="L21" s="55">
        <v>4190</v>
      </c>
      <c r="M21" s="24">
        <f t="shared" si="0"/>
        <v>0.60862118184413361</v>
      </c>
      <c r="N21" s="25">
        <f t="shared" si="7"/>
        <v>4.9919895135450046E-2</v>
      </c>
      <c r="P21">
        <f t="shared" si="2"/>
        <v>0.37149156623246626</v>
      </c>
      <c r="Q21">
        <f>13430-12000</f>
        <v>1430</v>
      </c>
    </row>
    <row r="22" spans="1:26" ht="16.5" thickBot="1" x14ac:dyDescent="0.3">
      <c r="A22" s="8" t="s">
        <v>73</v>
      </c>
      <c r="B22" s="55">
        <v>25459</v>
      </c>
      <c r="C22" s="56">
        <v>1362</v>
      </c>
      <c r="D22" s="55">
        <v>176</v>
      </c>
      <c r="E22" s="57">
        <v>7</v>
      </c>
      <c r="F22" s="55">
        <v>3765</v>
      </c>
      <c r="G22" s="55">
        <v>21518</v>
      </c>
      <c r="H22" s="55">
        <v>139</v>
      </c>
      <c r="I22" s="55">
        <v>731</v>
      </c>
      <c r="J22" s="55">
        <v>5</v>
      </c>
      <c r="K22" s="55">
        <v>339775</v>
      </c>
      <c r="L22" s="55">
        <v>9760</v>
      </c>
      <c r="M22" s="24">
        <f t="shared" si="0"/>
        <v>0.95534128393808682</v>
      </c>
      <c r="N22" s="25">
        <f t="shared" si="7"/>
        <v>6.9130759259986643E-3</v>
      </c>
      <c r="P22">
        <f t="shared" si="2"/>
        <v>7.4928997130453978E-2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25190</v>
      </c>
      <c r="C23" s="56">
        <v>203</v>
      </c>
      <c r="D23" s="55">
        <v>1023</v>
      </c>
      <c r="E23" s="57">
        <v>16</v>
      </c>
      <c r="F23" s="55">
        <v>1671</v>
      </c>
      <c r="G23" s="55">
        <v>22496</v>
      </c>
      <c r="H23" s="55">
        <v>150</v>
      </c>
      <c r="I23" s="55">
        <v>2470</v>
      </c>
      <c r="J23" s="55">
        <v>100</v>
      </c>
      <c r="K23" s="55">
        <v>426836</v>
      </c>
      <c r="L23" s="55">
        <v>41860</v>
      </c>
      <c r="M23" s="24">
        <f t="shared" si="0"/>
        <v>0.62026726057906456</v>
      </c>
      <c r="N23" s="25">
        <f t="shared" si="7"/>
        <v>4.0611353711790393E-2</v>
      </c>
      <c r="P23">
        <f t="shared" si="2"/>
        <v>5.9015640667610045E-2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22082</v>
      </c>
      <c r="C24" s="56">
        <v>562</v>
      </c>
      <c r="D24" s="55">
        <v>2669</v>
      </c>
      <c r="E24" s="57">
        <v>16</v>
      </c>
      <c r="F24" s="55">
        <v>1005</v>
      </c>
      <c r="G24" s="55">
        <v>18408</v>
      </c>
      <c r="H24" s="55">
        <v>531</v>
      </c>
      <c r="I24" s="55">
        <v>2186</v>
      </c>
      <c r="J24" s="55">
        <v>264</v>
      </c>
      <c r="K24" s="55">
        <v>119500</v>
      </c>
      <c r="L24" s="55">
        <v>11833</v>
      </c>
      <c r="M24" s="24">
        <f t="shared" si="0"/>
        <v>0.27354382144801309</v>
      </c>
      <c r="N24" s="25">
        <f t="shared" si="7"/>
        <v>0.12086767502943574</v>
      </c>
      <c r="P24">
        <f t="shared" si="2"/>
        <v>0.18478661087866108</v>
      </c>
    </row>
    <row r="25" spans="1:26" ht="16.5" thickBot="1" x14ac:dyDescent="0.3">
      <c r="A25" s="8" t="s">
        <v>49</v>
      </c>
      <c r="B25" s="55">
        <v>21176</v>
      </c>
      <c r="C25" s="56">
        <v>343</v>
      </c>
      <c r="D25" s="55">
        <v>1286</v>
      </c>
      <c r="E25" s="57">
        <v>21</v>
      </c>
      <c r="F25" s="55">
        <v>13386</v>
      </c>
      <c r="G25" s="55">
        <v>6504</v>
      </c>
      <c r="H25" s="55">
        <v>99</v>
      </c>
      <c r="I25" s="55">
        <v>4289</v>
      </c>
      <c r="J25" s="55">
        <v>260</v>
      </c>
      <c r="K25" s="55">
        <v>153954</v>
      </c>
      <c r="L25" s="55">
        <v>31179</v>
      </c>
      <c r="M25" s="24">
        <f t="shared" si="0"/>
        <v>0.91235005452562701</v>
      </c>
      <c r="N25" s="25">
        <f t="shared" si="7"/>
        <v>6.0729127313940312E-2</v>
      </c>
      <c r="P25">
        <f t="shared" si="2"/>
        <v>0.13754757914701793</v>
      </c>
    </row>
    <row r="26" spans="1:26" ht="16.5" thickBot="1" x14ac:dyDescent="0.3">
      <c r="A26" s="8" t="s">
        <v>75</v>
      </c>
      <c r="B26" s="55">
        <v>20739</v>
      </c>
      <c r="C26" s="55">
        <v>1515</v>
      </c>
      <c r="D26" s="55">
        <v>1972</v>
      </c>
      <c r="E26" s="55">
        <v>113</v>
      </c>
      <c r="F26" s="55">
        <v>12377</v>
      </c>
      <c r="G26" s="55">
        <v>6390</v>
      </c>
      <c r="H26" s="55">
        <v>378</v>
      </c>
      <c r="I26" s="55">
        <v>161</v>
      </c>
      <c r="J26" s="55">
        <v>15</v>
      </c>
      <c r="K26" s="55">
        <v>91188</v>
      </c>
      <c r="L26" s="55">
        <v>707</v>
      </c>
      <c r="M26" s="24">
        <f t="shared" si="0"/>
        <v>0.86256882012683811</v>
      </c>
      <c r="N26" s="25">
        <f t="shared" si="7"/>
        <v>9.508655190703505E-2</v>
      </c>
      <c r="P26">
        <f t="shared" si="2"/>
        <v>0.22743124095275694</v>
      </c>
    </row>
    <row r="27" spans="1:26" ht="16.5" thickBot="1" x14ac:dyDescent="0.3">
      <c r="A27" s="8" t="s">
        <v>62</v>
      </c>
      <c r="B27" s="55">
        <v>19022</v>
      </c>
      <c r="C27" s="56">
        <v>930</v>
      </c>
      <c r="D27" s="55">
        <v>437</v>
      </c>
      <c r="E27" s="57">
        <v>20</v>
      </c>
      <c r="F27" s="55">
        <v>4753</v>
      </c>
      <c r="G27" s="55">
        <v>13832</v>
      </c>
      <c r="H27" s="55">
        <v>111</v>
      </c>
      <c r="I27" s="55">
        <v>86</v>
      </c>
      <c r="J27" s="55">
        <v>2</v>
      </c>
      <c r="K27" s="55">
        <v>193859</v>
      </c>
      <c r="L27" s="55">
        <v>878</v>
      </c>
      <c r="M27" s="24">
        <f t="shared" si="0"/>
        <v>0.91579961464354531</v>
      </c>
      <c r="N27" s="25">
        <f t="shared" si="7"/>
        <v>2.2973399221953527E-2</v>
      </c>
      <c r="P27">
        <f t="shared" si="2"/>
        <v>9.812286249284273E-2</v>
      </c>
      <c r="Z27" s="72"/>
    </row>
    <row r="28" spans="1:26" ht="16.5" thickBot="1" x14ac:dyDescent="0.3">
      <c r="A28" s="8" t="s">
        <v>51</v>
      </c>
      <c r="B28" s="55">
        <v>18435</v>
      </c>
      <c r="C28" s="56">
        <v>1427</v>
      </c>
      <c r="D28" s="55">
        <v>247</v>
      </c>
      <c r="E28" s="55">
        <v>13</v>
      </c>
      <c r="F28" s="55">
        <v>9572</v>
      </c>
      <c r="G28" s="55">
        <v>8616</v>
      </c>
      <c r="H28" s="55">
        <v>425</v>
      </c>
      <c r="I28" s="55">
        <v>964</v>
      </c>
      <c r="J28" s="55">
        <v>13</v>
      </c>
      <c r="K28" s="55">
        <v>199400</v>
      </c>
      <c r="L28" s="55">
        <v>10431</v>
      </c>
      <c r="M28" s="24">
        <f t="shared" si="0"/>
        <v>0.97484468886852027</v>
      </c>
      <c r="N28" s="25">
        <f t="shared" si="7"/>
        <v>1.3398426905343097E-2</v>
      </c>
      <c r="P28">
        <f t="shared" si="2"/>
        <v>9.2452357071213645E-2</v>
      </c>
      <c r="Z28" s="72"/>
    </row>
    <row r="29" spans="1:26" ht="16.5" thickBot="1" x14ac:dyDescent="0.3">
      <c r="A29" s="8" t="s">
        <v>86</v>
      </c>
      <c r="B29" s="55">
        <v>17548</v>
      </c>
      <c r="C29" s="56">
        <v>447</v>
      </c>
      <c r="D29" s="55">
        <v>17</v>
      </c>
      <c r="E29" s="55">
        <v>1</v>
      </c>
      <c r="F29" s="55">
        <v>1347</v>
      </c>
      <c r="G29" s="55">
        <v>16184</v>
      </c>
      <c r="H29" s="55">
        <v>24</v>
      </c>
      <c r="I29" s="55">
        <v>2999</v>
      </c>
      <c r="J29" s="55">
        <v>3</v>
      </c>
      <c r="K29" s="55">
        <v>143919</v>
      </c>
      <c r="L29" s="55">
        <v>24600</v>
      </c>
      <c r="M29" s="24">
        <f t="shared" si="0"/>
        <v>0.98753665689149561</v>
      </c>
      <c r="N29" s="25">
        <f t="shared" si="7"/>
        <v>9.6877136995669017E-4</v>
      </c>
      <c r="P29">
        <f t="shared" si="2"/>
        <v>0.12192969656542917</v>
      </c>
      <c r="Z29" s="72"/>
    </row>
    <row r="30" spans="1:26" ht="16.5" thickBot="1" x14ac:dyDescent="0.3">
      <c r="A30" s="8" t="s">
        <v>45</v>
      </c>
      <c r="B30" s="55">
        <v>16152</v>
      </c>
      <c r="C30" s="56">
        <v>51</v>
      </c>
      <c r="D30" s="55">
        <v>227</v>
      </c>
      <c r="E30" s="57">
        <v>2</v>
      </c>
      <c r="F30" s="55">
        <v>9400</v>
      </c>
      <c r="G30" s="55">
        <v>6525</v>
      </c>
      <c r="H30" s="55">
        <v>107</v>
      </c>
      <c r="I30" s="55">
        <v>1866</v>
      </c>
      <c r="J30" s="55">
        <v>26</v>
      </c>
      <c r="K30" s="55">
        <v>390022</v>
      </c>
      <c r="L30" s="55">
        <v>45060</v>
      </c>
      <c r="M30" s="24">
        <f t="shared" si="0"/>
        <v>0.97642048405526127</v>
      </c>
      <c r="N30" s="25">
        <f t="shared" si="7"/>
        <v>1.4053987122337791E-2</v>
      </c>
      <c r="P30">
        <f t="shared" si="2"/>
        <v>4.1413048494700296E-2</v>
      </c>
      <c r="Z30" s="72"/>
    </row>
    <row r="31" spans="1:26" ht="16.5" thickBot="1" x14ac:dyDescent="0.3">
      <c r="A31" s="8" t="s">
        <v>85</v>
      </c>
      <c r="B31" s="55">
        <v>15828</v>
      </c>
      <c r="C31" s="56">
        <v>911</v>
      </c>
      <c r="D31" s="55">
        <v>97</v>
      </c>
      <c r="E31" s="57">
        <v>4</v>
      </c>
      <c r="F31" s="55">
        <v>3117</v>
      </c>
      <c r="G31" s="55">
        <v>12614</v>
      </c>
      <c r="H31" s="55">
        <v>92</v>
      </c>
      <c r="I31" s="55">
        <v>1675</v>
      </c>
      <c r="J31" s="55">
        <v>10</v>
      </c>
      <c r="K31" s="55">
        <v>195430</v>
      </c>
      <c r="L31" s="55">
        <v>20682</v>
      </c>
      <c r="M31" s="24">
        <f t="shared" si="0"/>
        <v>0.96981953951462352</v>
      </c>
      <c r="N31" s="25">
        <f t="shared" si="7"/>
        <v>6.1283800859236797E-3</v>
      </c>
      <c r="P31">
        <f t="shared" si="2"/>
        <v>8.0990636033362332E-2</v>
      </c>
      <c r="Z31" s="72"/>
    </row>
    <row r="32" spans="1:26" ht="16.5" thickBot="1" x14ac:dyDescent="0.3">
      <c r="A32" s="8" t="s">
        <v>35</v>
      </c>
      <c r="B32" s="55">
        <v>15558</v>
      </c>
      <c r="C32" s="56">
        <v>27</v>
      </c>
      <c r="D32" s="55">
        <v>596</v>
      </c>
      <c r="E32" s="57">
        <v>7</v>
      </c>
      <c r="F32" s="55">
        <v>13180</v>
      </c>
      <c r="G32" s="55">
        <v>1782</v>
      </c>
      <c r="H32" s="55">
        <v>114</v>
      </c>
      <c r="I32" s="55">
        <v>1727</v>
      </c>
      <c r="J32" s="55">
        <v>66</v>
      </c>
      <c r="K32" s="55">
        <v>269619</v>
      </c>
      <c r="L32" s="55">
        <v>29936</v>
      </c>
      <c r="M32" s="24">
        <f t="shared" si="0"/>
        <v>0.95673635307781646</v>
      </c>
      <c r="N32" s="25">
        <f t="shared" si="7"/>
        <v>3.8308265843938809E-2</v>
      </c>
      <c r="P32">
        <f t="shared" si="2"/>
        <v>5.7703648481746465E-2</v>
      </c>
      <c r="Z32" s="72"/>
    </row>
    <row r="33" spans="1:26" ht="16.5" thickBot="1" x14ac:dyDescent="0.3">
      <c r="A33" s="8" t="s">
        <v>81</v>
      </c>
      <c r="B33" s="55">
        <v>14872</v>
      </c>
      <c r="C33" s="56">
        <v>776</v>
      </c>
      <c r="D33" s="55">
        <v>12</v>
      </c>
      <c r="E33" s="57"/>
      <c r="F33" s="55">
        <v>1534</v>
      </c>
      <c r="G33" s="55">
        <v>13326</v>
      </c>
      <c r="H33" s="55">
        <v>72</v>
      </c>
      <c r="I33" s="55">
        <v>5162</v>
      </c>
      <c r="J33" s="55">
        <v>4</v>
      </c>
      <c r="K33" s="55">
        <v>101728</v>
      </c>
      <c r="L33" s="55">
        <v>35309</v>
      </c>
      <c r="M33" s="24">
        <f t="shared" si="0"/>
        <v>0.99223803363518759</v>
      </c>
      <c r="N33" s="25">
        <f t="shared" si="7"/>
        <v>8.0688542227003765E-4</v>
      </c>
      <c r="P33">
        <f t="shared" si="2"/>
        <v>0.14619377162629757</v>
      </c>
      <c r="Z33" s="72"/>
    </row>
    <row r="34" spans="1:26" ht="16.5" thickBot="1" x14ac:dyDescent="0.3">
      <c r="A34" s="8" t="s">
        <v>56</v>
      </c>
      <c r="B34" s="55">
        <v>14305</v>
      </c>
      <c r="C34" s="56"/>
      <c r="D34" s="55">
        <v>455</v>
      </c>
      <c r="E34" s="55"/>
      <c r="F34" s="55">
        <v>2975</v>
      </c>
      <c r="G34" s="55">
        <v>10875</v>
      </c>
      <c r="H34" s="55">
        <v>328</v>
      </c>
      <c r="I34" s="55">
        <v>113</v>
      </c>
      <c r="J34" s="55">
        <v>4</v>
      </c>
      <c r="K34" s="55">
        <v>174150</v>
      </c>
      <c r="L34" s="55">
        <v>1377</v>
      </c>
      <c r="M34" s="24">
        <f t="shared" si="0"/>
        <v>0.86734693877551017</v>
      </c>
      <c r="N34" s="25">
        <f t="shared" si="7"/>
        <v>3.1807060468367704E-2</v>
      </c>
      <c r="P34">
        <f t="shared" si="2"/>
        <v>8.2141831754234854E-2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13599</v>
      </c>
      <c r="C35" s="56">
        <v>561</v>
      </c>
      <c r="D35" s="55">
        <v>119</v>
      </c>
      <c r="E35" s="57">
        <v>8</v>
      </c>
      <c r="F35" s="55">
        <v>2664</v>
      </c>
      <c r="G35" s="55">
        <v>10816</v>
      </c>
      <c r="H35" s="55">
        <v>1</v>
      </c>
      <c r="I35" s="55">
        <v>1375</v>
      </c>
      <c r="J35" s="55">
        <v>12</v>
      </c>
      <c r="K35" s="55">
        <v>1200000</v>
      </c>
      <c r="L35" s="55">
        <v>121330</v>
      </c>
      <c r="M35" s="24">
        <f t="shared" ref="M35:M66" si="8">F35/(F35+D35)</f>
        <v>0.95724038807042755</v>
      </c>
      <c r="N35" s="25">
        <f t="shared" si="7"/>
        <v>8.7506434296639457E-3</v>
      </c>
      <c r="P35">
        <f t="shared" si="2"/>
        <v>1.1332500000000001E-2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13375</v>
      </c>
      <c r="C36" s="56">
        <v>270</v>
      </c>
      <c r="D36" s="55">
        <v>664</v>
      </c>
      <c r="E36" s="57">
        <v>13</v>
      </c>
      <c r="F36" s="55">
        <v>3762</v>
      </c>
      <c r="G36" s="55">
        <v>8949</v>
      </c>
      <c r="H36" s="55">
        <v>160</v>
      </c>
      <c r="I36" s="55">
        <v>353</v>
      </c>
      <c r="J36" s="55">
        <v>18</v>
      </c>
      <c r="K36" s="55">
        <v>366013</v>
      </c>
      <c r="L36" s="55">
        <v>9671</v>
      </c>
      <c r="M36" s="24">
        <f t="shared" si="8"/>
        <v>0.84997740623587892</v>
      </c>
      <c r="N36" s="25">
        <f t="shared" si="7"/>
        <v>4.9644859813084113E-2</v>
      </c>
      <c r="P36">
        <f t="shared" ref="P36:P67" si="9">+B36/K36</f>
        <v>3.6542417892260655E-2</v>
      </c>
    </row>
    <row r="37" spans="1:26" ht="16.5" thickBot="1" x14ac:dyDescent="0.3">
      <c r="A37" s="8" t="s">
        <v>59</v>
      </c>
      <c r="B37" s="55">
        <v>12732</v>
      </c>
      <c r="C37" s="56">
        <v>165</v>
      </c>
      <c r="D37" s="55">
        <v>771</v>
      </c>
      <c r="E37" s="57">
        <v>27</v>
      </c>
      <c r="F37" s="55">
        <v>4547</v>
      </c>
      <c r="G37" s="55">
        <v>7414</v>
      </c>
      <c r="H37" s="55">
        <v>265</v>
      </c>
      <c r="I37" s="55">
        <v>662</v>
      </c>
      <c r="J37" s="55">
        <v>40</v>
      </c>
      <c r="K37" s="55">
        <v>190540</v>
      </c>
      <c r="L37" s="55">
        <v>9905</v>
      </c>
      <c r="M37" s="24">
        <f t="shared" si="8"/>
        <v>0.85502068446784507</v>
      </c>
      <c r="N37" s="25">
        <f t="shared" si="7"/>
        <v>6.0556079170593781E-2</v>
      </c>
      <c r="P37">
        <f t="shared" si="9"/>
        <v>6.6820615093943533E-2</v>
      </c>
    </row>
    <row r="38" spans="1:26" ht="16.5" thickBot="1" x14ac:dyDescent="0.3">
      <c r="A38" s="8" t="s">
        <v>82</v>
      </c>
      <c r="B38" s="55">
        <v>11411</v>
      </c>
      <c r="C38" s="56">
        <v>550</v>
      </c>
      <c r="D38" s="55">
        <v>279</v>
      </c>
      <c r="E38" s="57">
        <v>7</v>
      </c>
      <c r="F38" s="55">
        <v>1498</v>
      </c>
      <c r="G38" s="55">
        <v>9634</v>
      </c>
      <c r="H38" s="55">
        <v>151</v>
      </c>
      <c r="I38" s="55">
        <v>261</v>
      </c>
      <c r="J38" s="55">
        <v>6</v>
      </c>
      <c r="K38" s="55">
        <v>122752</v>
      </c>
      <c r="L38" s="55">
        <v>2807</v>
      </c>
      <c r="M38" s="24">
        <f t="shared" si="8"/>
        <v>0.84299380979178395</v>
      </c>
      <c r="N38" s="25">
        <f t="shared" si="7"/>
        <v>2.4450092016475331E-2</v>
      </c>
      <c r="P38">
        <f t="shared" si="9"/>
        <v>9.2959788842544314E-2</v>
      </c>
    </row>
    <row r="39" spans="1:26" ht="16.5" thickBot="1" x14ac:dyDescent="0.3">
      <c r="A39" s="8" t="s">
        <v>76</v>
      </c>
      <c r="B39" s="55">
        <v>10843</v>
      </c>
      <c r="C39" s="56">
        <v>292</v>
      </c>
      <c r="D39" s="55">
        <v>831</v>
      </c>
      <c r="E39" s="57">
        <v>31</v>
      </c>
      <c r="F39" s="55">
        <v>1665</v>
      </c>
      <c r="G39" s="55">
        <v>8347</v>
      </c>
      <c r="H39" s="55"/>
      <c r="I39" s="55">
        <v>40</v>
      </c>
      <c r="J39" s="55">
        <v>3</v>
      </c>
      <c r="K39" s="55">
        <v>107943</v>
      </c>
      <c r="L39" s="55">
        <v>395</v>
      </c>
      <c r="M39" s="24">
        <f t="shared" si="8"/>
        <v>0.66706730769230771</v>
      </c>
      <c r="N39" s="25">
        <f t="shared" si="7"/>
        <v>7.6639306465000459E-2</v>
      </c>
      <c r="P39">
        <f t="shared" si="9"/>
        <v>0.10045116404028052</v>
      </c>
    </row>
    <row r="40" spans="1:26" ht="16.5" thickBot="1" x14ac:dyDescent="0.3">
      <c r="A40" s="8" t="s">
        <v>39</v>
      </c>
      <c r="B40" s="55">
        <v>10780</v>
      </c>
      <c r="C40" s="56">
        <v>6</v>
      </c>
      <c r="D40" s="55">
        <v>250</v>
      </c>
      <c r="E40" s="57">
        <v>2</v>
      </c>
      <c r="F40" s="55">
        <v>9123</v>
      </c>
      <c r="G40" s="55">
        <v>1407</v>
      </c>
      <c r="H40" s="55">
        <v>55</v>
      </c>
      <c r="I40" s="55">
        <v>210</v>
      </c>
      <c r="J40" s="55">
        <v>5</v>
      </c>
      <c r="K40" s="55">
        <v>623069</v>
      </c>
      <c r="L40" s="55">
        <v>12153</v>
      </c>
      <c r="M40" s="24">
        <f t="shared" si="8"/>
        <v>0.97332764323055587</v>
      </c>
      <c r="N40" s="25">
        <f t="shared" si="7"/>
        <v>2.3191094619666047E-2</v>
      </c>
      <c r="P40">
        <f t="shared" si="9"/>
        <v>1.7301454574051991E-2</v>
      </c>
    </row>
    <row r="41" spans="1:26" ht="16.5" thickBot="1" x14ac:dyDescent="0.3">
      <c r="A41" s="8" t="s">
        <v>58</v>
      </c>
      <c r="B41" s="55">
        <v>9407</v>
      </c>
      <c r="C41" s="56">
        <v>96</v>
      </c>
      <c r="D41" s="55">
        <v>475</v>
      </c>
      <c r="E41" s="57">
        <v>15</v>
      </c>
      <c r="F41" s="55">
        <v>6889</v>
      </c>
      <c r="G41" s="55">
        <v>2043</v>
      </c>
      <c r="H41" s="55">
        <v>60</v>
      </c>
      <c r="I41" s="55">
        <v>1624</v>
      </c>
      <c r="J41" s="55">
        <v>82</v>
      </c>
      <c r="K41" s="55">
        <v>221912</v>
      </c>
      <c r="L41" s="55">
        <v>38312</v>
      </c>
      <c r="M41" s="24">
        <f t="shared" si="8"/>
        <v>0.93549701249321027</v>
      </c>
      <c r="N41" s="25">
        <f t="shared" si="7"/>
        <v>5.0494312745827573E-2</v>
      </c>
      <c r="P41">
        <f t="shared" si="9"/>
        <v>4.2390677385630342E-2</v>
      </c>
    </row>
    <row r="42" spans="1:26" ht="16.5" thickBot="1" x14ac:dyDescent="0.3">
      <c r="A42" s="8" t="s">
        <v>79</v>
      </c>
      <c r="B42" s="55">
        <v>9362</v>
      </c>
      <c r="C42" s="55">
        <v>157</v>
      </c>
      <c r="D42" s="55">
        <v>189</v>
      </c>
      <c r="E42" s="55">
        <v>4</v>
      </c>
      <c r="F42" s="55">
        <v>1426</v>
      </c>
      <c r="G42" s="55">
        <v>7747</v>
      </c>
      <c r="H42" s="55">
        <v>57</v>
      </c>
      <c r="I42" s="55">
        <v>1071</v>
      </c>
      <c r="J42" s="55">
        <v>22</v>
      </c>
      <c r="K42" s="55">
        <v>96637</v>
      </c>
      <c r="L42" s="55">
        <v>11060</v>
      </c>
      <c r="M42" s="24">
        <f t="shared" si="8"/>
        <v>0.88297213622291026</v>
      </c>
      <c r="N42" s="25">
        <f t="shared" si="7"/>
        <v>2.0187994018372141E-2</v>
      </c>
      <c r="P42">
        <f t="shared" si="9"/>
        <v>9.6878007388474394E-2</v>
      </c>
      <c r="R42">
        <v>107663</v>
      </c>
    </row>
    <row r="43" spans="1:26" ht="16.5" thickBot="1" x14ac:dyDescent="0.3">
      <c r="A43" s="8" t="s">
        <v>74</v>
      </c>
      <c r="B43" s="55">
        <v>8928</v>
      </c>
      <c r="C43" s="56">
        <v>156</v>
      </c>
      <c r="D43" s="55">
        <v>603</v>
      </c>
      <c r="E43" s="57">
        <v>24</v>
      </c>
      <c r="F43" s="55">
        <v>1124</v>
      </c>
      <c r="G43" s="55">
        <v>7201</v>
      </c>
      <c r="H43" s="55">
        <v>31</v>
      </c>
      <c r="I43" s="55">
        <v>81</v>
      </c>
      <c r="J43" s="55">
        <v>6</v>
      </c>
      <c r="K43" s="55">
        <v>115012</v>
      </c>
      <c r="L43" s="55">
        <v>1050</v>
      </c>
      <c r="M43" s="24">
        <f t="shared" si="8"/>
        <v>0.65083960625361903</v>
      </c>
      <c r="N43" s="25">
        <f t="shared" si="7"/>
        <v>6.7540322580645157E-2</v>
      </c>
      <c r="P43">
        <f t="shared" si="9"/>
        <v>7.7626682433137417E-2</v>
      </c>
      <c r="R43">
        <v>2016</v>
      </c>
    </row>
    <row r="44" spans="1:26" ht="16.5" thickBot="1" x14ac:dyDescent="0.3">
      <c r="A44" s="8" t="s">
        <v>212</v>
      </c>
      <c r="B44" s="55">
        <v>8790</v>
      </c>
      <c r="C44" s="55">
        <v>552</v>
      </c>
      <c r="D44" s="55">
        <v>175</v>
      </c>
      <c r="E44" s="55">
        <v>5</v>
      </c>
      <c r="F44" s="55">
        <v>177</v>
      </c>
      <c r="G44" s="55">
        <v>8438</v>
      </c>
      <c r="H44" s="55">
        <v>1</v>
      </c>
      <c r="I44" s="55">
        <v>53</v>
      </c>
      <c r="J44" s="55">
        <v>1</v>
      </c>
      <c r="K44" s="55">
        <v>76066</v>
      </c>
      <c r="L44" s="55">
        <v>462</v>
      </c>
      <c r="M44" s="24">
        <f t="shared" si="8"/>
        <v>0.50284090909090906</v>
      </c>
      <c r="N44" s="25">
        <f t="shared" si="7"/>
        <v>1.9908987485779295E-2</v>
      </c>
      <c r="P44">
        <f t="shared" si="9"/>
        <v>0.11555754213446218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7801</v>
      </c>
      <c r="C45" s="56">
        <v>18</v>
      </c>
      <c r="D45" s="55">
        <v>210</v>
      </c>
      <c r="E45" s="55"/>
      <c r="F45" s="55">
        <v>32</v>
      </c>
      <c r="G45" s="55">
        <v>7559</v>
      </c>
      <c r="H45" s="55">
        <v>37</v>
      </c>
      <c r="I45" s="55">
        <v>1439</v>
      </c>
      <c r="J45" s="55">
        <v>39</v>
      </c>
      <c r="K45" s="55">
        <v>172586</v>
      </c>
      <c r="L45" s="55">
        <v>31835</v>
      </c>
      <c r="M45" s="24">
        <f t="shared" si="8"/>
        <v>0.13223140495867769</v>
      </c>
      <c r="N45" s="25">
        <f t="shared" si="7"/>
        <v>2.691962568901423E-2</v>
      </c>
      <c r="P45">
        <f t="shared" si="9"/>
        <v>4.5200653587197111E-2</v>
      </c>
    </row>
    <row r="46" spans="1:26" ht="16.5" thickBot="1" x14ac:dyDescent="0.3">
      <c r="A46" s="8" t="s">
        <v>60</v>
      </c>
      <c r="B46" s="55">
        <v>7750</v>
      </c>
      <c r="C46" s="56">
        <v>13</v>
      </c>
      <c r="D46" s="55">
        <v>245</v>
      </c>
      <c r="E46" s="57">
        <v>5</v>
      </c>
      <c r="F46" s="55">
        <v>3446</v>
      </c>
      <c r="G46" s="55">
        <v>4059</v>
      </c>
      <c r="H46" s="55">
        <v>67</v>
      </c>
      <c r="I46" s="55">
        <v>724</v>
      </c>
      <c r="J46" s="55">
        <v>23</v>
      </c>
      <c r="K46" s="55">
        <v>253826</v>
      </c>
      <c r="L46" s="55">
        <v>23702</v>
      </c>
      <c r="M46" s="24">
        <f t="shared" si="8"/>
        <v>0.93362232457328642</v>
      </c>
      <c r="N46" s="25">
        <f t="shared" si="7"/>
        <v>3.1612903225806455E-2</v>
      </c>
      <c r="P46">
        <f t="shared" si="9"/>
        <v>3.0532727143791415E-2</v>
      </c>
    </row>
    <row r="47" spans="1:26" ht="30.75" thickBot="1" x14ac:dyDescent="0.3">
      <c r="A47" s="8" t="s">
        <v>84</v>
      </c>
      <c r="B47" s="55">
        <v>7578</v>
      </c>
      <c r="C47" s="55">
        <v>290</v>
      </c>
      <c r="D47" s="55">
        <v>326</v>
      </c>
      <c r="E47" s="55">
        <v>13</v>
      </c>
      <c r="F47" s="55">
        <v>1481</v>
      </c>
      <c r="G47" s="55">
        <v>5771</v>
      </c>
      <c r="H47" s="55">
        <v>144</v>
      </c>
      <c r="I47" s="55">
        <v>699</v>
      </c>
      <c r="J47" s="55">
        <v>30</v>
      </c>
      <c r="K47" s="55">
        <v>30102</v>
      </c>
      <c r="L47" s="55">
        <v>2775</v>
      </c>
      <c r="M47" s="24">
        <f t="shared" si="8"/>
        <v>0.81959048146098501</v>
      </c>
      <c r="N47" s="25">
        <f t="shared" si="7"/>
        <v>4.3019266297176034E-2</v>
      </c>
      <c r="P47">
        <f t="shared" si="9"/>
        <v>0.25174407016145106</v>
      </c>
    </row>
    <row r="48" spans="1:26" ht="16.5" thickBot="1" x14ac:dyDescent="0.3">
      <c r="A48" s="8" t="s">
        <v>88</v>
      </c>
      <c r="B48" s="55">
        <v>7006</v>
      </c>
      <c r="C48" s="56"/>
      <c r="D48" s="55">
        <v>314</v>
      </c>
      <c r="E48" s="57"/>
      <c r="F48" s="55">
        <v>1551</v>
      </c>
      <c r="G48" s="55">
        <v>5141</v>
      </c>
      <c r="H48" s="55">
        <v>118</v>
      </c>
      <c r="I48" s="55">
        <v>138</v>
      </c>
      <c r="J48" s="55">
        <v>6</v>
      </c>
      <c r="K48" s="55">
        <v>108950</v>
      </c>
      <c r="L48" s="55">
        <v>2141</v>
      </c>
      <c r="M48" s="24">
        <f t="shared" si="8"/>
        <v>0.83163538873994636</v>
      </c>
      <c r="N48" s="25">
        <f t="shared" si="7"/>
        <v>4.4818726805595205E-2</v>
      </c>
      <c r="P48">
        <f t="shared" si="9"/>
        <v>6.4304726938962831E-2</v>
      </c>
    </row>
    <row r="49" spans="1:16" ht="16.5" thickBot="1" x14ac:dyDescent="0.3">
      <c r="A49" s="8" t="s">
        <v>55</v>
      </c>
      <c r="B49" s="55">
        <v>6783</v>
      </c>
      <c r="C49" s="56">
        <v>16</v>
      </c>
      <c r="D49" s="55">
        <v>93</v>
      </c>
      <c r="E49" s="57"/>
      <c r="F49" s="55">
        <v>5789</v>
      </c>
      <c r="G49" s="55">
        <v>901</v>
      </c>
      <c r="H49" s="55">
        <v>28</v>
      </c>
      <c r="I49" s="55">
        <v>266</v>
      </c>
      <c r="J49" s="55">
        <v>4</v>
      </c>
      <c r="K49" s="55">
        <v>611583</v>
      </c>
      <c r="L49" s="55">
        <v>23984</v>
      </c>
      <c r="M49" s="24">
        <f t="shared" si="8"/>
        <v>0.98418905134308055</v>
      </c>
      <c r="N49" s="25">
        <f t="shared" si="7"/>
        <v>1.3710747456877488E-2</v>
      </c>
      <c r="P49">
        <f t="shared" si="9"/>
        <v>1.1090890361569893E-2</v>
      </c>
    </row>
    <row r="50" spans="1:16" ht="16.5" thickBot="1" x14ac:dyDescent="0.3">
      <c r="A50" s="8" t="s">
        <v>80</v>
      </c>
      <c r="B50" s="55">
        <v>6720</v>
      </c>
      <c r="C50" s="56">
        <v>188</v>
      </c>
      <c r="D50" s="55">
        <v>192</v>
      </c>
      <c r="E50" s="57">
        <v>4</v>
      </c>
      <c r="F50" s="55">
        <v>622</v>
      </c>
      <c r="G50" s="55">
        <v>5906</v>
      </c>
      <c r="H50" s="55">
        <v>85</v>
      </c>
      <c r="I50" s="55">
        <v>1557</v>
      </c>
      <c r="J50" s="55">
        <v>44</v>
      </c>
      <c r="K50" s="55">
        <v>31895</v>
      </c>
      <c r="L50" s="55">
        <v>7392</v>
      </c>
      <c r="M50" s="24">
        <f t="shared" si="8"/>
        <v>0.76412776412776418</v>
      </c>
      <c r="N50" s="25">
        <f t="shared" si="7"/>
        <v>2.8571428571428571E-2</v>
      </c>
      <c r="P50">
        <f t="shared" si="9"/>
        <v>0.21069133092961279</v>
      </c>
    </row>
    <row r="51" spans="1:16" ht="16.5" thickBot="1" x14ac:dyDescent="0.3">
      <c r="A51" s="8" t="s">
        <v>92</v>
      </c>
      <c r="B51" s="55">
        <v>6193</v>
      </c>
      <c r="C51" s="56">
        <v>298</v>
      </c>
      <c r="D51" s="55">
        <v>415</v>
      </c>
      <c r="E51" s="57">
        <v>9</v>
      </c>
      <c r="F51" s="55">
        <v>1522</v>
      </c>
      <c r="G51" s="55">
        <v>4256</v>
      </c>
      <c r="H51" s="55"/>
      <c r="I51" s="55">
        <v>61</v>
      </c>
      <c r="J51" s="55">
        <v>4</v>
      </c>
      <c r="K51" s="55">
        <v>90000</v>
      </c>
      <c r="L51" s="55">
        <v>879</v>
      </c>
      <c r="M51" s="24">
        <f t="shared" si="8"/>
        <v>0.78575116159008773</v>
      </c>
      <c r="N51" s="25">
        <f t="shared" si="7"/>
        <v>6.7011141611496849E-2</v>
      </c>
      <c r="P51">
        <f t="shared" si="9"/>
        <v>6.8811111111111115E-2</v>
      </c>
    </row>
    <row r="52" spans="1:16" ht="16.5" thickBot="1" x14ac:dyDescent="0.3">
      <c r="A52" s="8" t="s">
        <v>64</v>
      </c>
      <c r="B52" s="55">
        <v>6176</v>
      </c>
      <c r="C52" s="55">
        <v>105</v>
      </c>
      <c r="D52" s="55">
        <v>103</v>
      </c>
      <c r="E52" s="55"/>
      <c r="F52" s="55">
        <v>4326</v>
      </c>
      <c r="G52" s="55">
        <v>1747</v>
      </c>
      <c r="H52" s="55">
        <v>31</v>
      </c>
      <c r="I52" s="55">
        <v>191</v>
      </c>
      <c r="J52" s="55">
        <v>3</v>
      </c>
      <c r="K52" s="55">
        <v>184213</v>
      </c>
      <c r="L52" s="55">
        <v>5692</v>
      </c>
      <c r="M52" s="24">
        <f t="shared" si="8"/>
        <v>0.97674418604651159</v>
      </c>
      <c r="N52" s="25">
        <f t="shared" ref="N52:N83" si="10">+D52/B52</f>
        <v>1.6677461139896373E-2</v>
      </c>
      <c r="P52">
        <f t="shared" si="9"/>
        <v>3.3526406931106922E-2</v>
      </c>
    </row>
    <row r="53" spans="1:16" ht="16.5" thickBot="1" x14ac:dyDescent="0.3">
      <c r="A53" s="8" t="s">
        <v>90</v>
      </c>
      <c r="B53" s="55">
        <v>5951</v>
      </c>
      <c r="C53" s="56"/>
      <c r="D53" s="55">
        <v>116</v>
      </c>
      <c r="E53" s="57"/>
      <c r="F53" s="55">
        <v>2382</v>
      </c>
      <c r="G53" s="55">
        <v>3453</v>
      </c>
      <c r="H53" s="55">
        <v>36</v>
      </c>
      <c r="I53" s="55">
        <v>100</v>
      </c>
      <c r="J53" s="55">
        <v>2</v>
      </c>
      <c r="K53" s="55">
        <v>217522</v>
      </c>
      <c r="L53" s="55">
        <v>3668</v>
      </c>
      <c r="M53" s="24">
        <f t="shared" si="8"/>
        <v>0.95356285028022414</v>
      </c>
      <c r="N53" s="25">
        <f t="shared" si="10"/>
        <v>1.949252226516552E-2</v>
      </c>
      <c r="P53">
        <f t="shared" si="9"/>
        <v>2.7358152278849954E-2</v>
      </c>
    </row>
    <row r="54" spans="1:16" ht="16.5" thickBot="1" x14ac:dyDescent="0.3">
      <c r="A54" s="8" t="s">
        <v>87</v>
      </c>
      <c r="B54" s="55">
        <v>5176</v>
      </c>
      <c r="C54" s="56">
        <v>125</v>
      </c>
      <c r="D54" s="55">
        <v>220</v>
      </c>
      <c r="E54" s="55">
        <v>2</v>
      </c>
      <c r="F54" s="55">
        <v>3000</v>
      </c>
      <c r="G54" s="55">
        <v>1956</v>
      </c>
      <c r="H54" s="55">
        <v>52</v>
      </c>
      <c r="I54" s="55">
        <v>934</v>
      </c>
      <c r="J54" s="55">
        <v>40</v>
      </c>
      <c r="K54" s="55">
        <v>101800</v>
      </c>
      <c r="L54" s="55">
        <v>18373</v>
      </c>
      <c r="M54" s="24">
        <f t="shared" si="8"/>
        <v>0.93167701863354035</v>
      </c>
      <c r="N54" s="25">
        <f t="shared" si="10"/>
        <v>4.250386398763524E-2</v>
      </c>
      <c r="P54">
        <f t="shared" si="9"/>
        <v>5.0844793713163063E-2</v>
      </c>
    </row>
    <row r="55" spans="1:16" ht="16.5" thickBot="1" x14ac:dyDescent="0.3">
      <c r="A55" s="8" t="s">
        <v>97</v>
      </c>
      <c r="B55" s="55">
        <v>4729</v>
      </c>
      <c r="C55" s="56">
        <v>160</v>
      </c>
      <c r="D55" s="55">
        <v>173</v>
      </c>
      <c r="E55" s="57">
        <v>2</v>
      </c>
      <c r="F55" s="55">
        <v>1256</v>
      </c>
      <c r="G55" s="55">
        <v>3300</v>
      </c>
      <c r="H55" s="55">
        <v>1</v>
      </c>
      <c r="I55" s="55">
        <v>128</v>
      </c>
      <c r="J55" s="55">
        <v>5</v>
      </c>
      <c r="K55" s="55">
        <v>39367</v>
      </c>
      <c r="L55" s="55">
        <v>1067</v>
      </c>
      <c r="M55" s="24">
        <f t="shared" si="8"/>
        <v>0.87893631910426873</v>
      </c>
      <c r="N55" s="25">
        <f t="shared" si="10"/>
        <v>3.6582787058574755E-2</v>
      </c>
      <c r="P55">
        <f t="shared" si="9"/>
        <v>0.12012599385271928</v>
      </c>
    </row>
    <row r="56" spans="1:16" ht="16.5" thickBot="1" x14ac:dyDescent="0.3">
      <c r="A56" s="8" t="s">
        <v>201</v>
      </c>
      <c r="B56" s="55">
        <v>4619</v>
      </c>
      <c r="C56" s="55">
        <v>242</v>
      </c>
      <c r="D56" s="55">
        <v>33</v>
      </c>
      <c r="E56" s="57">
        <v>3</v>
      </c>
      <c r="F56" s="55">
        <v>1703</v>
      </c>
      <c r="G56" s="55">
        <v>2883</v>
      </c>
      <c r="H56" s="55">
        <v>69</v>
      </c>
      <c r="I56" s="55">
        <v>1082</v>
      </c>
      <c r="J56" s="55">
        <v>8</v>
      </c>
      <c r="K56" s="55">
        <v>179000</v>
      </c>
      <c r="L56" s="55">
        <v>41915</v>
      </c>
      <c r="M56" s="24">
        <f t="shared" si="8"/>
        <v>0.98099078341013823</v>
      </c>
      <c r="N56" s="25">
        <f t="shared" si="10"/>
        <v>7.1444035505520672E-3</v>
      </c>
      <c r="P56">
        <f t="shared" si="9"/>
        <v>2.5804469273743018E-2</v>
      </c>
    </row>
    <row r="57" spans="1:16" ht="16.5" thickBot="1" x14ac:dyDescent="0.3">
      <c r="A57" s="8" t="s">
        <v>93</v>
      </c>
      <c r="B57" s="55">
        <v>4532</v>
      </c>
      <c r="C57" s="56"/>
      <c r="D57" s="55">
        <v>229</v>
      </c>
      <c r="E57" s="57">
        <v>4</v>
      </c>
      <c r="F57" s="55">
        <v>1320</v>
      </c>
      <c r="G57" s="55">
        <v>2983</v>
      </c>
      <c r="H57" s="55">
        <v>157</v>
      </c>
      <c r="I57" s="55">
        <v>100</v>
      </c>
      <c r="J57" s="55">
        <v>5</v>
      </c>
      <c r="K57" s="55">
        <v>63866</v>
      </c>
      <c r="L57" s="55">
        <v>1413</v>
      </c>
      <c r="M57" s="24">
        <f t="shared" si="8"/>
        <v>0.85216268560361519</v>
      </c>
      <c r="N57" s="25">
        <f t="shared" si="10"/>
        <v>5.0529567519858785E-2</v>
      </c>
      <c r="P57">
        <f t="shared" si="9"/>
        <v>7.0961074750258354E-2</v>
      </c>
    </row>
    <row r="58" spans="1:16" ht="16.5" thickBot="1" x14ac:dyDescent="0.3">
      <c r="A58" s="8" t="s">
        <v>95</v>
      </c>
      <c r="B58" s="55">
        <v>4295</v>
      </c>
      <c r="C58" s="56">
        <v>141</v>
      </c>
      <c r="D58" s="55">
        <v>459</v>
      </c>
      <c r="E58" s="57">
        <v>6</v>
      </c>
      <c r="F58" s="55">
        <v>1872</v>
      </c>
      <c r="G58" s="55">
        <v>1964</v>
      </c>
      <c r="H58" s="55">
        <v>22</v>
      </c>
      <c r="I58" s="55">
        <v>98</v>
      </c>
      <c r="J58" s="55">
        <v>10</v>
      </c>
      <c r="K58" s="55">
        <v>6500</v>
      </c>
      <c r="L58" s="55">
        <v>148</v>
      </c>
      <c r="M58" s="24">
        <f t="shared" si="8"/>
        <v>0.80308880308880304</v>
      </c>
      <c r="N58" s="25">
        <f t="shared" si="10"/>
        <v>0.10686845168800932</v>
      </c>
      <c r="P58">
        <f t="shared" si="9"/>
        <v>0.66076923076923078</v>
      </c>
    </row>
    <row r="59" spans="1:16" ht="16.5" thickBot="1" x14ac:dyDescent="0.3">
      <c r="A59" s="8" t="s">
        <v>96</v>
      </c>
      <c r="B59" s="55">
        <v>4052</v>
      </c>
      <c r="C59" s="56">
        <v>72</v>
      </c>
      <c r="D59" s="55">
        <v>124</v>
      </c>
      <c r="E59" s="57">
        <v>2</v>
      </c>
      <c r="F59" s="55">
        <v>1334</v>
      </c>
      <c r="G59" s="55">
        <v>2594</v>
      </c>
      <c r="H59" s="55">
        <v>237</v>
      </c>
      <c r="I59" s="55">
        <v>1004</v>
      </c>
      <c r="J59" s="55">
        <v>31</v>
      </c>
      <c r="K59" s="55">
        <v>11763</v>
      </c>
      <c r="L59" s="55">
        <v>2916</v>
      </c>
      <c r="M59" s="24">
        <f t="shared" si="8"/>
        <v>0.91495198902606312</v>
      </c>
      <c r="N59" s="25">
        <f t="shared" si="10"/>
        <v>3.0602171767028629E-2</v>
      </c>
      <c r="P59">
        <f t="shared" si="9"/>
        <v>0.34446994814248066</v>
      </c>
    </row>
    <row r="60" spans="1:16" ht="16.5" thickBot="1" x14ac:dyDescent="0.3">
      <c r="A60" s="8" t="s">
        <v>202</v>
      </c>
      <c r="B60" s="55">
        <v>3857</v>
      </c>
      <c r="C60" s="56">
        <v>260</v>
      </c>
      <c r="D60" s="55">
        <v>25</v>
      </c>
      <c r="E60" s="55"/>
      <c r="F60" s="55">
        <v>985</v>
      </c>
      <c r="G60" s="55">
        <v>2847</v>
      </c>
      <c r="H60" s="55">
        <v>41</v>
      </c>
      <c r="I60" s="55">
        <v>205</v>
      </c>
      <c r="J60" s="55">
        <v>1</v>
      </c>
      <c r="K60" s="55">
        <v>282862</v>
      </c>
      <c r="L60" s="55">
        <v>15065</v>
      </c>
      <c r="M60" s="24">
        <f t="shared" si="8"/>
        <v>0.97524752475247523</v>
      </c>
      <c r="N60" s="25">
        <f t="shared" si="10"/>
        <v>6.4817215452424165E-3</v>
      </c>
      <c r="P60">
        <f t="shared" si="9"/>
        <v>1.3635624438772264E-2</v>
      </c>
    </row>
    <row r="61" spans="1:16" ht="16.5" thickBot="1" x14ac:dyDescent="0.3">
      <c r="A61" s="8" t="s">
        <v>83</v>
      </c>
      <c r="B61" s="55">
        <v>3812</v>
      </c>
      <c r="C61" s="56">
        <v>10</v>
      </c>
      <c r="D61" s="55">
        <v>92</v>
      </c>
      <c r="E61" s="55"/>
      <c r="F61" s="55">
        <v>3318</v>
      </c>
      <c r="G61" s="55">
        <v>402</v>
      </c>
      <c r="H61" s="55">
        <v>23</v>
      </c>
      <c r="I61" s="55">
        <v>6090</v>
      </c>
      <c r="J61" s="55">
        <v>147</v>
      </c>
      <c r="K61" s="55">
        <v>47460</v>
      </c>
      <c r="L61" s="55">
        <v>75817</v>
      </c>
      <c r="M61" s="24">
        <f t="shared" si="8"/>
        <v>0.97302052785923754</v>
      </c>
      <c r="N61" s="25">
        <f t="shared" si="10"/>
        <v>2.4134312696747113E-2</v>
      </c>
      <c r="P61">
        <f t="shared" si="9"/>
        <v>8.0320269700800681E-2</v>
      </c>
    </row>
    <row r="62" spans="1:16" ht="16.5" thickBot="1" x14ac:dyDescent="0.3">
      <c r="A62" s="8" t="s">
        <v>100</v>
      </c>
      <c r="B62" s="55">
        <v>3284</v>
      </c>
      <c r="C62" s="56">
        <v>114</v>
      </c>
      <c r="D62" s="55">
        <v>8</v>
      </c>
      <c r="E62" s="57"/>
      <c r="F62" s="55">
        <v>1568</v>
      </c>
      <c r="G62" s="55">
        <v>1708</v>
      </c>
      <c r="H62" s="55">
        <v>1</v>
      </c>
      <c r="I62" s="55">
        <v>1930</v>
      </c>
      <c r="J62" s="55">
        <v>5</v>
      </c>
      <c r="K62" s="55">
        <v>139354</v>
      </c>
      <c r="L62" s="55">
        <v>81897</v>
      </c>
      <c r="M62" s="24">
        <f t="shared" si="8"/>
        <v>0.99492385786802029</v>
      </c>
      <c r="N62" s="25">
        <f t="shared" si="10"/>
        <v>2.4360535931790498E-3</v>
      </c>
      <c r="P62">
        <f t="shared" si="9"/>
        <v>2.3565882572441407E-2</v>
      </c>
    </row>
    <row r="63" spans="1:16" ht="16.5" thickBot="1" x14ac:dyDescent="0.3">
      <c r="A63" s="8" t="s">
        <v>89</v>
      </c>
      <c r="B63" s="55">
        <v>2966</v>
      </c>
      <c r="C63" s="56">
        <v>6</v>
      </c>
      <c r="D63" s="55">
        <v>54</v>
      </c>
      <c r="E63" s="57"/>
      <c r="F63" s="55">
        <v>2732</v>
      </c>
      <c r="G63" s="55">
        <v>180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8"/>
        <v>0.98061737257717152</v>
      </c>
      <c r="N63" s="25">
        <f t="shared" si="10"/>
        <v>1.8206338503034391E-2</v>
      </c>
      <c r="P63">
        <f t="shared" si="9"/>
        <v>1.6655155180449566E-2</v>
      </c>
    </row>
    <row r="64" spans="1:16" ht="16.5" thickBot="1" x14ac:dyDescent="0.3">
      <c r="A64" s="8" t="s">
        <v>101</v>
      </c>
      <c r="B64" s="55">
        <v>2942</v>
      </c>
      <c r="C64" s="56">
        <v>79</v>
      </c>
      <c r="D64" s="55">
        <v>335</v>
      </c>
      <c r="E64" s="57">
        <v>12</v>
      </c>
      <c r="F64" s="55">
        <v>625</v>
      </c>
      <c r="G64" s="55">
        <v>1982</v>
      </c>
      <c r="H64" s="55">
        <v>52</v>
      </c>
      <c r="I64" s="55">
        <v>305</v>
      </c>
      <c r="J64" s="55">
        <v>35</v>
      </c>
      <c r="K64" s="55">
        <v>79551</v>
      </c>
      <c r="L64" s="55">
        <v>8235</v>
      </c>
      <c r="M64" s="24">
        <f t="shared" si="8"/>
        <v>0.65104166666666663</v>
      </c>
      <c r="N64" s="25">
        <f t="shared" si="10"/>
        <v>0.11386811692726037</v>
      </c>
      <c r="P64">
        <f t="shared" si="9"/>
        <v>3.6982564644064811E-2</v>
      </c>
    </row>
    <row r="65" spans="1:16" ht="16.5" thickBot="1" x14ac:dyDescent="0.3">
      <c r="A65" s="8" t="s">
        <v>94</v>
      </c>
      <c r="B65" s="55">
        <v>2620</v>
      </c>
      <c r="C65" s="56">
        <v>8</v>
      </c>
      <c r="D65" s="55">
        <v>143</v>
      </c>
      <c r="E65" s="55">
        <v>3</v>
      </c>
      <c r="F65" s="55">
        <v>1374</v>
      </c>
      <c r="G65" s="55">
        <v>1103</v>
      </c>
      <c r="H65" s="55">
        <v>37</v>
      </c>
      <c r="I65" s="55">
        <v>251</v>
      </c>
      <c r="J65" s="55">
        <v>14</v>
      </c>
      <c r="K65" s="55">
        <v>78207</v>
      </c>
      <c r="L65" s="55">
        <v>7503</v>
      </c>
      <c r="M65" s="24">
        <f t="shared" si="8"/>
        <v>0.90573500329597889</v>
      </c>
      <c r="N65" s="25">
        <f t="shared" si="10"/>
        <v>5.4580152671755727E-2</v>
      </c>
      <c r="P65">
        <f t="shared" si="9"/>
        <v>3.350083752093802E-2</v>
      </c>
    </row>
    <row r="66" spans="1:16" ht="16.5" thickBot="1" x14ac:dyDescent="0.3">
      <c r="A66" s="8" t="s">
        <v>214</v>
      </c>
      <c r="B66" s="55">
        <v>2483</v>
      </c>
      <c r="C66" s="56">
        <v>36</v>
      </c>
      <c r="D66" s="55">
        <v>12</v>
      </c>
      <c r="E66" s="57">
        <v>1</v>
      </c>
      <c r="F66" s="55">
        <v>750</v>
      </c>
      <c r="G66" s="55">
        <v>1721</v>
      </c>
      <c r="H66" s="55">
        <v>17</v>
      </c>
      <c r="I66" s="55">
        <v>486</v>
      </c>
      <c r="J66" s="55">
        <v>2</v>
      </c>
      <c r="K66" s="55">
        <v>40459</v>
      </c>
      <c r="L66" s="55">
        <v>7923</v>
      </c>
      <c r="M66" s="24">
        <f t="shared" si="8"/>
        <v>0.98425196850393704</v>
      </c>
      <c r="N66" s="25">
        <f t="shared" si="10"/>
        <v>4.8328634716069269E-3</v>
      </c>
      <c r="P66">
        <f t="shared" si="9"/>
        <v>6.1370770409550413E-2</v>
      </c>
    </row>
    <row r="67" spans="1:16" ht="16.5" thickBot="1" x14ac:dyDescent="0.3">
      <c r="A67" s="9" t="s">
        <v>219</v>
      </c>
      <c r="B67" s="58">
        <v>2469</v>
      </c>
      <c r="C67" s="59">
        <v>134</v>
      </c>
      <c r="D67" s="58">
        <v>72</v>
      </c>
      <c r="E67" s="60">
        <v>4</v>
      </c>
      <c r="F67" s="58">
        <v>331</v>
      </c>
      <c r="G67" s="58">
        <v>2066</v>
      </c>
      <c r="H67" s="58">
        <v>7</v>
      </c>
      <c r="I67" s="58">
        <v>63</v>
      </c>
      <c r="J67" s="58">
        <v>2</v>
      </c>
      <c r="K67" s="58">
        <v>11068</v>
      </c>
      <c r="L67" s="58">
        <v>284</v>
      </c>
      <c r="M67" s="24">
        <f t="shared" ref="M67:M98" si="11">F67/(F67+D67)</f>
        <v>0.82133995037220842</v>
      </c>
      <c r="N67" s="25">
        <f t="shared" si="10"/>
        <v>2.9161603888213851E-2</v>
      </c>
      <c r="P67">
        <f t="shared" si="9"/>
        <v>0.22307553306830502</v>
      </c>
    </row>
    <row r="68" spans="1:16" ht="16.5" thickBot="1" x14ac:dyDescent="0.3">
      <c r="A68" s="8" t="s">
        <v>209</v>
      </c>
      <c r="B68" s="55">
        <v>2273</v>
      </c>
      <c r="C68" s="56">
        <v>125</v>
      </c>
      <c r="D68" s="55">
        <v>33</v>
      </c>
      <c r="E68" s="57"/>
      <c r="F68" s="55">
        <v>1010</v>
      </c>
      <c r="G68" s="55">
        <v>1230</v>
      </c>
      <c r="H68" s="55">
        <v>10</v>
      </c>
      <c r="I68" s="55">
        <v>767</v>
      </c>
      <c r="J68" s="55">
        <v>11</v>
      </c>
      <c r="K68" s="55">
        <v>23142</v>
      </c>
      <c r="L68" s="55">
        <v>7810</v>
      </c>
      <c r="M68" s="24">
        <f t="shared" si="11"/>
        <v>0.96836049856184081</v>
      </c>
      <c r="N68" s="25">
        <f t="shared" si="10"/>
        <v>1.4518257809062912E-2</v>
      </c>
      <c r="P68">
        <f t="shared" ref="P68:P99" si="12">+B68/K68</f>
        <v>9.8219687148906748E-2</v>
      </c>
    </row>
    <row r="69" spans="1:16" ht="16.5" thickBot="1" x14ac:dyDescent="0.3">
      <c r="A69" s="8" t="s">
        <v>102</v>
      </c>
      <c r="B69" s="55">
        <v>2219</v>
      </c>
      <c r="C69" s="56">
        <v>66</v>
      </c>
      <c r="D69" s="55">
        <v>95</v>
      </c>
      <c r="E69" s="55">
        <v>1</v>
      </c>
      <c r="F69" s="55">
        <v>1473</v>
      </c>
      <c r="G69" s="55">
        <v>651</v>
      </c>
      <c r="H69" s="55"/>
      <c r="I69" s="55">
        <v>55</v>
      </c>
      <c r="J69" s="55">
        <v>2</v>
      </c>
      <c r="K69" s="55">
        <v>98253</v>
      </c>
      <c r="L69" s="55">
        <v>2443</v>
      </c>
      <c r="M69" s="24">
        <f t="shared" si="11"/>
        <v>0.93941326530612246</v>
      </c>
      <c r="N69" s="25">
        <f t="shared" si="10"/>
        <v>4.2812077512392972E-2</v>
      </c>
      <c r="P69">
        <f t="shared" si="12"/>
        <v>2.258455212563484E-2</v>
      </c>
    </row>
    <row r="70" spans="1:16" ht="16.5" thickBot="1" x14ac:dyDescent="0.3">
      <c r="A70" s="8" t="s">
        <v>235</v>
      </c>
      <c r="B70" s="55">
        <v>2170</v>
      </c>
      <c r="C70" s="56"/>
      <c r="D70" s="55">
        <v>68</v>
      </c>
      <c r="E70" s="55"/>
      <c r="F70" s="55">
        <v>351</v>
      </c>
      <c r="G70" s="55">
        <v>1751</v>
      </c>
      <c r="H70" s="55">
        <v>2</v>
      </c>
      <c r="I70" s="55">
        <v>11</v>
      </c>
      <c r="J70" s="55" t="s">
        <v>63</v>
      </c>
      <c r="K70" s="55">
        <v>16588</v>
      </c>
      <c r="L70" s="55">
        <v>80</v>
      </c>
      <c r="M70" s="24">
        <f t="shared" si="11"/>
        <v>0.83770883054892598</v>
      </c>
      <c r="N70" s="25">
        <f t="shared" si="10"/>
        <v>3.1336405529953919E-2</v>
      </c>
      <c r="P70">
        <f t="shared" si="12"/>
        <v>0.13081745840366529</v>
      </c>
    </row>
    <row r="71" spans="1:16" ht="16.5" thickBot="1" x14ac:dyDescent="0.3">
      <c r="A71" s="8" t="s">
        <v>223</v>
      </c>
      <c r="B71" s="55">
        <v>2169</v>
      </c>
      <c r="C71" s="56">
        <v>95</v>
      </c>
      <c r="D71" s="55">
        <v>18</v>
      </c>
      <c r="E71" s="55">
        <v>1</v>
      </c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113497</v>
      </c>
      <c r="L71" s="55">
        <v>3653</v>
      </c>
      <c r="M71" s="24">
        <f t="shared" si="11"/>
        <v>0.92712550607287447</v>
      </c>
      <c r="N71" s="25">
        <f t="shared" si="10"/>
        <v>8.2987551867219917E-3</v>
      </c>
      <c r="P71">
        <f t="shared" si="12"/>
        <v>1.9110637285567018E-2</v>
      </c>
    </row>
    <row r="72" spans="1:16" ht="16.5" thickBot="1" x14ac:dyDescent="0.3">
      <c r="A72" s="8" t="s">
        <v>204</v>
      </c>
      <c r="B72" s="55">
        <v>2118</v>
      </c>
      <c r="C72" s="56">
        <v>32</v>
      </c>
      <c r="D72" s="55">
        <v>9</v>
      </c>
      <c r="E72" s="55"/>
      <c r="F72" s="55">
        <v>1271</v>
      </c>
      <c r="G72" s="55">
        <v>838</v>
      </c>
      <c r="H72" s="55">
        <v>8</v>
      </c>
      <c r="I72" s="55">
        <v>63</v>
      </c>
      <c r="J72" s="55" t="s">
        <v>63</v>
      </c>
      <c r="K72" s="55">
        <v>242536</v>
      </c>
      <c r="L72" s="55">
        <v>7247</v>
      </c>
      <c r="M72" s="24">
        <f t="shared" si="11"/>
        <v>0.99296874999999996</v>
      </c>
      <c r="N72" s="25">
        <f t="shared" si="10"/>
        <v>4.24929178470255E-3</v>
      </c>
      <c r="P72">
        <f t="shared" si="12"/>
        <v>8.7327242141372833E-3</v>
      </c>
    </row>
    <row r="73" spans="1:16" ht="16.5" thickBot="1" x14ac:dyDescent="0.3">
      <c r="A73" s="8" t="s">
        <v>99</v>
      </c>
      <c r="B73" s="55">
        <v>2088</v>
      </c>
      <c r="C73" s="56">
        <v>3</v>
      </c>
      <c r="D73" s="55">
        <v>77</v>
      </c>
      <c r="E73" s="55">
        <v>2</v>
      </c>
      <c r="F73" s="55">
        <v>1463</v>
      </c>
      <c r="G73" s="55">
        <v>548</v>
      </c>
      <c r="H73" s="55">
        <v>17</v>
      </c>
      <c r="I73" s="55">
        <v>509</v>
      </c>
      <c r="J73" s="55">
        <v>19</v>
      </c>
      <c r="K73" s="55">
        <v>37557</v>
      </c>
      <c r="L73" s="55">
        <v>9148</v>
      </c>
      <c r="M73" s="24">
        <f t="shared" si="11"/>
        <v>0.95</v>
      </c>
      <c r="N73" s="25">
        <f t="shared" si="10"/>
        <v>3.6877394636015325E-2</v>
      </c>
      <c r="P73">
        <f t="shared" si="12"/>
        <v>5.5595494847831294E-2</v>
      </c>
    </row>
    <row r="74" spans="1:16" ht="16.5" thickBot="1" x14ac:dyDescent="0.3">
      <c r="A74" s="8" t="s">
        <v>218</v>
      </c>
      <c r="B74" s="55">
        <v>2077</v>
      </c>
      <c r="C74" s="56">
        <v>245</v>
      </c>
      <c r="D74" s="55">
        <v>64</v>
      </c>
      <c r="E74" s="57">
        <v>3</v>
      </c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1"/>
        <v>0.9370698131760079</v>
      </c>
      <c r="N74" s="25">
        <f t="shared" si="10"/>
        <v>3.0813673567645642E-2</v>
      </c>
      <c r="P74" t="e">
        <f t="shared" si="12"/>
        <v>#DIV/0!</v>
      </c>
    </row>
    <row r="75" spans="1:16" ht="16.5" thickBot="1" x14ac:dyDescent="0.3">
      <c r="A75" s="8" t="s">
        <v>206</v>
      </c>
      <c r="B75" s="55">
        <v>1894</v>
      </c>
      <c r="C75" s="56">
        <v>40</v>
      </c>
      <c r="D75" s="55">
        <v>25</v>
      </c>
      <c r="E75" s="55"/>
      <c r="F75" s="55">
        <v>1411</v>
      </c>
      <c r="G75" s="55">
        <v>458</v>
      </c>
      <c r="H75" s="55">
        <v>17</v>
      </c>
      <c r="I75" s="55">
        <v>187</v>
      </c>
      <c r="J75" s="55">
        <v>2</v>
      </c>
      <c r="K75" s="55">
        <v>152597</v>
      </c>
      <c r="L75" s="55">
        <v>15050</v>
      </c>
      <c r="M75" s="24">
        <f t="shared" si="11"/>
        <v>0.9825905292479109</v>
      </c>
      <c r="N75" s="25">
        <f t="shared" si="10"/>
        <v>1.3199577613516367E-2</v>
      </c>
      <c r="P75">
        <f t="shared" si="12"/>
        <v>1.2411777426817041E-2</v>
      </c>
    </row>
    <row r="76" spans="1:16" ht="30.75" thickBot="1" x14ac:dyDescent="0.3">
      <c r="A76" s="8" t="s">
        <v>208</v>
      </c>
      <c r="B76" s="55">
        <v>1839</v>
      </c>
      <c r="C76" s="56">
        <v>58</v>
      </c>
      <c r="D76" s="55">
        <v>72</v>
      </c>
      <c r="E76" s="55">
        <v>2</v>
      </c>
      <c r="F76" s="55">
        <v>779</v>
      </c>
      <c r="G76" s="55">
        <v>988</v>
      </c>
      <c r="H76" s="55">
        <v>4</v>
      </c>
      <c r="I76" s="55">
        <v>561</v>
      </c>
      <c r="J76" s="55">
        <v>22</v>
      </c>
      <c r="K76" s="55">
        <v>32783</v>
      </c>
      <c r="L76" s="55">
        <v>9992</v>
      </c>
      <c r="M76" s="24">
        <f t="shared" si="11"/>
        <v>0.91539365452408927</v>
      </c>
      <c r="N76" s="25">
        <f t="shared" si="10"/>
        <v>3.9151712887438822E-2</v>
      </c>
      <c r="P76">
        <f t="shared" si="12"/>
        <v>5.6096147393466127E-2</v>
      </c>
    </row>
    <row r="77" spans="1:16" ht="16.5" thickBot="1" x14ac:dyDescent="0.3">
      <c r="A77" s="8" t="s">
        <v>98</v>
      </c>
      <c r="B77" s="55">
        <v>1798</v>
      </c>
      <c r="C77" s="56"/>
      <c r="D77" s="55">
        <v>10</v>
      </c>
      <c r="E77" s="55"/>
      <c r="F77" s="55">
        <v>1706</v>
      </c>
      <c r="G77" s="55">
        <v>82</v>
      </c>
      <c r="H77" s="55"/>
      <c r="I77" s="55">
        <v>5269</v>
      </c>
      <c r="J77" s="55">
        <v>29</v>
      </c>
      <c r="K77" s="55">
        <v>50002</v>
      </c>
      <c r="L77" s="55">
        <v>146529</v>
      </c>
      <c r="M77" s="24">
        <f t="shared" si="11"/>
        <v>0.9941724941724942</v>
      </c>
      <c r="N77" s="25">
        <f t="shared" si="10"/>
        <v>5.5617352614015575E-3</v>
      </c>
      <c r="P77">
        <f t="shared" si="12"/>
        <v>3.5958561657533701E-2</v>
      </c>
    </row>
    <row r="78" spans="1:16" ht="16.5" thickBot="1" x14ac:dyDescent="0.3">
      <c r="A78" s="8" t="s">
        <v>103</v>
      </c>
      <c r="B78" s="55">
        <v>1699</v>
      </c>
      <c r="C78" s="55">
        <v>5</v>
      </c>
      <c r="D78" s="55">
        <v>53</v>
      </c>
      <c r="E78" s="55">
        <v>1</v>
      </c>
      <c r="F78" s="55">
        <v>256</v>
      </c>
      <c r="G78" s="55">
        <v>1390</v>
      </c>
      <c r="H78" s="55">
        <v>7</v>
      </c>
      <c r="I78" s="55">
        <v>1281</v>
      </c>
      <c r="J78" s="55">
        <v>40</v>
      </c>
      <c r="K78" s="55">
        <v>54464</v>
      </c>
      <c r="L78" s="55">
        <v>41057</v>
      </c>
      <c r="M78" s="24">
        <f t="shared" si="11"/>
        <v>0.82847896440129454</v>
      </c>
      <c r="N78" s="25">
        <f t="shared" si="10"/>
        <v>3.1194820482636845E-2</v>
      </c>
      <c r="P78">
        <f t="shared" si="12"/>
        <v>3.1194917743830788E-2</v>
      </c>
    </row>
    <row r="79" spans="1:16" ht="16.5" thickBot="1" x14ac:dyDescent="0.3">
      <c r="A79" s="8" t="s">
        <v>220</v>
      </c>
      <c r="B79" s="55">
        <v>1594</v>
      </c>
      <c r="C79" s="56">
        <v>39</v>
      </c>
      <c r="D79" s="55">
        <v>72</v>
      </c>
      <c r="E79" s="55">
        <v>4</v>
      </c>
      <c r="F79" s="55">
        <v>287</v>
      </c>
      <c r="G79" s="55">
        <v>1235</v>
      </c>
      <c r="H79" s="55">
        <v>43</v>
      </c>
      <c r="I79" s="55">
        <v>229</v>
      </c>
      <c r="J79" s="55">
        <v>10</v>
      </c>
      <c r="K79" s="55">
        <v>47636</v>
      </c>
      <c r="L79" s="55">
        <v>6856</v>
      </c>
      <c r="M79" s="24">
        <f t="shared" si="11"/>
        <v>0.79944289693593318</v>
      </c>
      <c r="N79" s="25">
        <f t="shared" si="10"/>
        <v>4.51693851944793E-2</v>
      </c>
      <c r="P79">
        <f t="shared" si="12"/>
        <v>3.3462087496851124E-2</v>
      </c>
    </row>
    <row r="80" spans="1:16" ht="16.5" thickBot="1" x14ac:dyDescent="0.3">
      <c r="A80" s="18" t="s">
        <v>216</v>
      </c>
      <c r="B80" s="55">
        <v>1537</v>
      </c>
      <c r="C80" s="55"/>
      <c r="D80" s="55">
        <v>64</v>
      </c>
      <c r="E80" s="55"/>
      <c r="F80" s="55">
        <v>714</v>
      </c>
      <c r="G80" s="55">
        <v>759</v>
      </c>
      <c r="H80" s="55">
        <v>10</v>
      </c>
      <c r="I80" s="55">
        <v>136</v>
      </c>
      <c r="J80" s="55">
        <v>6</v>
      </c>
      <c r="K80" s="55">
        <v>49409</v>
      </c>
      <c r="L80" s="55">
        <v>4362</v>
      </c>
      <c r="M80" s="24">
        <f t="shared" si="11"/>
        <v>0.9177377892030848</v>
      </c>
      <c r="N80" s="25">
        <f t="shared" si="10"/>
        <v>4.1639557579700719E-2</v>
      </c>
      <c r="P80">
        <f t="shared" si="12"/>
        <v>3.1107692930437775E-2</v>
      </c>
    </row>
    <row r="81" spans="1:16" ht="16.5" thickBot="1" x14ac:dyDescent="0.3">
      <c r="A81" s="8" t="s">
        <v>238</v>
      </c>
      <c r="B81" s="55">
        <v>1537</v>
      </c>
      <c r="C81" s="55"/>
      <c r="D81" s="55">
        <v>7</v>
      </c>
      <c r="E81" s="55"/>
      <c r="F81" s="55">
        <v>342</v>
      </c>
      <c r="G81" s="55">
        <v>1188</v>
      </c>
      <c r="H81" s="55"/>
      <c r="I81" s="55">
        <v>117</v>
      </c>
      <c r="J81" s="55" t="s">
        <v>91</v>
      </c>
      <c r="K81" s="55"/>
      <c r="L81" s="55"/>
      <c r="M81" s="24">
        <f t="shared" si="11"/>
        <v>0.97994269340974216</v>
      </c>
      <c r="N81" s="25">
        <f t="shared" si="10"/>
        <v>4.554326610279766E-3</v>
      </c>
      <c r="P81" t="e">
        <f t="shared" si="12"/>
        <v>#DIV/0!</v>
      </c>
    </row>
    <row r="82" spans="1:16" ht="30.75" thickBot="1" x14ac:dyDescent="0.3">
      <c r="A82" s="8" t="s">
        <v>213</v>
      </c>
      <c r="B82" s="55">
        <v>1506</v>
      </c>
      <c r="C82" s="56">
        <v>12</v>
      </c>
      <c r="D82" s="55">
        <v>82</v>
      </c>
      <c r="E82" s="57">
        <v>1</v>
      </c>
      <c r="F82" s="55">
        <v>852</v>
      </c>
      <c r="G82" s="55">
        <v>572</v>
      </c>
      <c r="H82" s="55">
        <v>21</v>
      </c>
      <c r="I82" s="55">
        <v>723</v>
      </c>
      <c r="J82" s="55">
        <v>39</v>
      </c>
      <c r="K82" s="55">
        <v>16997</v>
      </c>
      <c r="L82" s="55">
        <v>8158</v>
      </c>
      <c r="M82" s="24">
        <f t="shared" si="11"/>
        <v>0.91220556745182013</v>
      </c>
      <c r="N82" s="25">
        <f t="shared" si="10"/>
        <v>5.4448871181938911E-2</v>
      </c>
      <c r="P82">
        <f t="shared" si="12"/>
        <v>8.8603871271400833E-2</v>
      </c>
    </row>
    <row r="83" spans="1:16" ht="16.5" thickBot="1" x14ac:dyDescent="0.3">
      <c r="A83" s="8" t="s">
        <v>104</v>
      </c>
      <c r="B83" s="55">
        <v>1485</v>
      </c>
      <c r="C83" s="56">
        <v>6</v>
      </c>
      <c r="D83" s="55">
        <v>20</v>
      </c>
      <c r="E83" s="57">
        <v>1</v>
      </c>
      <c r="F83" s="55">
        <v>1263</v>
      </c>
      <c r="G83" s="55">
        <v>202</v>
      </c>
      <c r="H83" s="55"/>
      <c r="I83" s="55">
        <v>308</v>
      </c>
      <c r="J83" s="55">
        <v>4</v>
      </c>
      <c r="K83" s="55">
        <v>145589</v>
      </c>
      <c r="L83" s="55">
        <v>30191</v>
      </c>
      <c r="M83" s="24">
        <f t="shared" si="11"/>
        <v>0.98441153546375681</v>
      </c>
      <c r="N83" s="25">
        <f t="shared" si="10"/>
        <v>1.3468013468013467E-2</v>
      </c>
      <c r="P83">
        <f t="shared" si="12"/>
        <v>1.0199946424523831E-2</v>
      </c>
    </row>
    <row r="84" spans="1:16" ht="16.5" thickBot="1" x14ac:dyDescent="0.3">
      <c r="A84" s="8" t="s">
        <v>203</v>
      </c>
      <c r="B84" s="55">
        <v>1439</v>
      </c>
      <c r="C84" s="56">
        <v>5</v>
      </c>
      <c r="D84" s="55">
        <v>94</v>
      </c>
      <c r="E84" s="57">
        <v>2</v>
      </c>
      <c r="F84" s="55">
        <v>239</v>
      </c>
      <c r="G84" s="55">
        <v>1106</v>
      </c>
      <c r="H84" s="55">
        <v>21</v>
      </c>
      <c r="I84" s="55">
        <v>692</v>
      </c>
      <c r="J84" s="55">
        <v>45</v>
      </c>
      <c r="K84" s="55">
        <v>55020</v>
      </c>
      <c r="L84" s="55">
        <v>26465</v>
      </c>
      <c r="M84" s="24">
        <f t="shared" si="11"/>
        <v>0.71771771771771775</v>
      </c>
      <c r="N84" s="25">
        <f t="shared" ref="N84:N105" si="13">+D84/B84</f>
        <v>6.5323141070187635E-2</v>
      </c>
      <c r="P84">
        <f t="shared" si="12"/>
        <v>2.6154125772446381E-2</v>
      </c>
    </row>
    <row r="85" spans="1:16" ht="16.5" thickBot="1" x14ac:dyDescent="0.3">
      <c r="A85" s="8" t="s">
        <v>215</v>
      </c>
      <c r="B85" s="55">
        <v>1407</v>
      </c>
      <c r="C85" s="56">
        <v>4</v>
      </c>
      <c r="D85" s="55">
        <v>24</v>
      </c>
      <c r="E85" s="57">
        <v>1</v>
      </c>
      <c r="F85" s="55">
        <v>608</v>
      </c>
      <c r="G85" s="55">
        <v>775</v>
      </c>
      <c r="H85" s="55">
        <v>5</v>
      </c>
      <c r="I85" s="55">
        <v>258</v>
      </c>
      <c r="J85" s="55">
        <v>4</v>
      </c>
      <c r="K85" s="55">
        <v>94770</v>
      </c>
      <c r="L85" s="55">
        <v>17358</v>
      </c>
      <c r="M85" s="24">
        <f t="shared" si="11"/>
        <v>0.96202531645569622</v>
      </c>
      <c r="N85" s="25">
        <f t="shared" si="13"/>
        <v>1.7057569296375266E-2</v>
      </c>
      <c r="P85">
        <f t="shared" si="12"/>
        <v>1.4846470402025958E-2</v>
      </c>
    </row>
    <row r="86" spans="1:16" ht="16.5" thickBot="1" x14ac:dyDescent="0.3">
      <c r="A86" s="8" t="s">
        <v>207</v>
      </c>
      <c r="B86" s="55">
        <v>1406</v>
      </c>
      <c r="C86" s="56">
        <v>7</v>
      </c>
      <c r="D86" s="55">
        <v>46</v>
      </c>
      <c r="E86" s="57">
        <v>1</v>
      </c>
      <c r="F86" s="55">
        <v>632</v>
      </c>
      <c r="G86" s="55">
        <v>728</v>
      </c>
      <c r="H86" s="55">
        <v>17</v>
      </c>
      <c r="I86" s="55">
        <v>516</v>
      </c>
      <c r="J86" s="55">
        <v>17</v>
      </c>
      <c r="K86" s="55">
        <v>138270</v>
      </c>
      <c r="L86" s="55">
        <v>50792</v>
      </c>
      <c r="M86" s="24">
        <f t="shared" si="11"/>
        <v>0.93215339233038352</v>
      </c>
      <c r="N86" s="25">
        <f t="shared" si="13"/>
        <v>3.2716927453769556E-2</v>
      </c>
      <c r="P86">
        <f t="shared" si="12"/>
        <v>1.0168510884501337E-2</v>
      </c>
    </row>
    <row r="87" spans="1:16" ht="16.5" thickBot="1" x14ac:dyDescent="0.3">
      <c r="A87" s="8" t="s">
        <v>224</v>
      </c>
      <c r="B87" s="55">
        <v>1333</v>
      </c>
      <c r="C87" s="56"/>
      <c r="D87" s="55">
        <v>15</v>
      </c>
      <c r="E87" s="55"/>
      <c r="F87" s="55">
        <v>597</v>
      </c>
      <c r="G87" s="55">
        <v>721</v>
      </c>
      <c r="H87" s="55"/>
      <c r="I87" s="55">
        <v>51</v>
      </c>
      <c r="J87" s="55" t="s">
        <v>37</v>
      </c>
      <c r="K87" s="55">
        <v>10073</v>
      </c>
      <c r="L87" s="55">
        <v>382</v>
      </c>
      <c r="M87" s="24">
        <f t="shared" si="11"/>
        <v>0.97549019607843135</v>
      </c>
      <c r="N87" s="25">
        <f t="shared" si="13"/>
        <v>1.1252813203300824E-2</v>
      </c>
      <c r="P87">
        <f t="shared" si="12"/>
        <v>0.13233396207683906</v>
      </c>
    </row>
    <row r="88" spans="1:16" ht="16.5" thickBot="1" x14ac:dyDescent="0.3">
      <c r="A88" s="8" t="s">
        <v>237</v>
      </c>
      <c r="B88" s="55">
        <v>1229</v>
      </c>
      <c r="C88" s="56">
        <v>62</v>
      </c>
      <c r="D88" s="55">
        <v>66</v>
      </c>
      <c r="E88" s="57">
        <v>4</v>
      </c>
      <c r="F88" s="55">
        <v>134</v>
      </c>
      <c r="G88" s="55">
        <v>1029</v>
      </c>
      <c r="H88" s="55">
        <v>3</v>
      </c>
      <c r="I88" s="55">
        <v>105</v>
      </c>
      <c r="J88" s="55">
        <v>6</v>
      </c>
      <c r="K88" s="55">
        <v>5791</v>
      </c>
      <c r="L88" s="55">
        <v>496</v>
      </c>
      <c r="M88" s="24">
        <f t="shared" si="11"/>
        <v>0.67</v>
      </c>
      <c r="N88" s="25">
        <f t="shared" si="13"/>
        <v>5.3702196908055333E-2</v>
      </c>
      <c r="P88">
        <f t="shared" si="12"/>
        <v>0.21222586772578139</v>
      </c>
    </row>
    <row r="89" spans="1:16" ht="16.5" thickBot="1" x14ac:dyDescent="0.3">
      <c r="A89" s="8" t="s">
        <v>249</v>
      </c>
      <c r="B89" s="55">
        <v>1115</v>
      </c>
      <c r="C89" s="56">
        <v>91</v>
      </c>
      <c r="D89" s="55">
        <v>9</v>
      </c>
      <c r="E89" s="55"/>
      <c r="F89" s="55">
        <v>368</v>
      </c>
      <c r="G89" s="55">
        <v>738</v>
      </c>
      <c r="H89" s="55">
        <v>1</v>
      </c>
      <c r="I89" s="55">
        <v>67</v>
      </c>
      <c r="J89" s="55" t="s">
        <v>91</v>
      </c>
      <c r="K89" s="55">
        <v>466</v>
      </c>
      <c r="L89" s="55">
        <v>28</v>
      </c>
      <c r="M89" s="24">
        <f t="shared" si="11"/>
        <v>0.97612732095490717</v>
      </c>
      <c r="N89" s="25">
        <f t="shared" si="13"/>
        <v>8.0717488789237672E-3</v>
      </c>
      <c r="P89">
        <f t="shared" si="12"/>
        <v>2.392703862660944</v>
      </c>
    </row>
    <row r="90" spans="1:16" ht="16.5" thickBot="1" x14ac:dyDescent="0.3">
      <c r="A90" s="8" t="s">
        <v>225</v>
      </c>
      <c r="B90" s="55">
        <v>1112</v>
      </c>
      <c r="C90" s="56">
        <v>15</v>
      </c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11"/>
        <v>0.99709302325581395</v>
      </c>
      <c r="N90" s="25">
        <f t="shared" si="13"/>
        <v>1.7985611510791368E-3</v>
      </c>
      <c r="P90">
        <f t="shared" si="12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864</v>
      </c>
      <c r="G91" s="55">
        <v>172</v>
      </c>
      <c r="H91" s="55">
        <v>4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11"/>
        <v>0.99539170506912444</v>
      </c>
      <c r="N91" s="25">
        <f t="shared" si="13"/>
        <v>3.8461538461538464E-3</v>
      </c>
      <c r="P91">
        <f t="shared" si="12"/>
        <v>6.7101536238055601E-3</v>
      </c>
    </row>
    <row r="92" spans="1:16" ht="16.5" thickBot="1" x14ac:dyDescent="0.3">
      <c r="A92" s="8" t="s">
        <v>221</v>
      </c>
      <c r="B92" s="55">
        <v>998</v>
      </c>
      <c r="C92" s="55"/>
      <c r="D92" s="55">
        <v>41</v>
      </c>
      <c r="E92" s="55"/>
      <c r="F92" s="55">
        <v>316</v>
      </c>
      <c r="G92" s="55">
        <v>641</v>
      </c>
      <c r="H92" s="55">
        <v>24</v>
      </c>
      <c r="I92" s="55">
        <v>84</v>
      </c>
      <c r="J92" s="55">
        <v>3</v>
      </c>
      <c r="K92" s="55">
        <v>23526</v>
      </c>
      <c r="L92" s="55">
        <v>1991</v>
      </c>
      <c r="M92" s="24">
        <f t="shared" si="11"/>
        <v>0.88515406162464982</v>
      </c>
      <c r="N92" s="25">
        <f t="shared" si="13"/>
        <v>4.1082164328657314E-2</v>
      </c>
      <c r="P92">
        <f t="shared" si="12"/>
        <v>4.2421151066904701E-2</v>
      </c>
    </row>
    <row r="93" spans="1:16" ht="16.5" thickBot="1" x14ac:dyDescent="0.3">
      <c r="A93" s="8" t="s">
        <v>241</v>
      </c>
      <c r="B93" s="55">
        <v>899</v>
      </c>
      <c r="C93" s="56">
        <v>95</v>
      </c>
      <c r="D93" s="55">
        <v>75</v>
      </c>
      <c r="E93" s="55"/>
      <c r="F93" s="55">
        <v>112</v>
      </c>
      <c r="G93" s="55">
        <v>712</v>
      </c>
      <c r="H93" s="55">
        <v>10</v>
      </c>
      <c r="I93" s="55">
        <v>91</v>
      </c>
      <c r="J93" s="55">
        <v>8</v>
      </c>
      <c r="K93" s="55">
        <v>3643</v>
      </c>
      <c r="L93" s="55">
        <v>368</v>
      </c>
      <c r="M93" s="24">
        <f t="shared" si="11"/>
        <v>0.59893048128342241</v>
      </c>
      <c r="N93" s="25">
        <f t="shared" si="13"/>
        <v>8.3426028921023354E-2</v>
      </c>
      <c r="P93">
        <f t="shared" si="12"/>
        <v>0.246774636288773</v>
      </c>
    </row>
    <row r="94" spans="1:16" ht="16.5" thickBot="1" x14ac:dyDescent="0.3">
      <c r="A94" s="8" t="s">
        <v>226</v>
      </c>
      <c r="B94" s="55">
        <v>871</v>
      </c>
      <c r="C94" s="55">
        <v>1</v>
      </c>
      <c r="D94" s="55">
        <v>16</v>
      </c>
      <c r="E94" s="55"/>
      <c r="F94" s="55">
        <v>348</v>
      </c>
      <c r="G94" s="55">
        <v>507</v>
      </c>
      <c r="H94" s="55">
        <v>2</v>
      </c>
      <c r="I94" s="55">
        <v>462</v>
      </c>
      <c r="J94" s="55">
        <v>8</v>
      </c>
      <c r="K94" s="55">
        <v>63102</v>
      </c>
      <c r="L94" s="55">
        <v>33455</v>
      </c>
      <c r="M94" s="24">
        <f t="shared" si="11"/>
        <v>0.95604395604395609</v>
      </c>
      <c r="N94" s="25">
        <f t="shared" si="13"/>
        <v>1.8369690011481057E-2</v>
      </c>
      <c r="P94">
        <f t="shared" si="12"/>
        <v>1.3803049031726411E-2</v>
      </c>
    </row>
    <row r="95" spans="1:16" ht="16.5" thickBot="1" x14ac:dyDescent="0.3">
      <c r="A95" s="8" t="s">
        <v>222</v>
      </c>
      <c r="B95" s="55">
        <v>864</v>
      </c>
      <c r="C95" s="55">
        <v>7</v>
      </c>
      <c r="D95" s="55">
        <v>15</v>
      </c>
      <c r="E95" s="55"/>
      <c r="F95" s="55">
        <v>296</v>
      </c>
      <c r="G95" s="55">
        <v>553</v>
      </c>
      <c r="H95" s="55">
        <v>15</v>
      </c>
      <c r="I95" s="55">
        <v>716</v>
      </c>
      <c r="J95" s="55">
        <v>12</v>
      </c>
      <c r="K95" s="55">
        <v>62267</v>
      </c>
      <c r="L95" s="55">
        <v>51573</v>
      </c>
      <c r="M95" s="24">
        <f t="shared" si="11"/>
        <v>0.95176848874598075</v>
      </c>
      <c r="N95" s="25">
        <f t="shared" si="13"/>
        <v>1.7361111111111112E-2</v>
      </c>
      <c r="P95">
        <f t="shared" si="12"/>
        <v>1.3875728716655692E-2</v>
      </c>
    </row>
    <row r="96" spans="1:16" ht="16.5" thickBot="1" x14ac:dyDescent="0.3">
      <c r="A96" s="8" t="s">
        <v>233</v>
      </c>
      <c r="B96" s="55">
        <v>789</v>
      </c>
      <c r="C96" s="56">
        <v>7</v>
      </c>
      <c r="D96" s="55">
        <v>31</v>
      </c>
      <c r="E96" s="55"/>
      <c r="F96" s="55">
        <v>519</v>
      </c>
      <c r="G96" s="55">
        <v>239</v>
      </c>
      <c r="H96" s="55">
        <v>4</v>
      </c>
      <c r="I96" s="55">
        <v>274</v>
      </c>
      <c r="J96" s="55">
        <v>11</v>
      </c>
      <c r="K96" s="55">
        <v>8669</v>
      </c>
      <c r="L96" s="55">
        <v>3012</v>
      </c>
      <c r="M96" s="24">
        <f t="shared" si="11"/>
        <v>0.94363636363636361</v>
      </c>
      <c r="N96" s="25">
        <f t="shared" si="13"/>
        <v>3.9290240811153357E-2</v>
      </c>
      <c r="P96">
        <f t="shared" si="12"/>
        <v>9.1013957780597537E-2</v>
      </c>
    </row>
    <row r="97" spans="1:16" ht="16.5" thickBot="1" x14ac:dyDescent="0.3">
      <c r="A97" s="8" t="s">
        <v>234</v>
      </c>
      <c r="B97" s="55">
        <v>769</v>
      </c>
      <c r="C97" s="55">
        <v>13</v>
      </c>
      <c r="D97" s="55">
        <v>8</v>
      </c>
      <c r="E97" s="55"/>
      <c r="F97" s="55">
        <v>527</v>
      </c>
      <c r="G97" s="55">
        <v>234</v>
      </c>
      <c r="H97" s="55">
        <v>12</v>
      </c>
      <c r="I97" s="55">
        <v>118</v>
      </c>
      <c r="J97" s="55">
        <v>1</v>
      </c>
      <c r="K97" s="55">
        <v>51472</v>
      </c>
      <c r="L97" s="55">
        <v>7889</v>
      </c>
      <c r="M97" s="24">
        <f t="shared" si="11"/>
        <v>0.98504672897196266</v>
      </c>
      <c r="N97" s="25">
        <f t="shared" si="13"/>
        <v>1.0403120936280884E-2</v>
      </c>
      <c r="P97">
        <f t="shared" si="12"/>
        <v>1.4940161641280696E-2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43</v>
      </c>
      <c r="E98" s="55"/>
      <c r="F98" s="55">
        <v>468</v>
      </c>
      <c r="G98" s="55">
        <v>234</v>
      </c>
      <c r="H98" s="55">
        <v>17</v>
      </c>
      <c r="I98" s="55">
        <v>9642</v>
      </c>
      <c r="J98" s="55">
        <v>557</v>
      </c>
      <c r="K98" s="55">
        <v>1673</v>
      </c>
      <c r="L98" s="55">
        <v>21653</v>
      </c>
      <c r="M98" s="24">
        <f t="shared" si="11"/>
        <v>0.91585127201565553</v>
      </c>
      <c r="N98" s="25">
        <f t="shared" si="13"/>
        <v>5.771812080536913E-2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733</v>
      </c>
      <c r="C99" s="56">
        <v>4</v>
      </c>
      <c r="D99" s="55">
        <v>25</v>
      </c>
      <c r="E99" s="57">
        <v>1</v>
      </c>
      <c r="F99" s="55">
        <v>197</v>
      </c>
      <c r="G99" s="55">
        <v>511</v>
      </c>
      <c r="H99" s="55">
        <v>43</v>
      </c>
      <c r="I99" s="55">
        <v>107</v>
      </c>
      <c r="J99" s="55">
        <v>4</v>
      </c>
      <c r="K99" s="55">
        <v>37880</v>
      </c>
      <c r="L99" s="55">
        <v>5550</v>
      </c>
      <c r="M99" s="24">
        <f t="shared" ref="M99:M105" si="14">F99/(F99+D99)</f>
        <v>0.88738738738738743</v>
      </c>
      <c r="N99" s="25">
        <f t="shared" si="13"/>
        <v>3.4106412005457026E-2</v>
      </c>
      <c r="P99">
        <f t="shared" si="12"/>
        <v>1.9350580781414994E-2</v>
      </c>
    </row>
    <row r="100" spans="1:16" ht="16.5" thickBot="1" x14ac:dyDescent="0.3">
      <c r="A100" s="8" t="s">
        <v>231</v>
      </c>
      <c r="B100" s="55">
        <v>728</v>
      </c>
      <c r="C100" s="56"/>
      <c r="D100" s="55">
        <v>33</v>
      </c>
      <c r="E100" s="55"/>
      <c r="F100" s="55">
        <v>478</v>
      </c>
      <c r="G100" s="55">
        <v>217</v>
      </c>
      <c r="H100" s="55"/>
      <c r="I100" s="55">
        <v>30</v>
      </c>
      <c r="J100" s="55">
        <v>1</v>
      </c>
      <c r="K100" s="55">
        <v>5230</v>
      </c>
      <c r="L100" s="55">
        <v>216</v>
      </c>
      <c r="M100" s="24">
        <f t="shared" si="14"/>
        <v>0.93542074363992167</v>
      </c>
      <c r="N100" s="25">
        <f t="shared" si="13"/>
        <v>4.5329670329670328E-2</v>
      </c>
      <c r="P100">
        <f t="shared" ref="P100:P105" si="15">+B100/K100</f>
        <v>0.13919694072657743</v>
      </c>
    </row>
    <row r="101" spans="1:16" ht="16.5" thickBot="1" x14ac:dyDescent="0.3">
      <c r="A101" s="8" t="s">
        <v>230</v>
      </c>
      <c r="B101" s="55">
        <v>725</v>
      </c>
      <c r="C101" s="55"/>
      <c r="D101" s="55">
        <v>6</v>
      </c>
      <c r="E101" s="55"/>
      <c r="F101" s="55">
        <v>355</v>
      </c>
      <c r="G101" s="55">
        <v>364</v>
      </c>
      <c r="H101" s="55">
        <v>7</v>
      </c>
      <c r="I101" s="55">
        <v>142</v>
      </c>
      <c r="J101" s="55">
        <v>1</v>
      </c>
      <c r="K101" s="55">
        <v>13529</v>
      </c>
      <c r="L101" s="55">
        <v>2656</v>
      </c>
      <c r="M101" s="24">
        <f t="shared" si="14"/>
        <v>0.9833795013850416</v>
      </c>
      <c r="N101" s="25">
        <f t="shared" si="13"/>
        <v>8.2758620689655175E-3</v>
      </c>
      <c r="P101">
        <f t="shared" si="15"/>
        <v>5.3588587478749353E-2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4"/>
        <v>0.98024316109422494</v>
      </c>
      <c r="N102" s="25">
        <f t="shared" si="13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702</v>
      </c>
      <c r="C103" s="56">
        <v>12</v>
      </c>
      <c r="D103" s="55">
        <v>7</v>
      </c>
      <c r="E103" s="55"/>
      <c r="F103" s="55">
        <v>172</v>
      </c>
      <c r="G103" s="55">
        <v>523</v>
      </c>
      <c r="H103" s="55">
        <v>1</v>
      </c>
      <c r="I103" s="55">
        <v>33</v>
      </c>
      <c r="J103" s="55" t="s">
        <v>63</v>
      </c>
      <c r="K103" s="55">
        <v>23525</v>
      </c>
      <c r="L103" s="55">
        <v>1099</v>
      </c>
      <c r="M103" s="24">
        <f t="shared" si="14"/>
        <v>0.96089385474860334</v>
      </c>
      <c r="N103" s="25">
        <f t="shared" si="13"/>
        <v>9.9715099715099714E-3</v>
      </c>
      <c r="P103">
        <f t="shared" si="15"/>
        <v>2.9840595111583421E-2</v>
      </c>
    </row>
    <row r="104" spans="1:16" ht="16.5" thickBot="1" x14ac:dyDescent="0.3">
      <c r="A104" s="8" t="s">
        <v>260</v>
      </c>
      <c r="B104" s="55">
        <v>671</v>
      </c>
      <c r="C104" s="56">
        <v>70</v>
      </c>
      <c r="D104" s="55">
        <v>31</v>
      </c>
      <c r="E104" s="55">
        <v>3</v>
      </c>
      <c r="F104" s="55">
        <v>34</v>
      </c>
      <c r="G104" s="55">
        <v>606</v>
      </c>
      <c r="H104" s="55">
        <v>2</v>
      </c>
      <c r="I104" s="55">
        <v>42</v>
      </c>
      <c r="J104" s="55">
        <v>2</v>
      </c>
      <c r="K104" s="55"/>
      <c r="L104" s="55"/>
      <c r="M104" s="24">
        <f t="shared" si="14"/>
        <v>0.52307692307692311</v>
      </c>
      <c r="N104" s="25">
        <f t="shared" si="13"/>
        <v>4.6199701937406856E-2</v>
      </c>
      <c r="P104" t="e">
        <f t="shared" si="15"/>
        <v>#DIV/0!</v>
      </c>
    </row>
    <row r="105" spans="1:16" ht="16.5" thickBot="1" x14ac:dyDescent="0.3">
      <c r="A105" s="8" t="s">
        <v>232</v>
      </c>
      <c r="B105" s="55">
        <v>649</v>
      </c>
      <c r="C105" s="55"/>
      <c r="D105" s="55">
        <v>44</v>
      </c>
      <c r="E105" s="55"/>
      <c r="F105" s="55">
        <v>517</v>
      </c>
      <c r="G105" s="55">
        <v>88</v>
      </c>
      <c r="H105" s="55"/>
      <c r="I105" s="55">
        <v>31</v>
      </c>
      <c r="J105" s="55">
        <v>2</v>
      </c>
      <c r="K105" s="55"/>
      <c r="L105" s="55"/>
      <c r="M105" s="24">
        <f t="shared" si="14"/>
        <v>0.92156862745098034</v>
      </c>
      <c r="N105" s="25">
        <f t="shared" si="13"/>
        <v>6.7796610169491525E-2</v>
      </c>
      <c r="P105" t="e">
        <f t="shared" si="15"/>
        <v>#DIV/0!</v>
      </c>
    </row>
    <row r="106" spans="1:16" ht="16.5" thickBot="1" x14ac:dyDescent="0.3">
      <c r="A106" s="8" t="s">
        <v>239</v>
      </c>
      <c r="B106" s="55">
        <v>648</v>
      </c>
      <c r="C106" s="56"/>
      <c r="D106" s="55">
        <v>17</v>
      </c>
      <c r="E106" s="55"/>
      <c r="F106" s="55">
        <v>435</v>
      </c>
      <c r="G106" s="55">
        <v>196</v>
      </c>
      <c r="H106" s="55">
        <v>10</v>
      </c>
      <c r="I106" s="55">
        <v>187</v>
      </c>
      <c r="J106" s="55">
        <v>5</v>
      </c>
      <c r="K106" s="55">
        <v>20554</v>
      </c>
      <c r="L106" s="55">
        <v>5917</v>
      </c>
    </row>
    <row r="107" spans="1:16" ht="16.5" thickBot="1" x14ac:dyDescent="0.3">
      <c r="A107" s="8" t="s">
        <v>254</v>
      </c>
      <c r="B107" s="55">
        <v>644</v>
      </c>
      <c r="C107" s="55">
        <v>45</v>
      </c>
      <c r="D107" s="55">
        <v>16</v>
      </c>
      <c r="E107" s="55"/>
      <c r="F107" s="55">
        <v>72</v>
      </c>
      <c r="G107" s="55">
        <v>556</v>
      </c>
      <c r="H107" s="55">
        <v>5</v>
      </c>
      <c r="I107" s="55">
        <v>36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250</v>
      </c>
      <c r="B108" s="55">
        <v>604</v>
      </c>
      <c r="C108" s="56"/>
      <c r="D108" s="55">
        <v>32</v>
      </c>
      <c r="E108" s="57"/>
      <c r="F108" s="55">
        <v>75</v>
      </c>
      <c r="G108" s="55">
        <v>497</v>
      </c>
      <c r="H108" s="55"/>
      <c r="I108" s="55">
        <v>7</v>
      </c>
      <c r="J108" s="55" t="s">
        <v>72</v>
      </c>
      <c r="K108" s="55"/>
      <c r="L108" s="55"/>
    </row>
    <row r="109" spans="1:16" ht="16.5" thickBot="1" x14ac:dyDescent="0.3">
      <c r="A109" s="8" t="s">
        <v>248</v>
      </c>
      <c r="B109" s="55">
        <v>582</v>
      </c>
      <c r="C109" s="56">
        <v>16</v>
      </c>
      <c r="D109" s="55">
        <v>8</v>
      </c>
      <c r="E109" s="55">
        <v>1</v>
      </c>
      <c r="F109" s="55">
        <v>207</v>
      </c>
      <c r="G109" s="55">
        <v>367</v>
      </c>
      <c r="H109" s="55">
        <v>6</v>
      </c>
      <c r="I109" s="55">
        <v>146</v>
      </c>
      <c r="J109" s="55">
        <v>2</v>
      </c>
      <c r="K109" s="55">
        <v>15904</v>
      </c>
      <c r="L109" s="55">
        <v>3987</v>
      </c>
    </row>
    <row r="110" spans="1:16" ht="16.5" thickBot="1" x14ac:dyDescent="0.3">
      <c r="A110" s="8" t="s">
        <v>242</v>
      </c>
      <c r="B110" s="55">
        <v>580</v>
      </c>
      <c r="C110" s="56"/>
      <c r="D110" s="55">
        <v>41</v>
      </c>
      <c r="E110" s="55"/>
      <c r="F110" s="55">
        <v>83</v>
      </c>
      <c r="G110" s="55">
        <v>456</v>
      </c>
      <c r="H110" s="55">
        <v>5</v>
      </c>
      <c r="I110" s="55">
        <v>17094</v>
      </c>
      <c r="J110" s="55">
        <v>1208</v>
      </c>
      <c r="K110" s="55">
        <v>2397</v>
      </c>
      <c r="L110" s="55">
        <v>70643</v>
      </c>
    </row>
    <row r="111" spans="1:16" ht="16.5" thickBot="1" x14ac:dyDescent="0.3">
      <c r="A111" s="8" t="s">
        <v>258</v>
      </c>
      <c r="B111" s="55">
        <v>544</v>
      </c>
      <c r="C111" s="56">
        <v>36</v>
      </c>
      <c r="D111" s="55">
        <v>26</v>
      </c>
      <c r="E111" s="57"/>
      <c r="F111" s="55">
        <v>206</v>
      </c>
      <c r="G111" s="55">
        <v>312</v>
      </c>
      <c r="H111" s="55"/>
      <c r="I111" s="55">
        <v>27</v>
      </c>
      <c r="J111" s="55">
        <v>1</v>
      </c>
      <c r="K111" s="55">
        <v>2172</v>
      </c>
      <c r="L111" s="55">
        <v>107</v>
      </c>
    </row>
    <row r="112" spans="1:16" ht="16.5" thickBot="1" x14ac:dyDescent="0.3">
      <c r="A112" s="8" t="s">
        <v>252</v>
      </c>
      <c r="B112" s="55">
        <v>539</v>
      </c>
      <c r="C112" s="56"/>
      <c r="D112" s="55">
        <v>4</v>
      </c>
      <c r="E112" s="55"/>
      <c r="F112" s="55">
        <v>235</v>
      </c>
      <c r="G112" s="55">
        <v>300</v>
      </c>
      <c r="H112" s="55">
        <v>4</v>
      </c>
      <c r="I112" s="55">
        <v>1976</v>
      </c>
      <c r="J112" s="55">
        <v>15</v>
      </c>
      <c r="K112" s="55">
        <v>3000</v>
      </c>
      <c r="L112" s="55">
        <v>10996</v>
      </c>
    </row>
    <row r="113" spans="1:12" ht="16.5" thickBot="1" x14ac:dyDescent="0.3">
      <c r="A113" s="8" t="s">
        <v>240</v>
      </c>
      <c r="B113" s="55">
        <v>538</v>
      </c>
      <c r="C113" s="56"/>
      <c r="D113" s="55">
        <v>41</v>
      </c>
      <c r="E113" s="55"/>
      <c r="F113" s="55">
        <v>406</v>
      </c>
      <c r="G113" s="55">
        <v>91</v>
      </c>
      <c r="H113" s="55"/>
      <c r="I113" s="55">
        <v>3094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272</v>
      </c>
      <c r="B114" s="55">
        <v>533</v>
      </c>
      <c r="C114" s="55">
        <v>91</v>
      </c>
      <c r="D114" s="55">
        <v>36</v>
      </c>
      <c r="E114" s="55">
        <v>5</v>
      </c>
      <c r="F114" s="55">
        <v>46</v>
      </c>
      <c r="G114" s="55">
        <v>451</v>
      </c>
      <c r="H114" s="55"/>
      <c r="I114" s="55">
        <v>12</v>
      </c>
      <c r="J114" s="55" t="s">
        <v>57</v>
      </c>
      <c r="K114" s="55"/>
      <c r="L114" s="55"/>
    </row>
    <row r="115" spans="1:12" ht="16.5" thickBot="1" x14ac:dyDescent="0.3">
      <c r="A115" s="8" t="s">
        <v>286</v>
      </c>
      <c r="B115" s="55">
        <v>514</v>
      </c>
      <c r="C115" s="56">
        <v>23</v>
      </c>
      <c r="D115" s="55">
        <v>1</v>
      </c>
      <c r="E115" s="55"/>
      <c r="F115" s="55">
        <v>17</v>
      </c>
      <c r="G115" s="55">
        <v>496</v>
      </c>
      <c r="H115" s="55">
        <v>2</v>
      </c>
      <c r="I115" s="55">
        <v>951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261</v>
      </c>
      <c r="B116" s="55">
        <v>480</v>
      </c>
      <c r="C116" s="56"/>
      <c r="D116" s="55">
        <v>16</v>
      </c>
      <c r="E116" s="55"/>
      <c r="F116" s="55">
        <v>167</v>
      </c>
      <c r="G116" s="55">
        <v>297</v>
      </c>
      <c r="H116" s="55">
        <v>7</v>
      </c>
      <c r="I116" s="55">
        <v>8</v>
      </c>
      <c r="J116" s="55" t="s">
        <v>63</v>
      </c>
      <c r="K116" s="55"/>
      <c r="L116" s="55"/>
    </row>
    <row r="117" spans="1:12" ht="16.5" thickBot="1" x14ac:dyDescent="0.3">
      <c r="A117" s="8" t="s">
        <v>244</v>
      </c>
      <c r="B117" s="55">
        <v>468</v>
      </c>
      <c r="C117" s="56">
        <v>1</v>
      </c>
      <c r="D117" s="55">
        <v>4</v>
      </c>
      <c r="E117" s="55"/>
      <c r="F117" s="55">
        <v>379</v>
      </c>
      <c r="G117" s="55">
        <v>85</v>
      </c>
      <c r="H117" s="55">
        <v>1</v>
      </c>
      <c r="I117" s="55">
        <v>1060</v>
      </c>
      <c r="J117" s="55">
        <v>9</v>
      </c>
      <c r="K117" s="55">
        <v>35117</v>
      </c>
      <c r="L117" s="55">
        <v>79532</v>
      </c>
    </row>
    <row r="118" spans="1:12" ht="16.5" thickBot="1" x14ac:dyDescent="0.3">
      <c r="A118" s="8" t="s">
        <v>245</v>
      </c>
      <c r="B118" s="55">
        <v>460</v>
      </c>
      <c r="C118" s="56">
        <v>1</v>
      </c>
      <c r="D118" s="55">
        <v>9</v>
      </c>
      <c r="E118" s="55">
        <v>1</v>
      </c>
      <c r="F118" s="55">
        <v>367</v>
      </c>
      <c r="G118" s="55">
        <v>84</v>
      </c>
      <c r="H118" s="55">
        <v>5</v>
      </c>
      <c r="I118" s="55">
        <v>45</v>
      </c>
      <c r="J118" s="55" t="s">
        <v>65</v>
      </c>
      <c r="K118" s="55">
        <v>82092</v>
      </c>
      <c r="L118" s="55">
        <v>8046</v>
      </c>
    </row>
    <row r="119" spans="1:12" ht="16.5" thickBot="1" x14ac:dyDescent="0.3">
      <c r="A119" s="8" t="s">
        <v>263</v>
      </c>
      <c r="B119" s="55">
        <v>446</v>
      </c>
      <c r="C119" s="56">
        <v>22</v>
      </c>
      <c r="D119" s="55">
        <v>10</v>
      </c>
      <c r="E119" s="57"/>
      <c r="F119" s="55">
        <v>141</v>
      </c>
      <c r="G119" s="55">
        <v>295</v>
      </c>
      <c r="H119" s="55">
        <v>2</v>
      </c>
      <c r="I119" s="55">
        <v>69</v>
      </c>
      <c r="J119" s="55">
        <v>2</v>
      </c>
      <c r="K119" s="55">
        <v>26961</v>
      </c>
      <c r="L119" s="55">
        <v>4157</v>
      </c>
    </row>
    <row r="120" spans="1:12" ht="16.5" thickBot="1" x14ac:dyDescent="0.3">
      <c r="A120" s="8" t="s">
        <v>257</v>
      </c>
      <c r="B120" s="55">
        <v>435</v>
      </c>
      <c r="C120" s="55">
        <v>24</v>
      </c>
      <c r="D120" s="55">
        <v>22</v>
      </c>
      <c r="E120" s="55">
        <v>1</v>
      </c>
      <c r="F120" s="55">
        <v>152</v>
      </c>
      <c r="G120" s="55">
        <v>261</v>
      </c>
      <c r="H120" s="55">
        <v>2</v>
      </c>
      <c r="I120" s="55">
        <v>8</v>
      </c>
      <c r="J120" s="55" t="s">
        <v>72</v>
      </c>
      <c r="K120" s="55">
        <v>21702</v>
      </c>
      <c r="L120" s="55">
        <v>404</v>
      </c>
    </row>
    <row r="121" spans="1:12" ht="16.5" thickBot="1" x14ac:dyDescent="0.3">
      <c r="A121" s="8" t="s">
        <v>264</v>
      </c>
      <c r="B121" s="55">
        <v>432</v>
      </c>
      <c r="C121" s="55">
        <v>10</v>
      </c>
      <c r="D121" s="55">
        <v>8</v>
      </c>
      <c r="E121" s="55"/>
      <c r="F121" s="55">
        <v>31</v>
      </c>
      <c r="G121" s="55">
        <v>393</v>
      </c>
      <c r="H121" s="55">
        <v>1</v>
      </c>
      <c r="I121" s="55">
        <v>146</v>
      </c>
      <c r="J121" s="55">
        <v>3</v>
      </c>
      <c r="K121" s="55">
        <v>4779</v>
      </c>
      <c r="L121" s="55">
        <v>1614</v>
      </c>
    </row>
    <row r="122" spans="1:12" ht="16.5" thickBot="1" x14ac:dyDescent="0.3">
      <c r="A122" s="8" t="s">
        <v>246</v>
      </c>
      <c r="B122" s="55">
        <v>432</v>
      </c>
      <c r="C122" s="55">
        <v>3</v>
      </c>
      <c r="D122" s="55">
        <v>6</v>
      </c>
      <c r="E122" s="55"/>
      <c r="F122" s="55">
        <v>324</v>
      </c>
      <c r="G122" s="55">
        <v>102</v>
      </c>
      <c r="H122" s="55"/>
      <c r="I122" s="55">
        <v>18</v>
      </c>
      <c r="J122" s="55" t="s">
        <v>63</v>
      </c>
      <c r="K122" s="55">
        <v>63713</v>
      </c>
      <c r="L122" s="55">
        <v>2675</v>
      </c>
    </row>
    <row r="123" spans="1:12" ht="16.5" thickBot="1" x14ac:dyDescent="0.3">
      <c r="A123" s="8" t="s">
        <v>247</v>
      </c>
      <c r="B123" s="55">
        <v>422</v>
      </c>
      <c r="C123" s="55"/>
      <c r="D123" s="55"/>
      <c r="E123" s="55"/>
      <c r="F123" s="55">
        <v>300</v>
      </c>
      <c r="G123" s="55">
        <v>122</v>
      </c>
      <c r="H123" s="55">
        <v>2</v>
      </c>
      <c r="I123" s="55">
        <v>471</v>
      </c>
      <c r="J123" s="55"/>
      <c r="K123" s="55"/>
      <c r="L123" s="55"/>
    </row>
    <row r="124" spans="1:12" ht="16.5" thickBot="1" x14ac:dyDescent="0.3">
      <c r="A124" s="8" t="s">
        <v>243</v>
      </c>
      <c r="B124" s="55">
        <v>353</v>
      </c>
      <c r="C124" s="56"/>
      <c r="D124" s="55">
        <v>2</v>
      </c>
      <c r="E124" s="55"/>
      <c r="F124" s="55">
        <v>76</v>
      </c>
      <c r="G124" s="55">
        <v>275</v>
      </c>
      <c r="H124" s="55"/>
      <c r="I124" s="55">
        <v>69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335</v>
      </c>
      <c r="C125" s="55"/>
      <c r="D125" s="55">
        <v>10</v>
      </c>
      <c r="E125" s="55"/>
      <c r="F125" s="55">
        <v>148</v>
      </c>
      <c r="G125" s="55">
        <v>177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265</v>
      </c>
      <c r="B126" s="55">
        <v>333</v>
      </c>
      <c r="C126" s="55">
        <v>67</v>
      </c>
      <c r="D126" s="55">
        <v>10</v>
      </c>
      <c r="E126" s="55"/>
      <c r="F126" s="55">
        <v>115</v>
      </c>
      <c r="G126" s="55">
        <v>208</v>
      </c>
      <c r="H126" s="55">
        <v>5</v>
      </c>
      <c r="I126" s="55">
        <v>47</v>
      </c>
      <c r="J126" s="55">
        <v>1</v>
      </c>
      <c r="K126" s="55">
        <v>10342</v>
      </c>
      <c r="L126" s="55">
        <v>1450</v>
      </c>
    </row>
    <row r="127" spans="1:12" ht="16.5" thickBot="1" x14ac:dyDescent="0.3">
      <c r="A127" s="8" t="s">
        <v>251</v>
      </c>
      <c r="B127" s="55">
        <v>332</v>
      </c>
      <c r="C127" s="56"/>
      <c r="D127" s="55">
        <v>10</v>
      </c>
      <c r="E127" s="55"/>
      <c r="F127" s="55">
        <v>314</v>
      </c>
      <c r="G127" s="55">
        <v>8</v>
      </c>
      <c r="H127" s="55">
        <v>3</v>
      </c>
      <c r="I127" s="55">
        <v>261</v>
      </c>
      <c r="J127" s="55">
        <v>8</v>
      </c>
      <c r="K127" s="55">
        <v>16028</v>
      </c>
      <c r="L127" s="55">
        <v>12603</v>
      </c>
    </row>
    <row r="128" spans="1:12" ht="16.5" thickBot="1" x14ac:dyDescent="0.3">
      <c r="A128" s="8" t="s">
        <v>255</v>
      </c>
      <c r="B128" s="55">
        <v>322</v>
      </c>
      <c r="C128" s="55"/>
      <c r="D128" s="55">
        <v>7</v>
      </c>
      <c r="E128" s="55"/>
      <c r="F128" s="55">
        <v>245</v>
      </c>
      <c r="G128" s="55">
        <v>70</v>
      </c>
      <c r="H128" s="55">
        <v>2</v>
      </c>
      <c r="I128" s="55">
        <v>513</v>
      </c>
      <c r="J128" s="55">
        <v>11</v>
      </c>
      <c r="K128" s="55">
        <v>6864</v>
      </c>
      <c r="L128" s="55">
        <v>10929</v>
      </c>
    </row>
    <row r="129" spans="1:12" ht="16.5" thickBot="1" x14ac:dyDescent="0.3">
      <c r="A129" s="8" t="s">
        <v>256</v>
      </c>
      <c r="B129" s="55">
        <v>320</v>
      </c>
      <c r="C129" s="56">
        <v>4</v>
      </c>
      <c r="D129" s="55">
        <v>22</v>
      </c>
      <c r="E129" s="55"/>
      <c r="F129" s="55">
        <v>271</v>
      </c>
      <c r="G129" s="55">
        <v>27</v>
      </c>
      <c r="H129" s="55">
        <v>21</v>
      </c>
      <c r="I129" s="55">
        <v>3763</v>
      </c>
      <c r="J129" s="55">
        <v>259</v>
      </c>
      <c r="K129" s="55">
        <v>3242</v>
      </c>
      <c r="L129" s="55">
        <v>38126</v>
      </c>
    </row>
    <row r="130" spans="1:12" ht="30.75" thickBot="1" x14ac:dyDescent="0.3">
      <c r="A130" s="8" t="s">
        <v>288</v>
      </c>
      <c r="B130" s="55">
        <v>315</v>
      </c>
      <c r="C130" s="56"/>
      <c r="D130" s="55">
        <v>1</v>
      </c>
      <c r="E130" s="55"/>
      <c r="F130" s="55">
        <v>9</v>
      </c>
      <c r="G130" s="55">
        <v>305</v>
      </c>
      <c r="H130" s="55"/>
      <c r="I130" s="55">
        <v>225</v>
      </c>
      <c r="J130" s="55" t="s">
        <v>43</v>
      </c>
      <c r="K130" s="55">
        <v>854</v>
      </c>
      <c r="L130" s="55">
        <v>609</v>
      </c>
    </row>
    <row r="131" spans="1:12" ht="16.5" thickBot="1" x14ac:dyDescent="0.3">
      <c r="A131" s="8" t="s">
        <v>269</v>
      </c>
      <c r="B131" s="55">
        <v>276</v>
      </c>
      <c r="C131" s="55"/>
      <c r="D131" s="55">
        <v>3</v>
      </c>
      <c r="E131" s="55"/>
      <c r="F131" s="55">
        <v>67</v>
      </c>
      <c r="G131" s="55">
        <v>206</v>
      </c>
      <c r="H131" s="55">
        <v>1</v>
      </c>
      <c r="I131" s="55">
        <v>124</v>
      </c>
      <c r="J131" s="55">
        <v>1</v>
      </c>
      <c r="K131" s="55">
        <v>724</v>
      </c>
      <c r="L131" s="55">
        <v>325</v>
      </c>
    </row>
    <row r="132" spans="1:12" ht="16.5" thickBot="1" x14ac:dyDescent="0.3">
      <c r="A132" s="8" t="s">
        <v>262</v>
      </c>
      <c r="B132" s="55">
        <v>270</v>
      </c>
      <c r="C132" s="56"/>
      <c r="D132" s="55"/>
      <c r="E132" s="55"/>
      <c r="F132" s="55">
        <v>219</v>
      </c>
      <c r="G132" s="55">
        <v>51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249</v>
      </c>
      <c r="C134" s="56"/>
      <c r="D134" s="55"/>
      <c r="E134" s="57"/>
      <c r="F134" s="55">
        <v>109</v>
      </c>
      <c r="G134" s="55">
        <v>140</v>
      </c>
      <c r="H134" s="55"/>
      <c r="I134" s="55">
        <v>19</v>
      </c>
      <c r="J134" s="55"/>
      <c r="K134" s="55">
        <v>10969</v>
      </c>
      <c r="L134" s="55">
        <v>847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8021</v>
      </c>
      <c r="L136" s="55">
        <v>164153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20" sqref="R2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932040</v>
      </c>
    </row>
    <row r="3" spans="1:25" ht="16.5" thickTop="1" thickBot="1" x14ac:dyDescent="0.3">
      <c r="A3" s="7" t="s">
        <v>16</v>
      </c>
      <c r="B3" s="54">
        <v>3545197</v>
      </c>
      <c r="C3" s="54">
        <v>63826</v>
      </c>
      <c r="D3" s="54">
        <v>247305</v>
      </c>
      <c r="E3" s="54">
        <v>2642</v>
      </c>
      <c r="F3" s="54">
        <v>1148830</v>
      </c>
      <c r="G3" s="54">
        <v>2149062</v>
      </c>
      <c r="H3" s="54">
        <v>50051</v>
      </c>
      <c r="I3" s="54">
        <v>455</v>
      </c>
      <c r="J3" s="54">
        <v>44043</v>
      </c>
      <c r="K3" s="54"/>
      <c r="L3" s="54"/>
      <c r="M3" s="24">
        <f t="shared" ref="M3:M66" si="0">F3/(F3+D3)</f>
        <v>0.82286455106418788</v>
      </c>
      <c r="N3" s="25">
        <f t="shared" ref="N3:N18" si="1">+D3/B3</f>
        <v>6.9757759582894832E-2</v>
      </c>
      <c r="Q3" s="83" t="s">
        <v>69</v>
      </c>
      <c r="R3" s="84">
        <f>+G6+G7+G8+G9+G14+G17+G18+G19+G21+G22+G24+G30+G31+G35+G34+G37+G42+G50+G51+G59+G60+G62+G63+G69+G79+G5</f>
        <v>685574</v>
      </c>
    </row>
    <row r="4" spans="1:25" ht="16.5" thickBot="1" x14ac:dyDescent="0.3">
      <c r="A4" s="8" t="s">
        <v>19</v>
      </c>
      <c r="B4" s="55">
        <v>1177918</v>
      </c>
      <c r="C4" s="56">
        <v>17144</v>
      </c>
      <c r="D4" s="55">
        <v>68173</v>
      </c>
      <c r="E4" s="57">
        <v>729</v>
      </c>
      <c r="F4" s="55">
        <v>177705</v>
      </c>
      <c r="G4" s="55">
        <v>932040</v>
      </c>
      <c r="H4" s="55">
        <v>16156</v>
      </c>
      <c r="I4" s="55">
        <v>3559</v>
      </c>
      <c r="J4" s="55">
        <v>206</v>
      </c>
      <c r="K4" s="55">
        <v>7112328</v>
      </c>
      <c r="L4" s="55">
        <v>21487</v>
      </c>
      <c r="M4" s="24">
        <f t="shared" si="0"/>
        <v>0.72273647906685434</v>
      </c>
      <c r="N4" s="25">
        <f t="shared" si="1"/>
        <v>5.7875845347469007E-2</v>
      </c>
      <c r="P4">
        <f t="shared" ref="P4:P67" si="2">+B4/K4</f>
        <v>0.16561637764737508</v>
      </c>
      <c r="Q4">
        <f t="shared" ref="Q4:Q19" si="3">+H4/G4*100</f>
        <v>1.7334019999141668</v>
      </c>
      <c r="V4" s="64">
        <f>+V9-V6</f>
        <v>4451</v>
      </c>
    </row>
    <row r="5" spans="1:25" ht="16.5" thickBot="1" x14ac:dyDescent="0.3">
      <c r="A5" s="8" t="s">
        <v>0</v>
      </c>
      <c r="B5" s="55">
        <v>247122</v>
      </c>
      <c r="C5" s="56">
        <v>1533</v>
      </c>
      <c r="D5" s="55">
        <v>25264</v>
      </c>
      <c r="E5" s="57">
        <v>164</v>
      </c>
      <c r="F5" s="55">
        <v>148558</v>
      </c>
      <c r="G5" s="55">
        <v>73300</v>
      </c>
      <c r="H5" s="55">
        <v>2386</v>
      </c>
      <c r="I5" s="55">
        <v>5285</v>
      </c>
      <c r="J5" s="55">
        <v>540</v>
      </c>
      <c r="K5" s="55">
        <v>1528833</v>
      </c>
      <c r="L5" s="55">
        <v>32699</v>
      </c>
      <c r="M5" s="24">
        <f t="shared" si="0"/>
        <v>0.85465591237012573</v>
      </c>
      <c r="N5" s="25">
        <f t="shared" si="1"/>
        <v>0.1022329052047167</v>
      </c>
      <c r="P5">
        <f t="shared" si="2"/>
        <v>0.161640937891843</v>
      </c>
      <c r="Q5">
        <f t="shared" si="3"/>
        <v>3.2551159618008181</v>
      </c>
      <c r="V5">
        <f>+V7-V9</f>
        <v>4892</v>
      </c>
    </row>
    <row r="6" spans="1:25" ht="16.5" thickBot="1" x14ac:dyDescent="0.3">
      <c r="A6" s="8" t="s">
        <v>21</v>
      </c>
      <c r="B6" s="55">
        <v>210717</v>
      </c>
      <c r="C6" s="56">
        <v>1389</v>
      </c>
      <c r="D6" s="55">
        <v>28884</v>
      </c>
      <c r="E6" s="57">
        <v>174</v>
      </c>
      <c r="F6" s="55">
        <v>81654</v>
      </c>
      <c r="G6" s="55">
        <v>100179</v>
      </c>
      <c r="H6" s="55">
        <v>1501</v>
      </c>
      <c r="I6" s="55">
        <v>3485</v>
      </c>
      <c r="J6" s="55">
        <v>478</v>
      </c>
      <c r="K6" s="55">
        <v>2153772</v>
      </c>
      <c r="L6" s="55">
        <v>35622</v>
      </c>
      <c r="M6" s="24">
        <f t="shared" si="0"/>
        <v>0.73869619497367423</v>
      </c>
      <c r="N6" s="25">
        <f t="shared" si="1"/>
        <v>0.1370748444596307</v>
      </c>
      <c r="P6">
        <f t="shared" si="2"/>
        <v>9.7836261219850576E-2</v>
      </c>
      <c r="Q6">
        <f t="shared" si="3"/>
        <v>1.4983180107607383</v>
      </c>
      <c r="V6" s="64">
        <f>+'1.5'!F10</f>
        <v>53808</v>
      </c>
      <c r="Y6" t="s">
        <v>297</v>
      </c>
    </row>
    <row r="7" spans="1:25" ht="16.5" thickBot="1" x14ac:dyDescent="0.3">
      <c r="A7" s="8" t="s">
        <v>26</v>
      </c>
      <c r="B7" s="55">
        <v>186599</v>
      </c>
      <c r="C7" s="56">
        <v>4339</v>
      </c>
      <c r="D7" s="55">
        <v>28446</v>
      </c>
      <c r="E7" s="57">
        <v>315</v>
      </c>
      <c r="F7" s="55" t="s">
        <v>70</v>
      </c>
      <c r="G7" s="55">
        <v>157809</v>
      </c>
      <c r="H7" s="55">
        <v>1559</v>
      </c>
      <c r="I7" s="55">
        <v>2749</v>
      </c>
      <c r="J7" s="55">
        <v>419</v>
      </c>
      <c r="K7" s="55">
        <v>1206405</v>
      </c>
      <c r="L7" s="55">
        <v>17771</v>
      </c>
      <c r="M7" s="24" t="e">
        <f t="shared" si="0"/>
        <v>#VALUE!</v>
      </c>
      <c r="N7" s="25">
        <f t="shared" si="1"/>
        <v>0.15244454686252337</v>
      </c>
      <c r="P7">
        <f t="shared" si="2"/>
        <v>0.15467359634616898</v>
      </c>
      <c r="Q7">
        <f t="shared" si="3"/>
        <v>0.98790309804890719</v>
      </c>
      <c r="R7" s="81">
        <f t="shared" ref="R7:X7" si="4">+B11</f>
        <v>126045</v>
      </c>
      <c r="S7" s="81">
        <f t="shared" si="4"/>
        <v>1670</v>
      </c>
      <c r="T7" s="81">
        <f t="shared" si="4"/>
        <v>3397</v>
      </c>
      <c r="U7" s="81">
        <f t="shared" si="4"/>
        <v>61</v>
      </c>
      <c r="V7" s="81">
        <f t="shared" si="4"/>
        <v>63151</v>
      </c>
      <c r="W7" s="81">
        <f t="shared" si="4"/>
        <v>59497</v>
      </c>
      <c r="X7" s="81">
        <f t="shared" si="4"/>
        <v>1424</v>
      </c>
      <c r="Y7" s="81">
        <f>+V7-V9</f>
        <v>4892</v>
      </c>
    </row>
    <row r="8" spans="1:25" ht="16.5" thickBot="1" x14ac:dyDescent="0.3">
      <c r="A8" s="8" t="s">
        <v>22</v>
      </c>
      <c r="B8" s="55">
        <v>168693</v>
      </c>
      <c r="C8" s="56">
        <v>297</v>
      </c>
      <c r="D8" s="55">
        <v>24895</v>
      </c>
      <c r="E8" s="57">
        <v>135</v>
      </c>
      <c r="F8" s="55">
        <v>50784</v>
      </c>
      <c r="G8" s="55">
        <v>93014</v>
      </c>
      <c r="H8" s="55">
        <v>3819</v>
      </c>
      <c r="I8" s="55">
        <v>2584</v>
      </c>
      <c r="J8" s="55">
        <v>381</v>
      </c>
      <c r="K8" s="55">
        <v>1100228</v>
      </c>
      <c r="L8" s="55">
        <v>16856</v>
      </c>
      <c r="M8" s="25">
        <f t="shared" si="0"/>
        <v>0.67104480767452002</v>
      </c>
      <c r="N8" s="25">
        <f t="shared" si="1"/>
        <v>0.14757577374283462</v>
      </c>
      <c r="P8">
        <f t="shared" si="2"/>
        <v>0.15332549253427472</v>
      </c>
      <c r="Q8">
        <f t="shared" si="3"/>
        <v>4.1058335304362785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165383</v>
      </c>
      <c r="C9" s="56">
        <v>416</v>
      </c>
      <c r="D9" s="55">
        <v>6840</v>
      </c>
      <c r="E9" s="57">
        <v>28</v>
      </c>
      <c r="F9" s="55">
        <v>130600</v>
      </c>
      <c r="G9" s="55">
        <v>27943</v>
      </c>
      <c r="H9" s="55">
        <v>1979</v>
      </c>
      <c r="I9" s="55">
        <v>1974</v>
      </c>
      <c r="J9" s="55">
        <v>82</v>
      </c>
      <c r="K9" s="55">
        <v>2547052</v>
      </c>
      <c r="L9" s="55">
        <v>30400</v>
      </c>
      <c r="M9" s="25">
        <f t="shared" si="0"/>
        <v>0.95023282887077998</v>
      </c>
      <c r="N9" s="85">
        <f t="shared" si="1"/>
        <v>4.1358543502052814E-2</v>
      </c>
      <c r="P9">
        <f t="shared" si="2"/>
        <v>6.4931143926390197E-2</v>
      </c>
      <c r="Q9">
        <f t="shared" si="3"/>
        <v>7.0822746304977997</v>
      </c>
      <c r="R9" s="72">
        <v>124375</v>
      </c>
      <c r="S9" s="72">
        <v>1983</v>
      </c>
      <c r="T9" s="72">
        <v>3336</v>
      </c>
      <c r="U9" s="72">
        <v>78</v>
      </c>
      <c r="V9" s="72">
        <v>58259</v>
      </c>
      <c r="W9" s="72">
        <v>62780</v>
      </c>
      <c r="X9" s="72">
        <v>1445</v>
      </c>
      <c r="Y9" s="81">
        <f>+'2.5'!Y7</f>
        <v>4451</v>
      </c>
    </row>
    <row r="10" spans="1:25" ht="16.5" thickBot="1" x14ac:dyDescent="0.3">
      <c r="A10" s="8" t="s">
        <v>36</v>
      </c>
      <c r="B10" s="55">
        <v>134687</v>
      </c>
      <c r="C10" s="56">
        <v>10633</v>
      </c>
      <c r="D10" s="55">
        <v>1280</v>
      </c>
      <c r="E10" s="57">
        <v>58</v>
      </c>
      <c r="F10" s="55">
        <v>16639</v>
      </c>
      <c r="G10" s="55">
        <v>116768</v>
      </c>
      <c r="H10" s="55">
        <v>2300</v>
      </c>
      <c r="I10" s="55">
        <v>923</v>
      </c>
      <c r="J10" s="55">
        <v>9</v>
      </c>
      <c r="K10" s="55">
        <v>4100000</v>
      </c>
      <c r="L10" s="55">
        <v>28095</v>
      </c>
      <c r="M10" s="25">
        <f t="shared" si="0"/>
        <v>0.9285674423795971</v>
      </c>
      <c r="N10" s="85">
        <f t="shared" si="1"/>
        <v>9.5035155582944165E-3</v>
      </c>
      <c r="P10">
        <f t="shared" si="2"/>
        <v>3.2850487804878051E-2</v>
      </c>
      <c r="Q10">
        <f t="shared" si="3"/>
        <v>1.9697177308851739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126045</v>
      </c>
      <c r="C11" s="67">
        <v>1670</v>
      </c>
      <c r="D11" s="66">
        <v>3397</v>
      </c>
      <c r="E11" s="66">
        <v>61</v>
      </c>
      <c r="F11" s="66">
        <v>63151</v>
      </c>
      <c r="G11" s="66">
        <v>59497</v>
      </c>
      <c r="H11" s="66">
        <v>1424</v>
      </c>
      <c r="I11" s="66">
        <v>1495</v>
      </c>
      <c r="J11" s="66">
        <v>40</v>
      </c>
      <c r="K11" s="66">
        <v>1135367</v>
      </c>
      <c r="L11" s="66">
        <v>13462</v>
      </c>
      <c r="M11" s="69">
        <f t="shared" si="0"/>
        <v>0.94895413836629205</v>
      </c>
      <c r="N11" s="82">
        <f t="shared" si="1"/>
        <v>2.6950692213098495E-2</v>
      </c>
      <c r="P11" s="70">
        <f t="shared" si="2"/>
        <v>0.11101696632014142</v>
      </c>
      <c r="Q11">
        <f t="shared" si="3"/>
        <v>2.3933979864530985</v>
      </c>
      <c r="R11" s="72">
        <f>+R7-R9</f>
        <v>1670</v>
      </c>
      <c r="S11" s="72">
        <f t="shared" ref="S11:X11" si="5">+S7-S9</f>
        <v>-313</v>
      </c>
      <c r="T11" s="72">
        <f t="shared" si="5"/>
        <v>61</v>
      </c>
      <c r="U11" s="72">
        <f t="shared" si="5"/>
        <v>-17</v>
      </c>
      <c r="V11" s="72">
        <f t="shared" si="5"/>
        <v>4892</v>
      </c>
      <c r="W11" s="72">
        <f t="shared" si="5"/>
        <v>-3283</v>
      </c>
      <c r="X11" s="72">
        <f t="shared" si="5"/>
        <v>-21</v>
      </c>
      <c r="Y11" s="72">
        <f>+Y7-Y9</f>
        <v>441</v>
      </c>
    </row>
    <row r="12" spans="1:25" ht="16.5" thickBot="1" x14ac:dyDescent="0.3">
      <c r="A12" s="8" t="s">
        <v>33</v>
      </c>
      <c r="B12" s="55">
        <v>97929</v>
      </c>
      <c r="C12" s="56">
        <v>1370</v>
      </c>
      <c r="D12" s="55">
        <v>6777</v>
      </c>
      <c r="E12" s="57">
        <v>27</v>
      </c>
      <c r="F12" s="55">
        <v>40937</v>
      </c>
      <c r="G12" s="55">
        <v>50215</v>
      </c>
      <c r="H12" s="55">
        <v>8318</v>
      </c>
      <c r="I12" s="55">
        <v>461</v>
      </c>
      <c r="J12" s="55">
        <v>32</v>
      </c>
      <c r="K12" s="55">
        <v>339552</v>
      </c>
      <c r="L12" s="55">
        <v>1597</v>
      </c>
      <c r="M12" s="25">
        <f t="shared" si="0"/>
        <v>0.85796621536655904</v>
      </c>
      <c r="N12" s="25">
        <f t="shared" si="1"/>
        <v>6.9203198235456301E-2</v>
      </c>
      <c r="P12">
        <f t="shared" si="2"/>
        <v>0.28840648854961831</v>
      </c>
      <c r="Q12">
        <f t="shared" si="3"/>
        <v>16.564771482624714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97424</v>
      </c>
      <c r="C13" s="56">
        <v>976</v>
      </c>
      <c r="D13" s="55">
        <v>6203</v>
      </c>
      <c r="E13" s="57">
        <v>47</v>
      </c>
      <c r="F13" s="55">
        <v>78422</v>
      </c>
      <c r="G13" s="55">
        <v>12799</v>
      </c>
      <c r="H13" s="55">
        <v>2690</v>
      </c>
      <c r="I13" s="55">
        <v>1160</v>
      </c>
      <c r="J13" s="55">
        <v>74</v>
      </c>
      <c r="K13" s="55">
        <v>496273</v>
      </c>
      <c r="L13" s="55">
        <v>5909</v>
      </c>
      <c r="M13" s="24">
        <f t="shared" si="0"/>
        <v>0.92670014771048748</v>
      </c>
      <c r="N13" s="25">
        <f t="shared" si="1"/>
        <v>6.3670142880604366E-2</v>
      </c>
      <c r="P13">
        <f t="shared" si="2"/>
        <v>0.1963113044634707</v>
      </c>
      <c r="Q13">
        <f t="shared" si="3"/>
        <v>21.017266973982345</v>
      </c>
      <c r="R13" s="72">
        <f>+R7/R9</f>
        <v>1.0134271356783919</v>
      </c>
      <c r="S13" s="72">
        <f t="shared" ref="S13:X13" si="6">+S7/S9</f>
        <v>0.84215834594049421</v>
      </c>
      <c r="T13" s="72">
        <f t="shared" si="6"/>
        <v>1.0182853717026379</v>
      </c>
      <c r="U13" s="72">
        <f t="shared" si="6"/>
        <v>0.78205128205128205</v>
      </c>
      <c r="V13" s="72">
        <f>+V5/V4</f>
        <v>1.0990788586834419</v>
      </c>
      <c r="W13" s="72">
        <f t="shared" si="6"/>
        <v>0.94770627588403955</v>
      </c>
      <c r="X13" s="72">
        <f t="shared" si="6"/>
        <v>0.98546712802768166</v>
      </c>
      <c r="Y13" s="72">
        <f>+Y7/Y9</f>
        <v>1.0990788586834419</v>
      </c>
    </row>
    <row r="14" spans="1:25" ht="16.5" thickBot="1" x14ac:dyDescent="0.3">
      <c r="A14" s="8" t="s">
        <v>25</v>
      </c>
      <c r="B14" s="55">
        <v>82877</v>
      </c>
      <c r="C14" s="55">
        <v>2</v>
      </c>
      <c r="D14" s="55">
        <v>4633</v>
      </c>
      <c r="E14" s="55"/>
      <c r="F14" s="55">
        <v>77713</v>
      </c>
      <c r="G14" s="55">
        <v>531</v>
      </c>
      <c r="H14" s="55">
        <v>34</v>
      </c>
      <c r="I14" s="55">
        <v>58</v>
      </c>
      <c r="J14" s="55">
        <v>3</v>
      </c>
      <c r="K14" s="55"/>
      <c r="L14" s="55"/>
      <c r="M14" s="25">
        <f t="shared" si="0"/>
        <v>0.94373740072377532</v>
      </c>
      <c r="N14" s="25">
        <f t="shared" si="1"/>
        <v>5.5902120009170213E-2</v>
      </c>
      <c r="P14" t="e">
        <f t="shared" si="2"/>
        <v>#DIV/0!</v>
      </c>
      <c r="Q14">
        <f t="shared" si="3"/>
        <v>6.4030131826741998</v>
      </c>
      <c r="R14" s="8"/>
    </row>
    <row r="15" spans="1:25" ht="16.5" thickBot="1" x14ac:dyDescent="0.3">
      <c r="A15" s="8" t="s">
        <v>32</v>
      </c>
      <c r="B15" s="55">
        <v>59357</v>
      </c>
      <c r="C15" s="56">
        <v>2643</v>
      </c>
      <c r="D15" s="55">
        <v>3675</v>
      </c>
      <c r="E15" s="57">
        <v>109</v>
      </c>
      <c r="F15" s="55">
        <v>24710</v>
      </c>
      <c r="G15" s="55">
        <v>30972</v>
      </c>
      <c r="H15" s="55">
        <v>557</v>
      </c>
      <c r="I15" s="55">
        <v>1573</v>
      </c>
      <c r="J15" s="55">
        <v>97</v>
      </c>
      <c r="K15" s="55">
        <v>832222</v>
      </c>
      <c r="L15" s="55">
        <v>22050</v>
      </c>
      <c r="M15" s="24">
        <f t="shared" si="0"/>
        <v>0.87053020961775585</v>
      </c>
      <c r="N15" s="25">
        <f t="shared" si="1"/>
        <v>6.1913506410364402E-2</v>
      </c>
      <c r="P15">
        <f t="shared" si="2"/>
        <v>7.1323517042327644E-2</v>
      </c>
      <c r="Q15">
        <f t="shared" si="3"/>
        <v>1.7983985535322224</v>
      </c>
    </row>
    <row r="16" spans="1:25" ht="16.5" thickBot="1" x14ac:dyDescent="0.3">
      <c r="A16" s="8" t="s">
        <v>29</v>
      </c>
      <c r="B16" s="55">
        <v>49906</v>
      </c>
      <c r="C16" s="56">
        <v>389</v>
      </c>
      <c r="D16" s="55">
        <v>7844</v>
      </c>
      <c r="E16" s="57">
        <v>79</v>
      </c>
      <c r="F16" s="55">
        <v>12309</v>
      </c>
      <c r="G16" s="55">
        <v>29753</v>
      </c>
      <c r="H16" s="55">
        <v>674</v>
      </c>
      <c r="I16" s="55">
        <v>4306</v>
      </c>
      <c r="J16" s="55">
        <v>677</v>
      </c>
      <c r="K16" s="55">
        <v>266752</v>
      </c>
      <c r="L16" s="55">
        <v>23016</v>
      </c>
      <c r="M16" s="24">
        <f t="shared" si="0"/>
        <v>0.61077755172927106</v>
      </c>
      <c r="N16" s="25">
        <f t="shared" si="1"/>
        <v>0.15717548992105157</v>
      </c>
      <c r="P16">
        <f t="shared" si="2"/>
        <v>0.1870876319577735</v>
      </c>
      <c r="Q16">
        <f t="shared" si="3"/>
        <v>2.2653177830806981</v>
      </c>
    </row>
    <row r="17" spans="1:26" ht="16.5" thickBot="1" x14ac:dyDescent="0.3">
      <c r="A17" s="8" t="s">
        <v>52</v>
      </c>
      <c r="B17" s="55">
        <v>42534</v>
      </c>
      <c r="C17" s="56"/>
      <c r="D17" s="55">
        <v>1200</v>
      </c>
      <c r="E17" s="57"/>
      <c r="F17" s="55">
        <v>12434</v>
      </c>
      <c r="G17" s="55">
        <v>28900</v>
      </c>
      <c r="H17" s="55">
        <v>671</v>
      </c>
      <c r="I17" s="55">
        <v>1290</v>
      </c>
      <c r="J17" s="71">
        <v>36</v>
      </c>
      <c r="K17" s="55">
        <v>355604</v>
      </c>
      <c r="L17" s="55">
        <v>10785</v>
      </c>
      <c r="M17" s="24">
        <f t="shared" si="0"/>
        <v>0.91198474402229723</v>
      </c>
      <c r="N17" s="25">
        <f t="shared" si="1"/>
        <v>2.8212723938496262E-2</v>
      </c>
      <c r="P17">
        <f t="shared" si="2"/>
        <v>0.11961057805873949</v>
      </c>
      <c r="Q17">
        <f t="shared" si="3"/>
        <v>2.3217993079584778</v>
      </c>
    </row>
    <row r="18" spans="1:26" ht="16.5" thickBot="1" x14ac:dyDescent="0.3">
      <c r="A18" s="8" t="s">
        <v>47</v>
      </c>
      <c r="B18" s="55">
        <v>42505</v>
      </c>
      <c r="C18" s="56">
        <v>2806</v>
      </c>
      <c r="D18" s="55">
        <v>1391</v>
      </c>
      <c r="E18" s="57">
        <v>68</v>
      </c>
      <c r="F18" s="55">
        <v>11775</v>
      </c>
      <c r="G18" s="55">
        <v>29339</v>
      </c>
      <c r="H18" s="55"/>
      <c r="I18" s="55">
        <v>31</v>
      </c>
      <c r="J18" s="55">
        <v>1</v>
      </c>
      <c r="K18" s="55">
        <v>1046450</v>
      </c>
      <c r="L18" s="55">
        <v>758</v>
      </c>
      <c r="M18" s="24">
        <f t="shared" si="0"/>
        <v>0.89434908096612487</v>
      </c>
      <c r="N18" s="25">
        <f t="shared" si="1"/>
        <v>3.2725561698623694E-2</v>
      </c>
      <c r="P18">
        <f t="shared" si="2"/>
        <v>4.0618280854316978E-2</v>
      </c>
      <c r="Q18">
        <f t="shared" si="3"/>
        <v>0</v>
      </c>
    </row>
    <row r="19" spans="1:26" ht="16.5" thickBot="1" x14ac:dyDescent="0.3">
      <c r="A19" s="8" t="s">
        <v>31</v>
      </c>
      <c r="B19" s="55">
        <v>40571</v>
      </c>
      <c r="C19" s="56">
        <v>335</v>
      </c>
      <c r="D19" s="55">
        <v>5056</v>
      </c>
      <c r="E19" s="57">
        <v>69</v>
      </c>
      <c r="F19" s="55" t="s">
        <v>70</v>
      </c>
      <c r="G19" s="55">
        <v>35265</v>
      </c>
      <c r="H19" s="55">
        <v>688</v>
      </c>
      <c r="I19" s="55">
        <v>2368</v>
      </c>
      <c r="J19" s="55">
        <v>295</v>
      </c>
      <c r="K19" s="55">
        <v>225899</v>
      </c>
      <c r="L19" s="55">
        <v>13184</v>
      </c>
      <c r="M19" s="24" t="e">
        <f t="shared" si="0"/>
        <v>#VALUE!</v>
      </c>
      <c r="N19" s="25">
        <f>2607/118235</f>
        <v>2.2049308580369603E-2</v>
      </c>
      <c r="P19">
        <f t="shared" si="2"/>
        <v>0.1795979619210355</v>
      </c>
      <c r="Q19">
        <f t="shared" si="3"/>
        <v>1.9509428611938182</v>
      </c>
    </row>
    <row r="20" spans="1:26" ht="16.5" thickBot="1" x14ac:dyDescent="0.3">
      <c r="A20" s="8" t="s">
        <v>30</v>
      </c>
      <c r="B20" s="55">
        <v>29905</v>
      </c>
      <c r="C20" s="56">
        <v>88</v>
      </c>
      <c r="D20" s="55">
        <v>1762</v>
      </c>
      <c r="E20" s="57"/>
      <c r="F20" s="55">
        <v>24500</v>
      </c>
      <c r="G20" s="55">
        <v>3643</v>
      </c>
      <c r="H20" s="55">
        <v>141</v>
      </c>
      <c r="I20" s="55">
        <v>3455</v>
      </c>
      <c r="J20" s="55">
        <v>204</v>
      </c>
      <c r="K20" s="55">
        <v>280220</v>
      </c>
      <c r="L20" s="55">
        <v>32378</v>
      </c>
      <c r="M20" s="24">
        <f t="shared" si="0"/>
        <v>0.93290686162516179</v>
      </c>
      <c r="N20" s="25">
        <f t="shared" ref="N20:N83" si="7">+D20/B20</f>
        <v>5.8919913058017054E-2</v>
      </c>
      <c r="P20">
        <f t="shared" si="2"/>
        <v>0.10671972021982729</v>
      </c>
    </row>
    <row r="21" spans="1:26" ht="16.5" thickBot="1" x14ac:dyDescent="0.3">
      <c r="A21" s="8" t="s">
        <v>50</v>
      </c>
      <c r="B21" s="55">
        <v>29538</v>
      </c>
      <c r="C21" s="56">
        <v>2074</v>
      </c>
      <c r="D21" s="55">
        <v>1564</v>
      </c>
      <c r="E21" s="57">
        <v>193</v>
      </c>
      <c r="F21" s="55">
        <v>3300</v>
      </c>
      <c r="G21" s="55">
        <v>24674</v>
      </c>
      <c r="H21" s="55">
        <v>149</v>
      </c>
      <c r="I21" s="55">
        <v>1674</v>
      </c>
      <c r="J21" s="55">
        <v>89</v>
      </c>
      <c r="K21" s="55">
        <v>78659</v>
      </c>
      <c r="L21" s="55">
        <v>4458</v>
      </c>
      <c r="M21" s="24">
        <f t="shared" si="0"/>
        <v>0.67845394736842102</v>
      </c>
      <c r="N21" s="25">
        <f t="shared" si="7"/>
        <v>5.2948743990791525E-2</v>
      </c>
      <c r="P21">
        <f t="shared" si="2"/>
        <v>0.37551964810129801</v>
      </c>
      <c r="Q21">
        <f>13430-12000</f>
        <v>1430</v>
      </c>
    </row>
    <row r="22" spans="1:26" ht="16.5" thickBot="1" x14ac:dyDescent="0.3">
      <c r="A22" s="8" t="s">
        <v>73</v>
      </c>
      <c r="B22" s="55">
        <v>27011</v>
      </c>
      <c r="C22" s="56">
        <v>1552</v>
      </c>
      <c r="D22" s="55">
        <v>184</v>
      </c>
      <c r="E22" s="57">
        <v>8</v>
      </c>
      <c r="F22" s="55">
        <v>4134</v>
      </c>
      <c r="G22" s="55">
        <v>22693</v>
      </c>
      <c r="H22" s="55">
        <v>139</v>
      </c>
      <c r="I22" s="55">
        <v>776</v>
      </c>
      <c r="J22" s="55">
        <v>5</v>
      </c>
      <c r="K22" s="55">
        <v>352555</v>
      </c>
      <c r="L22" s="55">
        <v>10127</v>
      </c>
      <c r="M22" s="24">
        <f t="shared" si="0"/>
        <v>0.95738767948124126</v>
      </c>
      <c r="N22" s="25">
        <f t="shared" si="7"/>
        <v>6.8120395394468923E-3</v>
      </c>
      <c r="P22">
        <f t="shared" si="2"/>
        <v>7.6614996241721148E-2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25282</v>
      </c>
      <c r="C23" s="56">
        <v>92</v>
      </c>
      <c r="D23" s="55">
        <v>1043</v>
      </c>
      <c r="E23" s="57">
        <v>20</v>
      </c>
      <c r="F23" s="55">
        <v>1689</v>
      </c>
      <c r="G23" s="55">
        <v>22550</v>
      </c>
      <c r="H23" s="55">
        <v>144</v>
      </c>
      <c r="I23" s="55">
        <v>2479</v>
      </c>
      <c r="J23" s="55">
        <v>102</v>
      </c>
      <c r="K23" s="55">
        <v>426836</v>
      </c>
      <c r="L23" s="55">
        <v>41860</v>
      </c>
      <c r="M23" s="24">
        <f t="shared" si="0"/>
        <v>0.61822840409956081</v>
      </c>
      <c r="N23" s="25">
        <f t="shared" si="7"/>
        <v>4.1254647575350051E-2</v>
      </c>
      <c r="P23">
        <f t="shared" si="2"/>
        <v>5.9231180125387736E-2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22317</v>
      </c>
      <c r="C24" s="56">
        <v>235</v>
      </c>
      <c r="D24" s="55">
        <v>2679</v>
      </c>
      <c r="E24" s="57">
        <v>10</v>
      </c>
      <c r="F24" s="55">
        <v>1005</v>
      </c>
      <c r="G24" s="55">
        <v>18633</v>
      </c>
      <c r="H24" s="55">
        <v>403</v>
      </c>
      <c r="I24" s="55">
        <v>2210</v>
      </c>
      <c r="J24" s="55">
        <v>265</v>
      </c>
      <c r="K24" s="55">
        <v>119500</v>
      </c>
      <c r="L24" s="55">
        <v>11833</v>
      </c>
      <c r="M24" s="24">
        <f t="shared" si="0"/>
        <v>0.2728013029315961</v>
      </c>
      <c r="N24" s="25">
        <f t="shared" si="7"/>
        <v>0.12004301653448043</v>
      </c>
      <c r="P24">
        <f t="shared" si="2"/>
        <v>0.1867531380753138</v>
      </c>
    </row>
    <row r="25" spans="1:26" ht="16.5" thickBot="1" x14ac:dyDescent="0.3">
      <c r="A25" s="8" t="s">
        <v>75</v>
      </c>
      <c r="B25" s="55">
        <v>22088</v>
      </c>
      <c r="C25" s="56">
        <v>1349</v>
      </c>
      <c r="D25" s="55">
        <v>2061</v>
      </c>
      <c r="E25" s="57">
        <v>89</v>
      </c>
      <c r="F25" s="55">
        <v>13447</v>
      </c>
      <c r="G25" s="55">
        <v>6580</v>
      </c>
      <c r="H25" s="55">
        <v>378</v>
      </c>
      <c r="I25" s="55">
        <v>171</v>
      </c>
      <c r="J25" s="55">
        <v>16</v>
      </c>
      <c r="K25" s="55">
        <v>91188</v>
      </c>
      <c r="L25" s="55">
        <v>707</v>
      </c>
      <c r="M25" s="24">
        <f t="shared" si="0"/>
        <v>0.86710085117358782</v>
      </c>
      <c r="N25" s="25">
        <f t="shared" si="7"/>
        <v>9.3308583846432452E-2</v>
      </c>
      <c r="P25">
        <f t="shared" si="2"/>
        <v>0.24222485414747555</v>
      </c>
    </row>
    <row r="26" spans="1:26" ht="16.5" thickBot="1" x14ac:dyDescent="0.3">
      <c r="A26" s="8" t="s">
        <v>49</v>
      </c>
      <c r="B26" s="55">
        <v>21506</v>
      </c>
      <c r="C26" s="55">
        <v>330</v>
      </c>
      <c r="D26" s="55">
        <v>1303</v>
      </c>
      <c r="E26" s="55">
        <v>17</v>
      </c>
      <c r="F26" s="55">
        <v>13386</v>
      </c>
      <c r="G26" s="55">
        <v>6817</v>
      </c>
      <c r="H26" s="55">
        <v>99</v>
      </c>
      <c r="I26" s="55">
        <v>4355</v>
      </c>
      <c r="J26" s="55">
        <v>264</v>
      </c>
      <c r="K26" s="55">
        <v>169377</v>
      </c>
      <c r="L26" s="55">
        <v>34302</v>
      </c>
      <c r="M26" s="24">
        <f t="shared" si="0"/>
        <v>0.91129416570222621</v>
      </c>
      <c r="N26" s="25">
        <f t="shared" si="7"/>
        <v>6.0587742955454292E-2</v>
      </c>
      <c r="P26">
        <f t="shared" si="2"/>
        <v>0.12697119443608046</v>
      </c>
    </row>
    <row r="27" spans="1:26" ht="16.5" thickBot="1" x14ac:dyDescent="0.3">
      <c r="A27" s="8" t="s">
        <v>62</v>
      </c>
      <c r="B27" s="55">
        <v>20084</v>
      </c>
      <c r="C27" s="56">
        <v>1062</v>
      </c>
      <c r="D27" s="55">
        <v>457</v>
      </c>
      <c r="E27" s="57">
        <v>20</v>
      </c>
      <c r="F27" s="55">
        <v>5114</v>
      </c>
      <c r="G27" s="55">
        <v>14513</v>
      </c>
      <c r="H27" s="55">
        <v>111</v>
      </c>
      <c r="I27" s="55">
        <v>91</v>
      </c>
      <c r="J27" s="55">
        <v>2</v>
      </c>
      <c r="K27" s="55">
        <v>203025</v>
      </c>
      <c r="L27" s="55">
        <v>919</v>
      </c>
      <c r="M27" s="24">
        <f t="shared" si="0"/>
        <v>0.91796804882426852</v>
      </c>
      <c r="N27" s="25">
        <f t="shared" si="7"/>
        <v>2.2754431388169686E-2</v>
      </c>
      <c r="P27">
        <f t="shared" si="2"/>
        <v>9.8923777859869472E-2</v>
      </c>
      <c r="Z27" s="72"/>
    </row>
    <row r="28" spans="1:26" ht="16.5" thickBot="1" x14ac:dyDescent="0.3">
      <c r="A28" s="8" t="s">
        <v>51</v>
      </c>
      <c r="B28" s="55">
        <v>19663</v>
      </c>
      <c r="C28" s="56">
        <v>1228</v>
      </c>
      <c r="D28" s="55">
        <v>260</v>
      </c>
      <c r="E28" s="55">
        <v>13</v>
      </c>
      <c r="F28" s="55">
        <v>10041</v>
      </c>
      <c r="G28" s="55">
        <v>9362</v>
      </c>
      <c r="H28" s="55">
        <v>408</v>
      </c>
      <c r="I28" s="55">
        <v>1029</v>
      </c>
      <c r="J28" s="55">
        <v>14</v>
      </c>
      <c r="K28" s="55">
        <v>206218</v>
      </c>
      <c r="L28" s="55">
        <v>10788</v>
      </c>
      <c r="M28" s="24">
        <f t="shared" si="0"/>
        <v>0.97475973206484812</v>
      </c>
      <c r="N28" s="25">
        <f t="shared" si="7"/>
        <v>1.3222804251640137E-2</v>
      </c>
      <c r="P28">
        <f t="shared" si="2"/>
        <v>9.5350551358271349E-2</v>
      </c>
      <c r="Z28" s="72"/>
    </row>
    <row r="29" spans="1:26" ht="16.5" thickBot="1" x14ac:dyDescent="0.3">
      <c r="A29" s="8" t="s">
        <v>86</v>
      </c>
      <c r="B29" s="55">
        <v>18205</v>
      </c>
      <c r="C29" s="56">
        <v>657</v>
      </c>
      <c r="D29" s="55">
        <v>18</v>
      </c>
      <c r="E29" s="55">
        <v>1</v>
      </c>
      <c r="F29" s="55">
        <v>1408</v>
      </c>
      <c r="G29" s="55">
        <v>16779</v>
      </c>
      <c r="H29" s="55">
        <v>22</v>
      </c>
      <c r="I29" s="55">
        <v>3112</v>
      </c>
      <c r="J29" s="55">
        <v>3</v>
      </c>
      <c r="K29" s="55">
        <v>143919</v>
      </c>
      <c r="L29" s="55">
        <v>24600</v>
      </c>
      <c r="M29" s="24">
        <f t="shared" si="0"/>
        <v>0.98737727910238426</v>
      </c>
      <c r="N29" s="25">
        <f t="shared" si="7"/>
        <v>9.8873935731941774E-4</v>
      </c>
      <c r="P29">
        <f t="shared" si="2"/>
        <v>0.12649476441609517</v>
      </c>
      <c r="Z29" s="72"/>
    </row>
    <row r="30" spans="1:26" ht="16.5" thickBot="1" x14ac:dyDescent="0.3">
      <c r="A30" s="8" t="s">
        <v>85</v>
      </c>
      <c r="B30" s="55">
        <v>16705</v>
      </c>
      <c r="C30" s="56">
        <v>877</v>
      </c>
      <c r="D30" s="55">
        <v>99</v>
      </c>
      <c r="E30" s="57">
        <v>2</v>
      </c>
      <c r="F30" s="55">
        <v>3196</v>
      </c>
      <c r="G30" s="55">
        <v>13410</v>
      </c>
      <c r="H30" s="55">
        <v>92</v>
      </c>
      <c r="I30" s="55">
        <v>1768</v>
      </c>
      <c r="J30" s="55">
        <v>10</v>
      </c>
      <c r="K30" s="55">
        <v>204239</v>
      </c>
      <c r="L30" s="55">
        <v>21614</v>
      </c>
      <c r="M30" s="24">
        <f t="shared" si="0"/>
        <v>0.96995447647951438</v>
      </c>
      <c r="N30" s="25">
        <f t="shared" si="7"/>
        <v>5.9263693504938639E-3</v>
      </c>
      <c r="P30">
        <f t="shared" si="2"/>
        <v>8.1791430627842873E-2</v>
      </c>
      <c r="Z30" s="72"/>
    </row>
    <row r="31" spans="1:26" ht="16.5" thickBot="1" x14ac:dyDescent="0.3">
      <c r="A31" s="8" t="s">
        <v>45</v>
      </c>
      <c r="B31" s="55">
        <v>16193</v>
      </c>
      <c r="C31" s="56">
        <v>8</v>
      </c>
      <c r="D31" s="55">
        <v>230</v>
      </c>
      <c r="E31" s="57">
        <v>1</v>
      </c>
      <c r="F31" s="55">
        <v>9634</v>
      </c>
      <c r="G31" s="55">
        <v>6329</v>
      </c>
      <c r="H31" s="55">
        <v>103</v>
      </c>
      <c r="I31" s="55">
        <v>1871</v>
      </c>
      <c r="J31" s="55">
        <v>27</v>
      </c>
      <c r="K31" s="55">
        <v>397046</v>
      </c>
      <c r="L31" s="55">
        <v>45872</v>
      </c>
      <c r="M31" s="24">
        <f t="shared" si="0"/>
        <v>0.97668288726682884</v>
      </c>
      <c r="N31" s="25">
        <f t="shared" si="7"/>
        <v>1.4203668251713703E-2</v>
      </c>
      <c r="P31">
        <f t="shared" si="2"/>
        <v>4.0783687532426977E-2</v>
      </c>
      <c r="Z31" s="72"/>
    </row>
    <row r="32" spans="1:26" ht="16.5" thickBot="1" x14ac:dyDescent="0.3">
      <c r="A32" s="8" t="s">
        <v>35</v>
      </c>
      <c r="B32" s="55">
        <v>15597</v>
      </c>
      <c r="C32" s="56">
        <v>39</v>
      </c>
      <c r="D32" s="55">
        <v>598</v>
      </c>
      <c r="E32" s="57">
        <v>2</v>
      </c>
      <c r="F32" s="55">
        <v>13228</v>
      </c>
      <c r="G32" s="55">
        <v>1771</v>
      </c>
      <c r="H32" s="55">
        <v>114</v>
      </c>
      <c r="I32" s="55">
        <v>1732</v>
      </c>
      <c r="J32" s="55">
        <v>66</v>
      </c>
      <c r="K32" s="55">
        <v>274355</v>
      </c>
      <c r="L32" s="55">
        <v>30462</v>
      </c>
      <c r="M32" s="24">
        <f t="shared" si="0"/>
        <v>0.95674815564877769</v>
      </c>
      <c r="N32" s="25">
        <f t="shared" si="7"/>
        <v>3.8340706546130664E-2</v>
      </c>
      <c r="P32">
        <f t="shared" si="2"/>
        <v>5.6849702028393873E-2</v>
      </c>
      <c r="Z32" s="72"/>
    </row>
    <row r="33" spans="1:26" ht="16.5" thickBot="1" x14ac:dyDescent="0.3">
      <c r="A33" s="8" t="s">
        <v>81</v>
      </c>
      <c r="B33" s="55">
        <v>15551</v>
      </c>
      <c r="C33" s="56">
        <v>679</v>
      </c>
      <c r="D33" s="55">
        <v>12</v>
      </c>
      <c r="E33" s="57"/>
      <c r="F33" s="55">
        <v>1664</v>
      </c>
      <c r="G33" s="55">
        <v>13875</v>
      </c>
      <c r="H33" s="55">
        <v>72</v>
      </c>
      <c r="I33" s="55">
        <v>5398</v>
      </c>
      <c r="J33" s="55">
        <v>4</v>
      </c>
      <c r="K33" s="55">
        <v>104435</v>
      </c>
      <c r="L33" s="55">
        <v>36249</v>
      </c>
      <c r="M33" s="24">
        <f t="shared" si="0"/>
        <v>0.99284009546539376</v>
      </c>
      <c r="N33" s="25">
        <f t="shared" si="7"/>
        <v>7.7165455597710754E-4</v>
      </c>
      <c r="P33">
        <f t="shared" si="2"/>
        <v>0.14890601809738116</v>
      </c>
      <c r="Z33" s="72"/>
    </row>
    <row r="34" spans="1:26" ht="16.5" thickBot="1" x14ac:dyDescent="0.3">
      <c r="A34" s="8" t="s">
        <v>56</v>
      </c>
      <c r="B34" s="55">
        <v>14571</v>
      </c>
      <c r="C34" s="56"/>
      <c r="D34" s="55">
        <v>474</v>
      </c>
      <c r="E34" s="55"/>
      <c r="F34" s="55">
        <v>3205</v>
      </c>
      <c r="G34" s="55">
        <v>10892</v>
      </c>
      <c r="H34" s="55">
        <v>324</v>
      </c>
      <c r="I34" s="55">
        <v>115</v>
      </c>
      <c r="J34" s="55">
        <v>4</v>
      </c>
      <c r="K34" s="55">
        <v>181527</v>
      </c>
      <c r="L34" s="55">
        <v>1435</v>
      </c>
      <c r="M34" s="24">
        <f t="shared" si="0"/>
        <v>0.87116064147866268</v>
      </c>
      <c r="N34" s="25">
        <f t="shared" si="7"/>
        <v>3.2530368540251181E-2</v>
      </c>
      <c r="P34">
        <f t="shared" si="2"/>
        <v>8.026905088499231E-2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14163</v>
      </c>
      <c r="C35" s="56">
        <v>564</v>
      </c>
      <c r="D35" s="55">
        <v>126</v>
      </c>
      <c r="E35" s="57">
        <v>7</v>
      </c>
      <c r="F35" s="55">
        <v>2763</v>
      </c>
      <c r="G35" s="55">
        <v>11274</v>
      </c>
      <c r="H35" s="55">
        <v>1</v>
      </c>
      <c r="I35" s="55">
        <v>1432</v>
      </c>
      <c r="J35" s="55">
        <v>13</v>
      </c>
      <c r="K35" s="55">
        <v>1200000</v>
      </c>
      <c r="L35" s="55">
        <v>121330</v>
      </c>
      <c r="M35" s="24">
        <f t="shared" si="0"/>
        <v>0.95638629283489096</v>
      </c>
      <c r="N35" s="25">
        <f t="shared" si="7"/>
        <v>8.8964202499470443E-3</v>
      </c>
      <c r="P35">
        <f t="shared" si="2"/>
        <v>1.18025E-2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13693</v>
      </c>
      <c r="C36" s="56">
        <v>318</v>
      </c>
      <c r="D36" s="55">
        <v>678</v>
      </c>
      <c r="E36" s="57">
        <v>14</v>
      </c>
      <c r="F36" s="55">
        <v>3945</v>
      </c>
      <c r="G36" s="55">
        <v>9070</v>
      </c>
      <c r="H36" s="55">
        <v>160</v>
      </c>
      <c r="I36" s="55">
        <v>362</v>
      </c>
      <c r="J36" s="55">
        <v>18</v>
      </c>
      <c r="K36" s="55">
        <v>375948</v>
      </c>
      <c r="L36" s="55">
        <v>9933</v>
      </c>
      <c r="M36" s="24">
        <f t="shared" si="0"/>
        <v>0.85334198572355613</v>
      </c>
      <c r="N36" s="25">
        <f t="shared" si="7"/>
        <v>4.9514350398013586E-2</v>
      </c>
      <c r="P36">
        <f t="shared" si="2"/>
        <v>3.6422590358241032E-2</v>
      </c>
    </row>
    <row r="37" spans="1:26" ht="16.5" thickBot="1" x14ac:dyDescent="0.3">
      <c r="A37" s="8" t="s">
        <v>59</v>
      </c>
      <c r="B37" s="55">
        <v>13163</v>
      </c>
      <c r="C37" s="56">
        <v>431</v>
      </c>
      <c r="D37" s="55">
        <v>790</v>
      </c>
      <c r="E37" s="57">
        <v>19</v>
      </c>
      <c r="F37" s="55">
        <v>4869</v>
      </c>
      <c r="G37" s="55">
        <v>7504</v>
      </c>
      <c r="H37" s="55">
        <v>255</v>
      </c>
      <c r="I37" s="55">
        <v>684</v>
      </c>
      <c r="J37" s="55">
        <v>41</v>
      </c>
      <c r="K37" s="55">
        <v>195508</v>
      </c>
      <c r="L37" s="55">
        <v>10163</v>
      </c>
      <c r="M37" s="24">
        <f t="shared" si="0"/>
        <v>0.86039936384520233</v>
      </c>
      <c r="N37" s="25">
        <f t="shared" si="7"/>
        <v>6.0016713515156118E-2</v>
      </c>
      <c r="P37">
        <f t="shared" si="2"/>
        <v>6.7327168197720805E-2</v>
      </c>
    </row>
    <row r="38" spans="1:26" ht="16.5" thickBot="1" x14ac:dyDescent="0.3">
      <c r="A38" s="8" t="s">
        <v>82</v>
      </c>
      <c r="B38" s="55">
        <v>11913</v>
      </c>
      <c r="C38" s="56">
        <v>502</v>
      </c>
      <c r="D38" s="55">
        <v>288</v>
      </c>
      <c r="E38" s="57">
        <v>9</v>
      </c>
      <c r="F38" s="55">
        <v>1548</v>
      </c>
      <c r="G38" s="55">
        <v>10077</v>
      </c>
      <c r="H38" s="55">
        <v>158</v>
      </c>
      <c r="I38" s="55">
        <v>272</v>
      </c>
      <c r="J38" s="55">
        <v>7</v>
      </c>
      <c r="K38" s="55">
        <v>129723</v>
      </c>
      <c r="L38" s="55">
        <v>2966</v>
      </c>
      <c r="M38" s="24">
        <f t="shared" si="0"/>
        <v>0.84313725490196079</v>
      </c>
      <c r="N38" s="25">
        <f t="shared" si="7"/>
        <v>2.4175270712666834E-2</v>
      </c>
      <c r="P38">
        <f t="shared" si="2"/>
        <v>9.1834138895955222E-2</v>
      </c>
    </row>
    <row r="39" spans="1:26" ht="16.5" thickBot="1" x14ac:dyDescent="0.3">
      <c r="A39" s="8" t="s">
        <v>76</v>
      </c>
      <c r="B39" s="55">
        <v>11192</v>
      </c>
      <c r="C39" s="56">
        <v>349</v>
      </c>
      <c r="D39" s="55">
        <v>845</v>
      </c>
      <c r="E39" s="57">
        <v>14</v>
      </c>
      <c r="F39" s="55">
        <v>1876</v>
      </c>
      <c r="G39" s="55">
        <v>8471</v>
      </c>
      <c r="H39" s="55"/>
      <c r="I39" s="55">
        <v>41</v>
      </c>
      <c r="J39" s="55">
        <v>3</v>
      </c>
      <c r="K39" s="55">
        <v>112965</v>
      </c>
      <c r="L39" s="55">
        <v>413</v>
      </c>
      <c r="M39" s="24">
        <f t="shared" si="0"/>
        <v>0.68945240720323409</v>
      </c>
      <c r="N39" s="25">
        <f t="shared" si="7"/>
        <v>7.5500357398141524E-2</v>
      </c>
      <c r="P39">
        <f t="shared" si="2"/>
        <v>9.9074934714292032E-2</v>
      </c>
    </row>
    <row r="40" spans="1:26" ht="16.5" thickBot="1" x14ac:dyDescent="0.3">
      <c r="A40" s="8" t="s">
        <v>39</v>
      </c>
      <c r="B40" s="55">
        <v>10793</v>
      </c>
      <c r="C40" s="56">
        <v>13</v>
      </c>
      <c r="D40" s="55">
        <v>250</v>
      </c>
      <c r="E40" s="57"/>
      <c r="F40" s="55">
        <v>9183</v>
      </c>
      <c r="G40" s="55">
        <v>1360</v>
      </c>
      <c r="H40" s="55">
        <v>55</v>
      </c>
      <c r="I40" s="55">
        <v>211</v>
      </c>
      <c r="J40" s="55">
        <v>5</v>
      </c>
      <c r="K40" s="55">
        <v>630973</v>
      </c>
      <c r="L40" s="55">
        <v>12307</v>
      </c>
      <c r="M40" s="24">
        <f t="shared" si="0"/>
        <v>0.97349729672426588</v>
      </c>
      <c r="N40" s="25">
        <f t="shared" si="7"/>
        <v>2.316316130825535E-2</v>
      </c>
      <c r="P40">
        <f t="shared" si="2"/>
        <v>1.7105327803249901E-2</v>
      </c>
    </row>
    <row r="41" spans="1:26" ht="16.5" thickBot="1" x14ac:dyDescent="0.3">
      <c r="A41" s="8" t="s">
        <v>58</v>
      </c>
      <c r="B41" s="55">
        <v>9523</v>
      </c>
      <c r="C41" s="56">
        <v>116</v>
      </c>
      <c r="D41" s="55">
        <v>484</v>
      </c>
      <c r="E41" s="57">
        <v>9</v>
      </c>
      <c r="F41" s="55">
        <v>6987</v>
      </c>
      <c r="G41" s="55">
        <v>2052</v>
      </c>
      <c r="H41" s="55">
        <v>62</v>
      </c>
      <c r="I41" s="55">
        <v>1644</v>
      </c>
      <c r="J41" s="55">
        <v>84</v>
      </c>
      <c r="K41" s="55">
        <v>233799</v>
      </c>
      <c r="L41" s="55">
        <v>40364</v>
      </c>
      <c r="M41" s="24">
        <f t="shared" si="0"/>
        <v>0.93521616918752515</v>
      </c>
      <c r="N41" s="25">
        <f t="shared" si="7"/>
        <v>5.0824320067205712E-2</v>
      </c>
      <c r="P41">
        <f t="shared" si="2"/>
        <v>4.0731568569583272E-2</v>
      </c>
    </row>
    <row r="42" spans="1:26" ht="16.5" thickBot="1" x14ac:dyDescent="0.3">
      <c r="A42" s="8" t="s">
        <v>79</v>
      </c>
      <c r="B42" s="55">
        <v>9464</v>
      </c>
      <c r="C42" s="55">
        <v>102</v>
      </c>
      <c r="D42" s="55">
        <v>193</v>
      </c>
      <c r="E42" s="55">
        <v>4</v>
      </c>
      <c r="F42" s="55">
        <v>1551</v>
      </c>
      <c r="G42" s="55">
        <v>7720</v>
      </c>
      <c r="H42" s="55">
        <v>54</v>
      </c>
      <c r="I42" s="55">
        <v>1083</v>
      </c>
      <c r="J42" s="55">
        <v>22</v>
      </c>
      <c r="K42" s="55">
        <v>101911</v>
      </c>
      <c r="L42" s="55">
        <v>11664</v>
      </c>
      <c r="M42" s="24">
        <f t="shared" si="0"/>
        <v>0.88933486238532111</v>
      </c>
      <c r="N42" s="25">
        <f t="shared" si="7"/>
        <v>2.0393068469991546E-2</v>
      </c>
      <c r="P42">
        <f t="shared" si="2"/>
        <v>9.2865343289733199E-2</v>
      </c>
      <c r="R42">
        <v>107663</v>
      </c>
    </row>
    <row r="43" spans="1:26" ht="16.5" thickBot="1" x14ac:dyDescent="0.3">
      <c r="A43" s="8" t="s">
        <v>212</v>
      </c>
      <c r="B43" s="55">
        <v>9455</v>
      </c>
      <c r="C43" s="56">
        <v>665</v>
      </c>
      <c r="D43" s="55">
        <v>177</v>
      </c>
      <c r="E43" s="57">
        <v>2</v>
      </c>
      <c r="F43" s="55">
        <v>1063</v>
      </c>
      <c r="G43" s="55">
        <v>8215</v>
      </c>
      <c r="H43" s="55">
        <v>1</v>
      </c>
      <c r="I43" s="55">
        <v>57</v>
      </c>
      <c r="J43" s="55">
        <v>1</v>
      </c>
      <c r="K43" s="55">
        <v>81434</v>
      </c>
      <c r="L43" s="55">
        <v>494</v>
      </c>
      <c r="M43" s="24">
        <f t="shared" si="0"/>
        <v>0.85725806451612907</v>
      </c>
      <c r="N43" s="25">
        <f t="shared" si="7"/>
        <v>1.872025383395029E-2</v>
      </c>
      <c r="P43">
        <f t="shared" si="2"/>
        <v>0.11610629466807476</v>
      </c>
      <c r="R43">
        <v>2016</v>
      </c>
    </row>
    <row r="44" spans="1:26" ht="16.5" thickBot="1" x14ac:dyDescent="0.3">
      <c r="A44" s="8" t="s">
        <v>74</v>
      </c>
      <c r="B44" s="55">
        <v>9223</v>
      </c>
      <c r="C44" s="55">
        <v>295</v>
      </c>
      <c r="D44" s="55">
        <v>607</v>
      </c>
      <c r="E44" s="55">
        <v>4</v>
      </c>
      <c r="F44" s="55">
        <v>1214</v>
      </c>
      <c r="G44" s="55">
        <v>7402</v>
      </c>
      <c r="H44" s="55">
        <v>31</v>
      </c>
      <c r="I44" s="55">
        <v>84</v>
      </c>
      <c r="J44" s="55">
        <v>6</v>
      </c>
      <c r="K44" s="55">
        <v>120736</v>
      </c>
      <c r="L44" s="55">
        <v>1102</v>
      </c>
      <c r="M44" s="24">
        <f t="shared" si="0"/>
        <v>0.66666666666666663</v>
      </c>
      <c r="N44" s="25">
        <f t="shared" si="7"/>
        <v>6.5813726553182267E-2</v>
      </c>
      <c r="P44">
        <f t="shared" si="2"/>
        <v>7.6389809170421416E-2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7954</v>
      </c>
      <c r="C45" s="56">
        <v>376</v>
      </c>
      <c r="D45" s="55">
        <v>333</v>
      </c>
      <c r="E45" s="55">
        <v>7</v>
      </c>
      <c r="F45" s="55">
        <v>1606</v>
      </c>
      <c r="G45" s="55">
        <v>6015</v>
      </c>
      <c r="H45" s="55">
        <v>144</v>
      </c>
      <c r="I45" s="55">
        <v>733</v>
      </c>
      <c r="J45" s="55">
        <v>31</v>
      </c>
      <c r="K45" s="55">
        <v>30102</v>
      </c>
      <c r="L45" s="55">
        <v>2775</v>
      </c>
      <c r="M45" s="24">
        <f t="shared" si="0"/>
        <v>0.82826199071686435</v>
      </c>
      <c r="N45" s="25">
        <f t="shared" si="7"/>
        <v>4.1865727935629871E-2</v>
      </c>
      <c r="P45">
        <f t="shared" si="2"/>
        <v>0.26423493455584346</v>
      </c>
    </row>
    <row r="46" spans="1:26" ht="16.5" thickBot="1" x14ac:dyDescent="0.3">
      <c r="A46" s="8" t="s">
        <v>53</v>
      </c>
      <c r="B46" s="55">
        <v>7833</v>
      </c>
      <c r="C46" s="56">
        <v>24</v>
      </c>
      <c r="D46" s="55">
        <v>211</v>
      </c>
      <c r="E46" s="57"/>
      <c r="F46" s="55">
        <v>32</v>
      </c>
      <c r="G46" s="55">
        <v>7590</v>
      </c>
      <c r="H46" s="55">
        <v>37</v>
      </c>
      <c r="I46" s="55">
        <v>1445</v>
      </c>
      <c r="J46" s="55">
        <v>39</v>
      </c>
      <c r="K46" s="55">
        <v>172586</v>
      </c>
      <c r="L46" s="55">
        <v>31835</v>
      </c>
      <c r="M46" s="24">
        <f t="shared" si="0"/>
        <v>0.13168724279835392</v>
      </c>
      <c r="N46" s="25">
        <f t="shared" si="7"/>
        <v>2.6937316481552405E-2</v>
      </c>
      <c r="P46">
        <f t="shared" si="2"/>
        <v>4.5386068394887187E-2</v>
      </c>
    </row>
    <row r="47" spans="1:26" ht="16.5" thickBot="1" x14ac:dyDescent="0.3">
      <c r="A47" s="8" t="s">
        <v>60</v>
      </c>
      <c r="B47" s="55">
        <v>7764</v>
      </c>
      <c r="C47" s="55">
        <v>9</v>
      </c>
      <c r="D47" s="55">
        <v>245</v>
      </c>
      <c r="E47" s="55"/>
      <c r="F47" s="55">
        <v>3584</v>
      </c>
      <c r="G47" s="55">
        <v>3935</v>
      </c>
      <c r="H47" s="55">
        <v>62</v>
      </c>
      <c r="I47" s="55">
        <v>725</v>
      </c>
      <c r="J47" s="55">
        <v>23</v>
      </c>
      <c r="K47" s="55">
        <v>257678</v>
      </c>
      <c r="L47" s="55">
        <v>24062</v>
      </c>
      <c r="M47" s="24">
        <f t="shared" si="0"/>
        <v>0.93601462522851919</v>
      </c>
      <c r="N47" s="25">
        <f t="shared" si="7"/>
        <v>3.1555899021123129E-2</v>
      </c>
      <c r="P47">
        <f t="shared" si="2"/>
        <v>3.0130628148309128E-2</v>
      </c>
    </row>
    <row r="48" spans="1:26" ht="16.5" thickBot="1" x14ac:dyDescent="0.3">
      <c r="A48" s="8" t="s">
        <v>88</v>
      </c>
      <c r="B48" s="55">
        <v>7285</v>
      </c>
      <c r="C48" s="56"/>
      <c r="D48" s="55">
        <v>324</v>
      </c>
      <c r="E48" s="57"/>
      <c r="F48" s="55">
        <v>1666</v>
      </c>
      <c r="G48" s="55">
        <v>5295</v>
      </c>
      <c r="H48" s="55">
        <v>118</v>
      </c>
      <c r="I48" s="55">
        <v>143</v>
      </c>
      <c r="J48" s="55">
        <v>6</v>
      </c>
      <c r="K48" s="55">
        <v>114602</v>
      </c>
      <c r="L48" s="55">
        <v>2252</v>
      </c>
      <c r="M48" s="24">
        <f t="shared" si="0"/>
        <v>0.83718592964824123</v>
      </c>
      <c r="N48" s="25">
        <f t="shared" si="7"/>
        <v>4.4474948524365135E-2</v>
      </c>
      <c r="P48">
        <f t="shared" si="2"/>
        <v>6.3567826041430339E-2</v>
      </c>
    </row>
    <row r="49" spans="1:16" ht="16.5" thickBot="1" x14ac:dyDescent="0.3">
      <c r="A49" s="8" t="s">
        <v>80</v>
      </c>
      <c r="B49" s="55">
        <v>7090</v>
      </c>
      <c r="C49" s="56">
        <v>370</v>
      </c>
      <c r="D49" s="55">
        <v>197</v>
      </c>
      <c r="E49" s="57">
        <v>5</v>
      </c>
      <c r="F49" s="55">
        <v>641</v>
      </c>
      <c r="G49" s="55">
        <v>6252</v>
      </c>
      <c r="H49" s="55">
        <v>85</v>
      </c>
      <c r="I49" s="55">
        <v>1643</v>
      </c>
      <c r="J49" s="55">
        <v>46</v>
      </c>
      <c r="K49" s="55">
        <v>31895</v>
      </c>
      <c r="L49" s="55">
        <v>7392</v>
      </c>
      <c r="M49" s="24">
        <f t="shared" si="0"/>
        <v>0.76491646778042954</v>
      </c>
      <c r="N49" s="25">
        <f t="shared" si="7"/>
        <v>2.778561354019746E-2</v>
      </c>
      <c r="P49">
        <f t="shared" si="2"/>
        <v>0.22229189528139207</v>
      </c>
    </row>
    <row r="50" spans="1:16" ht="16.5" thickBot="1" x14ac:dyDescent="0.3">
      <c r="A50" s="8" t="s">
        <v>55</v>
      </c>
      <c r="B50" s="55">
        <v>6801</v>
      </c>
      <c r="C50" s="56">
        <v>20</v>
      </c>
      <c r="D50" s="55">
        <v>95</v>
      </c>
      <c r="E50" s="57">
        <v>2</v>
      </c>
      <c r="F50" s="55">
        <v>5817</v>
      </c>
      <c r="G50" s="55">
        <v>889</v>
      </c>
      <c r="H50" s="55">
        <v>29</v>
      </c>
      <c r="I50" s="55">
        <v>267</v>
      </c>
      <c r="J50" s="55">
        <v>4</v>
      </c>
      <c r="K50" s="55">
        <v>633107</v>
      </c>
      <c r="L50" s="55">
        <v>24828</v>
      </c>
      <c r="M50" s="24">
        <f t="shared" si="0"/>
        <v>0.98393098782138022</v>
      </c>
      <c r="N50" s="25">
        <f t="shared" si="7"/>
        <v>1.3968534039111895E-2</v>
      </c>
      <c r="P50">
        <f t="shared" si="2"/>
        <v>1.0742259997125289E-2</v>
      </c>
    </row>
    <row r="51" spans="1:16" ht="16.5" thickBot="1" x14ac:dyDescent="0.3">
      <c r="A51" s="8" t="s">
        <v>90</v>
      </c>
      <c r="B51" s="55">
        <v>6783</v>
      </c>
      <c r="C51" s="56">
        <v>447</v>
      </c>
      <c r="D51" s="55">
        <v>131</v>
      </c>
      <c r="E51" s="57">
        <v>8</v>
      </c>
      <c r="F51" s="55">
        <v>2549</v>
      </c>
      <c r="G51" s="55">
        <v>4103</v>
      </c>
      <c r="H51" s="55">
        <v>36</v>
      </c>
      <c r="I51" s="55">
        <v>114</v>
      </c>
      <c r="J51" s="55">
        <v>2</v>
      </c>
      <c r="K51" s="55">
        <v>245747</v>
      </c>
      <c r="L51" s="55">
        <v>4144</v>
      </c>
      <c r="M51" s="24">
        <f t="shared" si="0"/>
        <v>0.95111940298507458</v>
      </c>
      <c r="N51" s="25">
        <f t="shared" si="7"/>
        <v>1.931298835323603E-2</v>
      </c>
      <c r="P51">
        <f t="shared" si="2"/>
        <v>2.7601557699585347E-2</v>
      </c>
    </row>
    <row r="52" spans="1:16" ht="16.5" thickBot="1" x14ac:dyDescent="0.3">
      <c r="A52" s="8" t="s">
        <v>92</v>
      </c>
      <c r="B52" s="55">
        <v>6465</v>
      </c>
      <c r="C52" s="55">
        <v>272</v>
      </c>
      <c r="D52" s="55">
        <v>429</v>
      </c>
      <c r="E52" s="55">
        <v>14</v>
      </c>
      <c r="F52" s="55">
        <v>1562</v>
      </c>
      <c r="G52" s="55">
        <v>4474</v>
      </c>
      <c r="H52" s="55"/>
      <c r="I52" s="55">
        <v>63</v>
      </c>
      <c r="J52" s="55">
        <v>4</v>
      </c>
      <c r="K52" s="55">
        <v>90000</v>
      </c>
      <c r="L52" s="55">
        <v>879</v>
      </c>
      <c r="M52" s="24">
        <f t="shared" si="0"/>
        <v>0.78453038674033149</v>
      </c>
      <c r="N52" s="25">
        <f t="shared" si="7"/>
        <v>6.6357308584686775E-2</v>
      </c>
      <c r="P52">
        <f t="shared" si="2"/>
        <v>7.1833333333333332E-2</v>
      </c>
    </row>
    <row r="53" spans="1:16" ht="16.5" thickBot="1" x14ac:dyDescent="0.3">
      <c r="A53" s="8" t="s">
        <v>64</v>
      </c>
      <c r="B53" s="55">
        <v>6298</v>
      </c>
      <c r="C53" s="56">
        <v>122</v>
      </c>
      <c r="D53" s="55">
        <v>105</v>
      </c>
      <c r="E53" s="57">
        <v>2</v>
      </c>
      <c r="F53" s="55">
        <v>4413</v>
      </c>
      <c r="G53" s="55">
        <v>1780</v>
      </c>
      <c r="H53" s="55">
        <v>27</v>
      </c>
      <c r="I53" s="55">
        <v>195</v>
      </c>
      <c r="J53" s="55">
        <v>3</v>
      </c>
      <c r="K53" s="55">
        <v>195833</v>
      </c>
      <c r="L53" s="55">
        <v>6051</v>
      </c>
      <c r="M53" s="24">
        <f t="shared" si="0"/>
        <v>0.97675962815405049</v>
      </c>
      <c r="N53" s="25">
        <f t="shared" si="7"/>
        <v>1.6671959352175292E-2</v>
      </c>
      <c r="P53">
        <f t="shared" si="2"/>
        <v>3.2160054740518709E-2</v>
      </c>
    </row>
    <row r="54" spans="1:16" ht="16.5" thickBot="1" x14ac:dyDescent="0.3">
      <c r="A54" s="8" t="s">
        <v>87</v>
      </c>
      <c r="B54" s="55">
        <v>5254</v>
      </c>
      <c r="C54" s="56">
        <v>78</v>
      </c>
      <c r="D54" s="55">
        <v>230</v>
      </c>
      <c r="E54" s="55">
        <v>10</v>
      </c>
      <c r="F54" s="55">
        <v>3000</v>
      </c>
      <c r="G54" s="55">
        <v>2024</v>
      </c>
      <c r="H54" s="55">
        <v>49</v>
      </c>
      <c r="I54" s="55">
        <v>948</v>
      </c>
      <c r="J54" s="55">
        <v>42</v>
      </c>
      <c r="K54" s="55">
        <v>102300</v>
      </c>
      <c r="L54" s="55">
        <v>18463</v>
      </c>
      <c r="M54" s="24">
        <f t="shared" si="0"/>
        <v>0.92879256965944268</v>
      </c>
      <c r="N54" s="25">
        <f t="shared" si="7"/>
        <v>4.3776170536733917E-2</v>
      </c>
      <c r="P54">
        <f t="shared" si="2"/>
        <v>5.1358748778103619E-2</v>
      </c>
    </row>
    <row r="55" spans="1:16" ht="16.5" thickBot="1" x14ac:dyDescent="0.3">
      <c r="A55" s="8" t="s">
        <v>201</v>
      </c>
      <c r="B55" s="55">
        <v>4983</v>
      </c>
      <c r="C55" s="56">
        <v>364</v>
      </c>
      <c r="D55" s="55">
        <v>38</v>
      </c>
      <c r="E55" s="57">
        <v>5</v>
      </c>
      <c r="F55" s="55">
        <v>1776</v>
      </c>
      <c r="G55" s="55">
        <v>3169</v>
      </c>
      <c r="H55" s="55">
        <v>72</v>
      </c>
      <c r="I55" s="55">
        <v>1167</v>
      </c>
      <c r="J55" s="55">
        <v>9</v>
      </c>
      <c r="K55" s="55">
        <v>179000</v>
      </c>
      <c r="L55" s="55">
        <v>41915</v>
      </c>
      <c r="M55" s="24">
        <f t="shared" si="0"/>
        <v>0.97905181918412343</v>
      </c>
      <c r="N55" s="25">
        <f t="shared" si="7"/>
        <v>7.6259281557294802E-3</v>
      </c>
      <c r="P55">
        <f t="shared" si="2"/>
        <v>2.7837988826815641E-2</v>
      </c>
    </row>
    <row r="56" spans="1:16" ht="16.5" thickBot="1" x14ac:dyDescent="0.3">
      <c r="A56" s="8" t="s">
        <v>97</v>
      </c>
      <c r="B56" s="55">
        <v>4903</v>
      </c>
      <c r="C56" s="55">
        <v>174</v>
      </c>
      <c r="D56" s="55">
        <v>174</v>
      </c>
      <c r="E56" s="57">
        <v>1</v>
      </c>
      <c r="F56" s="55">
        <v>1438</v>
      </c>
      <c r="G56" s="55">
        <v>3291</v>
      </c>
      <c r="H56" s="55">
        <v>1</v>
      </c>
      <c r="I56" s="55">
        <v>133</v>
      </c>
      <c r="J56" s="55">
        <v>5</v>
      </c>
      <c r="K56" s="55">
        <v>42112</v>
      </c>
      <c r="L56" s="55">
        <v>1141</v>
      </c>
      <c r="M56" s="24">
        <f t="shared" si="0"/>
        <v>0.89205955334987597</v>
      </c>
      <c r="N56" s="25">
        <f t="shared" si="7"/>
        <v>3.5488476442994084E-2</v>
      </c>
      <c r="P56">
        <f t="shared" si="2"/>
        <v>0.11642762158054712</v>
      </c>
    </row>
    <row r="57" spans="1:16" ht="16.5" thickBot="1" x14ac:dyDescent="0.3">
      <c r="A57" s="8" t="s">
        <v>93</v>
      </c>
      <c r="B57" s="55">
        <v>4681</v>
      </c>
      <c r="C57" s="56"/>
      <c r="D57" s="55">
        <v>241</v>
      </c>
      <c r="E57" s="57">
        <v>4</v>
      </c>
      <c r="F57" s="55">
        <v>1354</v>
      </c>
      <c r="G57" s="55">
        <v>3086</v>
      </c>
      <c r="H57" s="55">
        <v>157</v>
      </c>
      <c r="I57" s="55">
        <v>104</v>
      </c>
      <c r="J57" s="55">
        <v>5</v>
      </c>
      <c r="K57" s="55">
        <v>65813</v>
      </c>
      <c r="L57" s="55">
        <v>1456</v>
      </c>
      <c r="M57" s="24">
        <f t="shared" si="0"/>
        <v>0.84890282131661443</v>
      </c>
      <c r="N57" s="25">
        <f t="shared" si="7"/>
        <v>5.1484725486007264E-2</v>
      </c>
      <c r="P57">
        <f t="shared" si="2"/>
        <v>7.1125765426283558E-2</v>
      </c>
    </row>
    <row r="58" spans="1:16" ht="16.5" thickBot="1" x14ac:dyDescent="0.3">
      <c r="A58" s="8" t="s">
        <v>95</v>
      </c>
      <c r="B58" s="55">
        <v>4474</v>
      </c>
      <c r="C58" s="56">
        <v>179</v>
      </c>
      <c r="D58" s="55">
        <v>463</v>
      </c>
      <c r="E58" s="57">
        <v>4</v>
      </c>
      <c r="F58" s="55">
        <v>1936</v>
      </c>
      <c r="G58" s="55">
        <v>2075</v>
      </c>
      <c r="H58" s="55">
        <v>22</v>
      </c>
      <c r="I58" s="55">
        <v>102</v>
      </c>
      <c r="J58" s="55">
        <v>11</v>
      </c>
      <c r="K58" s="55">
        <v>6500</v>
      </c>
      <c r="L58" s="55">
        <v>148</v>
      </c>
      <c r="M58" s="24">
        <f t="shared" si="0"/>
        <v>0.80700291788245104</v>
      </c>
      <c r="N58" s="25">
        <f t="shared" si="7"/>
        <v>0.10348681269557443</v>
      </c>
      <c r="P58">
        <f t="shared" si="2"/>
        <v>0.68830769230769229</v>
      </c>
    </row>
    <row r="59" spans="1:16" ht="16.5" thickBot="1" x14ac:dyDescent="0.3">
      <c r="A59" s="8" t="s">
        <v>96</v>
      </c>
      <c r="B59" s="55">
        <v>4121</v>
      </c>
      <c r="C59" s="56">
        <v>69</v>
      </c>
      <c r="D59" s="55">
        <v>125</v>
      </c>
      <c r="E59" s="57">
        <v>1</v>
      </c>
      <c r="F59" s="55">
        <v>1382</v>
      </c>
      <c r="G59" s="55">
        <v>2614</v>
      </c>
      <c r="H59" s="55">
        <v>237</v>
      </c>
      <c r="I59" s="55">
        <v>1022</v>
      </c>
      <c r="J59" s="55">
        <v>31</v>
      </c>
      <c r="K59" s="55">
        <v>20447</v>
      </c>
      <c r="L59" s="55">
        <v>5069</v>
      </c>
      <c r="M59" s="24">
        <f t="shared" si="0"/>
        <v>0.9170537491705375</v>
      </c>
      <c r="N59" s="25">
        <f t="shared" si="7"/>
        <v>3.0332443581654937E-2</v>
      </c>
      <c r="P59">
        <f t="shared" si="2"/>
        <v>0.20154545899153911</v>
      </c>
    </row>
    <row r="60" spans="1:16" ht="16.5" thickBot="1" x14ac:dyDescent="0.3">
      <c r="A60" s="8" t="s">
        <v>202</v>
      </c>
      <c r="B60" s="55">
        <v>3913</v>
      </c>
      <c r="C60" s="56">
        <v>56</v>
      </c>
      <c r="D60" s="55">
        <v>27</v>
      </c>
      <c r="E60" s="55">
        <v>2</v>
      </c>
      <c r="F60" s="55">
        <v>1084</v>
      </c>
      <c r="G60" s="55">
        <v>2802</v>
      </c>
      <c r="H60" s="55">
        <v>40</v>
      </c>
      <c r="I60" s="55">
        <v>208</v>
      </c>
      <c r="J60" s="55">
        <v>1</v>
      </c>
      <c r="K60" s="55">
        <v>282862</v>
      </c>
      <c r="L60" s="55">
        <v>15065</v>
      </c>
      <c r="M60" s="24">
        <f t="shared" si="0"/>
        <v>0.97569756975697575</v>
      </c>
      <c r="N60" s="25">
        <f t="shared" si="7"/>
        <v>6.9000766675185281E-3</v>
      </c>
      <c r="P60">
        <f t="shared" si="2"/>
        <v>1.3833600837157341E-2</v>
      </c>
    </row>
    <row r="61" spans="1:16" ht="16.5" thickBot="1" x14ac:dyDescent="0.3">
      <c r="A61" s="8" t="s">
        <v>83</v>
      </c>
      <c r="B61" s="55">
        <v>3824</v>
      </c>
      <c r="C61" s="56">
        <v>12</v>
      </c>
      <c r="D61" s="55">
        <v>96</v>
      </c>
      <c r="E61" s="55">
        <v>4</v>
      </c>
      <c r="F61" s="55">
        <v>3379</v>
      </c>
      <c r="G61" s="55">
        <v>349</v>
      </c>
      <c r="H61" s="55">
        <v>22</v>
      </c>
      <c r="I61" s="55">
        <v>6109</v>
      </c>
      <c r="J61" s="55">
        <v>153</v>
      </c>
      <c r="K61" s="55">
        <v>48118</v>
      </c>
      <c r="L61" s="55">
        <v>76869</v>
      </c>
      <c r="M61" s="24">
        <f t="shared" si="0"/>
        <v>0.97237410071942443</v>
      </c>
      <c r="N61" s="25">
        <f t="shared" si="7"/>
        <v>2.5104602510460251E-2</v>
      </c>
      <c r="P61">
        <f t="shared" si="2"/>
        <v>7.9471299721517938E-2</v>
      </c>
    </row>
    <row r="62" spans="1:16" ht="16.5" thickBot="1" x14ac:dyDescent="0.3">
      <c r="A62" s="8" t="s">
        <v>100</v>
      </c>
      <c r="B62" s="55">
        <v>3383</v>
      </c>
      <c r="C62" s="56">
        <v>99</v>
      </c>
      <c r="D62" s="55">
        <v>8</v>
      </c>
      <c r="E62" s="57"/>
      <c r="F62" s="55">
        <v>1718</v>
      </c>
      <c r="G62" s="55">
        <v>1657</v>
      </c>
      <c r="H62" s="55">
        <v>1</v>
      </c>
      <c r="I62" s="55">
        <v>1988</v>
      </c>
      <c r="J62" s="55">
        <v>5</v>
      </c>
      <c r="K62" s="55">
        <v>144155</v>
      </c>
      <c r="L62" s="55">
        <v>84719</v>
      </c>
      <c r="M62" s="24">
        <f t="shared" si="0"/>
        <v>0.99536500579374276</v>
      </c>
      <c r="N62" s="25">
        <f t="shared" si="7"/>
        <v>2.3647650014779783E-3</v>
      </c>
      <c r="P62">
        <f t="shared" si="2"/>
        <v>2.346779508168291E-2</v>
      </c>
    </row>
    <row r="63" spans="1:16" ht="16.5" thickBot="1" x14ac:dyDescent="0.3">
      <c r="A63" s="8" t="s">
        <v>101</v>
      </c>
      <c r="B63" s="55">
        <v>2998</v>
      </c>
      <c r="C63" s="56">
        <v>56</v>
      </c>
      <c r="D63" s="55">
        <v>340</v>
      </c>
      <c r="E63" s="57">
        <v>5</v>
      </c>
      <c r="F63" s="55">
        <v>629</v>
      </c>
      <c r="G63" s="55">
        <v>2029</v>
      </c>
      <c r="H63" s="55">
        <v>51</v>
      </c>
      <c r="I63" s="55">
        <v>310</v>
      </c>
      <c r="J63" s="55">
        <v>35</v>
      </c>
      <c r="K63" s="55">
        <v>82010</v>
      </c>
      <c r="L63" s="55">
        <v>8489</v>
      </c>
      <c r="M63" s="24">
        <f t="shared" si="0"/>
        <v>0.64912280701754388</v>
      </c>
      <c r="N63" s="25">
        <f t="shared" si="7"/>
        <v>0.1134089392928619</v>
      </c>
      <c r="P63">
        <f t="shared" si="2"/>
        <v>3.6556517497866113E-2</v>
      </c>
    </row>
    <row r="64" spans="1:16" ht="16.5" thickBot="1" x14ac:dyDescent="0.3">
      <c r="A64" s="8" t="s">
        <v>89</v>
      </c>
      <c r="B64" s="55">
        <v>2969</v>
      </c>
      <c r="C64" s="56">
        <v>3</v>
      </c>
      <c r="D64" s="55">
        <v>54</v>
      </c>
      <c r="E64" s="57"/>
      <c r="F64" s="55">
        <v>2739</v>
      </c>
      <c r="G64" s="55">
        <v>176</v>
      </c>
      <c r="H64" s="55">
        <v>61</v>
      </c>
      <c r="I64" s="55">
        <v>43</v>
      </c>
      <c r="J64" s="55" t="s">
        <v>57</v>
      </c>
      <c r="K64" s="55">
        <v>178083</v>
      </c>
      <c r="L64" s="55">
        <v>2551</v>
      </c>
      <c r="M64" s="24">
        <f t="shared" si="0"/>
        <v>0.98066595059076267</v>
      </c>
      <c r="N64" s="25">
        <f t="shared" si="7"/>
        <v>1.8187942068036377E-2</v>
      </c>
      <c r="P64">
        <f t="shared" si="2"/>
        <v>1.6672001257840446E-2</v>
      </c>
    </row>
    <row r="65" spans="1:16" ht="16.5" thickBot="1" x14ac:dyDescent="0.3">
      <c r="A65" s="8" t="s">
        <v>219</v>
      </c>
      <c r="B65" s="55">
        <v>2704</v>
      </c>
      <c r="C65" s="56">
        <v>235</v>
      </c>
      <c r="D65" s="55">
        <v>85</v>
      </c>
      <c r="E65" s="55">
        <v>13</v>
      </c>
      <c r="F65" s="55">
        <v>345</v>
      </c>
      <c r="G65" s="55">
        <v>2274</v>
      </c>
      <c r="H65" s="55">
        <v>7</v>
      </c>
      <c r="I65" s="55">
        <v>69</v>
      </c>
      <c r="J65" s="55">
        <v>2</v>
      </c>
      <c r="K65" s="55">
        <v>11068</v>
      </c>
      <c r="L65" s="55">
        <v>284</v>
      </c>
      <c r="M65" s="24">
        <f t="shared" si="0"/>
        <v>0.80232558139534882</v>
      </c>
      <c r="N65" s="25">
        <f t="shared" si="7"/>
        <v>3.1434911242603551E-2</v>
      </c>
      <c r="P65">
        <f t="shared" si="2"/>
        <v>0.24430791470907121</v>
      </c>
    </row>
    <row r="66" spans="1:16" ht="16.5" thickBot="1" x14ac:dyDescent="0.3">
      <c r="A66" s="8" t="s">
        <v>94</v>
      </c>
      <c r="B66" s="55">
        <v>2626</v>
      </c>
      <c r="C66" s="56">
        <v>6</v>
      </c>
      <c r="D66" s="55">
        <v>144</v>
      </c>
      <c r="E66" s="57">
        <v>1</v>
      </c>
      <c r="F66" s="55">
        <v>1374</v>
      </c>
      <c r="G66" s="55">
        <v>1108</v>
      </c>
      <c r="H66" s="55">
        <v>37</v>
      </c>
      <c r="I66" s="55">
        <v>252</v>
      </c>
      <c r="J66" s="55">
        <v>14</v>
      </c>
      <c r="K66" s="55">
        <v>79332</v>
      </c>
      <c r="L66" s="55">
        <v>7611</v>
      </c>
      <c r="M66" s="24">
        <f t="shared" si="0"/>
        <v>0.90513833992094861</v>
      </c>
      <c r="N66" s="25">
        <f t="shared" si="7"/>
        <v>5.4836252856054833E-2</v>
      </c>
      <c r="P66">
        <f t="shared" si="2"/>
        <v>3.3101396662128774E-2</v>
      </c>
    </row>
    <row r="67" spans="1:16" ht="16.5" thickBot="1" x14ac:dyDescent="0.3">
      <c r="A67" s="9" t="s">
        <v>214</v>
      </c>
      <c r="B67" s="58">
        <v>2568</v>
      </c>
      <c r="C67" s="59">
        <v>85</v>
      </c>
      <c r="D67" s="58">
        <v>12</v>
      </c>
      <c r="E67" s="60"/>
      <c r="F67" s="58">
        <v>750</v>
      </c>
      <c r="G67" s="58">
        <v>1806</v>
      </c>
      <c r="H67" s="58">
        <v>17</v>
      </c>
      <c r="I67" s="58">
        <v>503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0.98425196850393704</v>
      </c>
      <c r="N67" s="25">
        <f t="shared" si="7"/>
        <v>4.6728971962616819E-3</v>
      </c>
      <c r="P67">
        <f t="shared" si="2"/>
        <v>6.3471662670851969E-2</v>
      </c>
    </row>
    <row r="68" spans="1:16" ht="16.5" thickBot="1" x14ac:dyDescent="0.3">
      <c r="A68" s="8" t="s">
        <v>235</v>
      </c>
      <c r="B68" s="55">
        <v>2388</v>
      </c>
      <c r="C68" s="56"/>
      <c r="D68" s="55">
        <v>85</v>
      </c>
      <c r="E68" s="57"/>
      <c r="F68" s="55">
        <v>385</v>
      </c>
      <c r="G68" s="55">
        <v>1918</v>
      </c>
      <c r="H68" s="55">
        <v>2</v>
      </c>
      <c r="I68" s="55">
        <v>12</v>
      </c>
      <c r="J68" s="55" t="s">
        <v>72</v>
      </c>
      <c r="K68" s="55">
        <v>16588</v>
      </c>
      <c r="L68" s="55">
        <v>80</v>
      </c>
      <c r="M68" s="24">
        <f t="shared" si="8"/>
        <v>0.81914893617021278</v>
      </c>
      <c r="N68" s="25">
        <f t="shared" si="7"/>
        <v>3.5594639865996647E-2</v>
      </c>
      <c r="P68">
        <f t="shared" ref="P68:P105" si="9">+B68/K68</f>
        <v>0.14395948878707499</v>
      </c>
    </row>
    <row r="69" spans="1:16" ht="16.5" thickBot="1" x14ac:dyDescent="0.3">
      <c r="A69" s="8" t="s">
        <v>209</v>
      </c>
      <c r="B69" s="55">
        <v>2386</v>
      </c>
      <c r="C69" s="56">
        <v>113</v>
      </c>
      <c r="D69" s="55">
        <v>35</v>
      </c>
      <c r="E69" s="55">
        <v>2</v>
      </c>
      <c r="F69" s="55">
        <v>1035</v>
      </c>
      <c r="G69" s="55">
        <v>1316</v>
      </c>
      <c r="H69" s="55">
        <v>10</v>
      </c>
      <c r="I69" s="55">
        <v>805</v>
      </c>
      <c r="J69" s="55">
        <v>12</v>
      </c>
      <c r="K69" s="55">
        <v>24177</v>
      </c>
      <c r="L69" s="55">
        <v>8159</v>
      </c>
      <c r="M69" s="24">
        <f t="shared" si="8"/>
        <v>0.96728971962616828</v>
      </c>
      <c r="N69" s="25">
        <f t="shared" si="7"/>
        <v>1.4668901927912825E-2</v>
      </c>
      <c r="P69">
        <f t="shared" si="9"/>
        <v>9.8688836497497628E-2</v>
      </c>
    </row>
    <row r="70" spans="1:16" ht="16.5" thickBot="1" x14ac:dyDescent="0.3">
      <c r="A70" s="8" t="s">
        <v>102</v>
      </c>
      <c r="B70" s="55">
        <v>2296</v>
      </c>
      <c r="C70" s="56">
        <v>77</v>
      </c>
      <c r="D70" s="55">
        <v>97</v>
      </c>
      <c r="E70" s="55">
        <v>2</v>
      </c>
      <c r="F70" s="55">
        <v>1490</v>
      </c>
      <c r="G70" s="55">
        <v>709</v>
      </c>
      <c r="H70" s="55"/>
      <c r="I70" s="55">
        <v>57</v>
      </c>
      <c r="J70" s="55">
        <v>2</v>
      </c>
      <c r="K70" s="55">
        <v>103262</v>
      </c>
      <c r="L70" s="55">
        <v>2567</v>
      </c>
      <c r="M70" s="24">
        <f t="shared" si="8"/>
        <v>0.93887838689350978</v>
      </c>
      <c r="N70" s="25">
        <f t="shared" si="7"/>
        <v>4.2247386759581881E-2</v>
      </c>
      <c r="P70">
        <f t="shared" si="9"/>
        <v>2.2234703956925103E-2</v>
      </c>
    </row>
    <row r="71" spans="1:16" ht="16.5" thickBot="1" x14ac:dyDescent="0.3">
      <c r="A71" s="8" t="s">
        <v>223</v>
      </c>
      <c r="B71" s="55">
        <v>2169</v>
      </c>
      <c r="C71" s="56"/>
      <c r="D71" s="55">
        <v>18</v>
      </c>
      <c r="E71" s="55"/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117049</v>
      </c>
      <c r="L71" s="55">
        <v>3767</v>
      </c>
      <c r="M71" s="24">
        <f t="shared" si="8"/>
        <v>0.92712550607287447</v>
      </c>
      <c r="N71" s="25">
        <f t="shared" si="7"/>
        <v>8.2987551867219917E-3</v>
      </c>
      <c r="P71">
        <f t="shared" si="9"/>
        <v>1.8530700817606303E-2</v>
      </c>
    </row>
    <row r="72" spans="1:16" ht="16.5" thickBot="1" x14ac:dyDescent="0.3">
      <c r="A72" s="8" t="s">
        <v>204</v>
      </c>
      <c r="B72" s="55">
        <v>2136</v>
      </c>
      <c r="C72" s="56">
        <v>18</v>
      </c>
      <c r="D72" s="55">
        <v>10</v>
      </c>
      <c r="E72" s="55">
        <v>1</v>
      </c>
      <c r="F72" s="55">
        <v>1319</v>
      </c>
      <c r="G72" s="55">
        <v>807</v>
      </c>
      <c r="H72" s="55">
        <v>8</v>
      </c>
      <c r="I72" s="55">
        <v>64</v>
      </c>
      <c r="J72" s="55" t="s">
        <v>63</v>
      </c>
      <c r="K72" s="55">
        <v>242536</v>
      </c>
      <c r="L72" s="55">
        <v>7247</v>
      </c>
      <c r="M72" s="24">
        <f t="shared" si="8"/>
        <v>0.99247554552294959</v>
      </c>
      <c r="N72" s="25">
        <f t="shared" si="7"/>
        <v>4.6816479400749065E-3</v>
      </c>
      <c r="P72">
        <f t="shared" si="9"/>
        <v>8.8069400006596955E-3</v>
      </c>
    </row>
    <row r="73" spans="1:16" ht="16.5" thickBot="1" x14ac:dyDescent="0.3">
      <c r="A73" s="8" t="s">
        <v>99</v>
      </c>
      <c r="B73" s="55">
        <v>2096</v>
      </c>
      <c r="C73" s="56">
        <v>8</v>
      </c>
      <c r="D73" s="55">
        <v>79</v>
      </c>
      <c r="E73" s="55">
        <v>2</v>
      </c>
      <c r="F73" s="55">
        <v>1489</v>
      </c>
      <c r="G73" s="55">
        <v>528</v>
      </c>
      <c r="H73" s="55">
        <v>15</v>
      </c>
      <c r="I73" s="55">
        <v>511</v>
      </c>
      <c r="J73" s="55">
        <v>19</v>
      </c>
      <c r="K73" s="55">
        <v>38084</v>
      </c>
      <c r="L73" s="55">
        <v>9277</v>
      </c>
      <c r="M73" s="24">
        <f t="shared" si="8"/>
        <v>0.94961734693877553</v>
      </c>
      <c r="N73" s="25">
        <f t="shared" si="7"/>
        <v>3.7690839694656489E-2</v>
      </c>
      <c r="P73">
        <f t="shared" si="9"/>
        <v>5.5036235689528409E-2</v>
      </c>
    </row>
    <row r="74" spans="1:16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3.0813673567645642E-2</v>
      </c>
      <c r="P74" t="e">
        <f t="shared" si="9"/>
        <v>#DIV/0!</v>
      </c>
    </row>
    <row r="75" spans="1:16" ht="16.5" thickBot="1" x14ac:dyDescent="0.3">
      <c r="A75" s="8" t="s">
        <v>206</v>
      </c>
      <c r="B75" s="55">
        <v>1932</v>
      </c>
      <c r="C75" s="56">
        <v>38</v>
      </c>
      <c r="D75" s="55">
        <v>25</v>
      </c>
      <c r="E75" s="55"/>
      <c r="F75" s="55">
        <v>1441</v>
      </c>
      <c r="G75" s="55">
        <v>466</v>
      </c>
      <c r="H75" s="55">
        <v>17</v>
      </c>
      <c r="I75" s="55">
        <v>191</v>
      </c>
      <c r="J75" s="55">
        <v>2</v>
      </c>
      <c r="K75" s="55">
        <v>157932</v>
      </c>
      <c r="L75" s="55">
        <v>15576</v>
      </c>
      <c r="M75" s="24">
        <f t="shared" si="8"/>
        <v>0.98294679399727147</v>
      </c>
      <c r="N75" s="25">
        <f t="shared" si="7"/>
        <v>1.2939958592132506E-2</v>
      </c>
      <c r="P75">
        <f t="shared" si="9"/>
        <v>1.2233112985335462E-2</v>
      </c>
    </row>
    <row r="76" spans="1:16" ht="30.75" thickBot="1" x14ac:dyDescent="0.3">
      <c r="A76" s="8" t="s">
        <v>208</v>
      </c>
      <c r="B76" s="55">
        <v>1857</v>
      </c>
      <c r="C76" s="56">
        <v>18</v>
      </c>
      <c r="D76" s="55">
        <v>77</v>
      </c>
      <c r="E76" s="55">
        <v>5</v>
      </c>
      <c r="F76" s="55">
        <v>825</v>
      </c>
      <c r="G76" s="55">
        <v>955</v>
      </c>
      <c r="H76" s="55">
        <v>4</v>
      </c>
      <c r="I76" s="55">
        <v>566</v>
      </c>
      <c r="J76" s="55">
        <v>23</v>
      </c>
      <c r="K76" s="55">
        <v>33928</v>
      </c>
      <c r="L76" s="55">
        <v>10341</v>
      </c>
      <c r="M76" s="24">
        <f t="shared" si="8"/>
        <v>0.91463414634146345</v>
      </c>
      <c r="N76" s="25">
        <f t="shared" si="7"/>
        <v>4.1464728056004305E-2</v>
      </c>
      <c r="P76">
        <f t="shared" si="9"/>
        <v>5.473355340721528E-2</v>
      </c>
    </row>
    <row r="77" spans="1:16" ht="16.5" thickBot="1" x14ac:dyDescent="0.3">
      <c r="A77" s="8" t="s">
        <v>98</v>
      </c>
      <c r="B77" s="55">
        <v>1799</v>
      </c>
      <c r="C77" s="56">
        <v>1</v>
      </c>
      <c r="D77" s="55">
        <v>10</v>
      </c>
      <c r="E77" s="55"/>
      <c r="F77" s="55">
        <v>1717</v>
      </c>
      <c r="G77" s="55">
        <v>72</v>
      </c>
      <c r="H77" s="55"/>
      <c r="I77" s="55">
        <v>5272</v>
      </c>
      <c r="J77" s="55">
        <v>29</v>
      </c>
      <c r="K77" s="55">
        <v>50406</v>
      </c>
      <c r="L77" s="55">
        <v>147713</v>
      </c>
      <c r="M77" s="24">
        <f t="shared" si="8"/>
        <v>0.99420961204400693</v>
      </c>
      <c r="N77" s="25">
        <f t="shared" si="7"/>
        <v>5.558643690939411E-3</v>
      </c>
      <c r="P77">
        <f t="shared" si="9"/>
        <v>3.5690195611633536E-2</v>
      </c>
    </row>
    <row r="78" spans="1:16" ht="16.5" thickBot="1" x14ac:dyDescent="0.3">
      <c r="A78" s="8" t="s">
        <v>103</v>
      </c>
      <c r="B78" s="55">
        <v>1700</v>
      </c>
      <c r="C78" s="55">
        <v>1</v>
      </c>
      <c r="D78" s="55">
        <v>55</v>
      </c>
      <c r="E78" s="55">
        <v>2</v>
      </c>
      <c r="F78" s="55">
        <v>259</v>
      </c>
      <c r="G78" s="55">
        <v>1386</v>
      </c>
      <c r="H78" s="55">
        <v>7</v>
      </c>
      <c r="I78" s="55">
        <v>1282</v>
      </c>
      <c r="J78" s="55">
        <v>41</v>
      </c>
      <c r="K78" s="55">
        <v>55206</v>
      </c>
      <c r="L78" s="55">
        <v>41617</v>
      </c>
      <c r="M78" s="24">
        <f t="shared" si="8"/>
        <v>0.82484076433121023</v>
      </c>
      <c r="N78" s="25">
        <f t="shared" si="7"/>
        <v>3.2352941176470591E-2</v>
      </c>
      <c r="P78">
        <f t="shared" si="9"/>
        <v>3.0793754302068616E-2</v>
      </c>
    </row>
    <row r="79" spans="1:16" ht="16.5" thickBot="1" x14ac:dyDescent="0.3">
      <c r="A79" s="8" t="s">
        <v>216</v>
      </c>
      <c r="B79" s="55">
        <v>1649</v>
      </c>
      <c r="C79" s="56">
        <v>38</v>
      </c>
      <c r="D79" s="55">
        <v>67</v>
      </c>
      <c r="E79" s="55">
        <v>1</v>
      </c>
      <c r="F79" s="55">
        <v>827</v>
      </c>
      <c r="G79" s="55">
        <v>755</v>
      </c>
      <c r="H79" s="55">
        <v>13</v>
      </c>
      <c r="I79" s="55">
        <v>146</v>
      </c>
      <c r="J79" s="55">
        <v>6</v>
      </c>
      <c r="K79" s="55">
        <v>53545</v>
      </c>
      <c r="L79" s="55">
        <v>4727</v>
      </c>
      <c r="M79" s="24">
        <f t="shared" si="8"/>
        <v>0.92505592841163309</v>
      </c>
      <c r="N79" s="25">
        <f t="shared" si="7"/>
        <v>4.0630685263796242E-2</v>
      </c>
      <c r="P79">
        <f t="shared" si="9"/>
        <v>3.0796526286301241E-2</v>
      </c>
    </row>
    <row r="80" spans="1:16" ht="16.5" thickBot="1" x14ac:dyDescent="0.3">
      <c r="A80" s="18" t="s">
        <v>220</v>
      </c>
      <c r="B80" s="55">
        <v>1618</v>
      </c>
      <c r="C80" s="55">
        <v>24</v>
      </c>
      <c r="D80" s="55">
        <v>73</v>
      </c>
      <c r="E80" s="55">
        <v>1</v>
      </c>
      <c r="F80" s="55">
        <v>308</v>
      </c>
      <c r="G80" s="55">
        <v>1237</v>
      </c>
      <c r="H80" s="55">
        <v>39</v>
      </c>
      <c r="I80" s="55">
        <v>233</v>
      </c>
      <c r="J80" s="55">
        <v>11</v>
      </c>
      <c r="K80" s="55">
        <v>47636</v>
      </c>
      <c r="L80" s="55">
        <v>6856</v>
      </c>
      <c r="M80" s="24">
        <f t="shared" si="8"/>
        <v>0.80839895013123364</v>
      </c>
      <c r="N80" s="25">
        <f t="shared" si="7"/>
        <v>4.5117428924598267E-2</v>
      </c>
      <c r="P80">
        <f t="shared" si="9"/>
        <v>3.3965908136703332E-2</v>
      </c>
    </row>
    <row r="81" spans="1:16" ht="16.5" thickBot="1" x14ac:dyDescent="0.3">
      <c r="A81" s="8" t="s">
        <v>238</v>
      </c>
      <c r="B81" s="55">
        <v>1586</v>
      </c>
      <c r="C81" s="55"/>
      <c r="D81" s="55">
        <v>7</v>
      </c>
      <c r="E81" s="55"/>
      <c r="F81" s="55">
        <v>405</v>
      </c>
      <c r="G81" s="55">
        <v>1174</v>
      </c>
      <c r="H81" s="55"/>
      <c r="I81" s="55">
        <v>121</v>
      </c>
      <c r="J81" s="55" t="s">
        <v>91</v>
      </c>
      <c r="K81" s="55"/>
      <c r="L81" s="55"/>
      <c r="M81" s="24">
        <f t="shared" si="8"/>
        <v>0.98300970873786409</v>
      </c>
      <c r="N81" s="25">
        <f t="shared" si="7"/>
        <v>4.4136191677175288E-3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1511</v>
      </c>
      <c r="C82" s="56">
        <v>5</v>
      </c>
      <c r="D82" s="55">
        <v>84</v>
      </c>
      <c r="E82" s="57">
        <v>2</v>
      </c>
      <c r="F82" s="55">
        <v>945</v>
      </c>
      <c r="G82" s="55">
        <v>482</v>
      </c>
      <c r="H82" s="55">
        <v>21</v>
      </c>
      <c r="I82" s="55">
        <v>725</v>
      </c>
      <c r="J82" s="55">
        <v>40</v>
      </c>
      <c r="K82" s="55">
        <v>17246</v>
      </c>
      <c r="L82" s="55">
        <v>8278</v>
      </c>
      <c r="M82" s="24">
        <f t="shared" si="8"/>
        <v>0.91836734693877553</v>
      </c>
      <c r="N82" s="25">
        <f t="shared" si="7"/>
        <v>5.559232296492389E-2</v>
      </c>
      <c r="P82">
        <f t="shared" si="9"/>
        <v>8.7614519308825231E-2</v>
      </c>
    </row>
    <row r="83" spans="1:16" ht="16.5" thickBot="1" x14ac:dyDescent="0.3">
      <c r="A83" s="8" t="s">
        <v>104</v>
      </c>
      <c r="B83" s="55">
        <v>1487</v>
      </c>
      <c r="C83" s="56">
        <v>2</v>
      </c>
      <c r="D83" s="55">
        <v>20</v>
      </c>
      <c r="E83" s="57"/>
      <c r="F83" s="55">
        <v>1266</v>
      </c>
      <c r="G83" s="55">
        <v>201</v>
      </c>
      <c r="H83" s="55"/>
      <c r="I83" s="55">
        <v>308</v>
      </c>
      <c r="J83" s="55">
        <v>4</v>
      </c>
      <c r="K83" s="55">
        <v>150223</v>
      </c>
      <c r="L83" s="55">
        <v>31152</v>
      </c>
      <c r="M83" s="24">
        <f t="shared" si="8"/>
        <v>0.98444790046656294</v>
      </c>
      <c r="N83" s="25">
        <f t="shared" si="7"/>
        <v>1.3449899125756557E-2</v>
      </c>
      <c r="P83">
        <f t="shared" si="9"/>
        <v>9.8986173888152944E-3</v>
      </c>
    </row>
    <row r="84" spans="1:16" ht="16.5" thickBot="1" x14ac:dyDescent="0.3">
      <c r="A84" s="8" t="s">
        <v>237</v>
      </c>
      <c r="B84" s="55">
        <v>1470</v>
      </c>
      <c r="C84" s="56">
        <v>241</v>
      </c>
      <c r="D84" s="55">
        <v>71</v>
      </c>
      <c r="E84" s="57">
        <v>5</v>
      </c>
      <c r="F84" s="55">
        <v>159</v>
      </c>
      <c r="G84" s="55">
        <v>1240</v>
      </c>
      <c r="H84" s="55">
        <v>3</v>
      </c>
      <c r="I84" s="55">
        <v>126</v>
      </c>
      <c r="J84" s="55">
        <v>6</v>
      </c>
      <c r="K84" s="55">
        <v>7651</v>
      </c>
      <c r="L84" s="55">
        <v>655</v>
      </c>
      <c r="M84" s="24">
        <f t="shared" si="8"/>
        <v>0.69130434782608696</v>
      </c>
      <c r="N84" s="25">
        <f t="shared" ref="N84:N105" si="10">+D84/B84</f>
        <v>4.8299319727891157E-2</v>
      </c>
      <c r="P84">
        <f t="shared" si="9"/>
        <v>0.19213174748398903</v>
      </c>
    </row>
    <row r="85" spans="1:16" ht="16.5" thickBot="1" x14ac:dyDescent="0.3">
      <c r="A85" s="8" t="s">
        <v>203</v>
      </c>
      <c r="B85" s="55">
        <v>1439</v>
      </c>
      <c r="C85" s="56"/>
      <c r="D85" s="55">
        <v>96</v>
      </c>
      <c r="E85" s="57">
        <v>2</v>
      </c>
      <c r="F85" s="55">
        <v>241</v>
      </c>
      <c r="G85" s="55">
        <v>1102</v>
      </c>
      <c r="H85" s="55">
        <v>21</v>
      </c>
      <c r="I85" s="55">
        <v>692</v>
      </c>
      <c r="J85" s="55">
        <v>46</v>
      </c>
      <c r="K85" s="55">
        <v>55520</v>
      </c>
      <c r="L85" s="55">
        <v>26706</v>
      </c>
      <c r="M85" s="24">
        <f t="shared" si="8"/>
        <v>0.71513353115727007</v>
      </c>
      <c r="N85" s="25">
        <f t="shared" si="10"/>
        <v>6.6712995135510766E-2</v>
      </c>
      <c r="P85">
        <f t="shared" si="9"/>
        <v>2.5918587896253602E-2</v>
      </c>
    </row>
    <row r="86" spans="1:16" ht="16.5" thickBot="1" x14ac:dyDescent="0.3">
      <c r="A86" s="8" t="s">
        <v>207</v>
      </c>
      <c r="B86" s="55">
        <v>1410</v>
      </c>
      <c r="C86" s="56">
        <v>4</v>
      </c>
      <c r="D86" s="55">
        <v>46</v>
      </c>
      <c r="E86" s="57"/>
      <c r="F86" s="55">
        <v>635</v>
      </c>
      <c r="G86" s="55">
        <v>729</v>
      </c>
      <c r="H86" s="55">
        <v>17</v>
      </c>
      <c r="I86" s="55">
        <v>518</v>
      </c>
      <c r="J86" s="55">
        <v>17</v>
      </c>
      <c r="K86" s="55">
        <v>141678</v>
      </c>
      <c r="L86" s="55">
        <v>52044</v>
      </c>
      <c r="M86" s="24">
        <f t="shared" si="8"/>
        <v>0.9324522760646109</v>
      </c>
      <c r="N86" s="25">
        <f t="shared" si="10"/>
        <v>3.2624113475177303E-2</v>
      </c>
      <c r="P86">
        <f t="shared" si="9"/>
        <v>9.9521450048701988E-3</v>
      </c>
    </row>
    <row r="87" spans="1:16" ht="16.5" thickBot="1" x14ac:dyDescent="0.3">
      <c r="A87" s="8" t="s">
        <v>215</v>
      </c>
      <c r="B87" s="55">
        <v>1408</v>
      </c>
      <c r="C87" s="56">
        <v>1</v>
      </c>
      <c r="D87" s="55">
        <v>24</v>
      </c>
      <c r="E87" s="55"/>
      <c r="F87" s="55">
        <v>619</v>
      </c>
      <c r="G87" s="55">
        <v>765</v>
      </c>
      <c r="H87" s="55">
        <v>7</v>
      </c>
      <c r="I87" s="55">
        <v>258</v>
      </c>
      <c r="J87" s="55">
        <v>4</v>
      </c>
      <c r="K87" s="55">
        <v>96220</v>
      </c>
      <c r="L87" s="55">
        <v>17624</v>
      </c>
      <c r="M87" s="24">
        <f t="shared" si="8"/>
        <v>0.96267496111975115</v>
      </c>
      <c r="N87" s="25">
        <f t="shared" si="10"/>
        <v>1.7045454545454544E-2</v>
      </c>
      <c r="P87">
        <f t="shared" si="9"/>
        <v>1.4633132404905425E-2</v>
      </c>
    </row>
    <row r="88" spans="1:16" ht="16.5" thickBot="1" x14ac:dyDescent="0.3">
      <c r="A88" s="8" t="s">
        <v>224</v>
      </c>
      <c r="B88" s="55">
        <v>1362</v>
      </c>
      <c r="C88" s="56"/>
      <c r="D88" s="55">
        <v>15</v>
      </c>
      <c r="E88" s="57"/>
      <c r="F88" s="55">
        <v>622</v>
      </c>
      <c r="G88" s="55">
        <v>725</v>
      </c>
      <c r="H88" s="55"/>
      <c r="I88" s="55">
        <v>52</v>
      </c>
      <c r="J88" s="55" t="s">
        <v>37</v>
      </c>
      <c r="K88" s="55">
        <v>10508</v>
      </c>
      <c r="L88" s="55">
        <v>398</v>
      </c>
      <c r="M88" s="24">
        <f t="shared" si="8"/>
        <v>0.97645211930926212</v>
      </c>
      <c r="N88" s="25">
        <f t="shared" si="10"/>
        <v>1.1013215859030838E-2</v>
      </c>
      <c r="P88">
        <f t="shared" si="9"/>
        <v>0.12961553102398174</v>
      </c>
    </row>
    <row r="89" spans="1:16" ht="16.5" thickBot="1" x14ac:dyDescent="0.3">
      <c r="A89" s="8" t="s">
        <v>249</v>
      </c>
      <c r="B89" s="55">
        <v>1182</v>
      </c>
      <c r="C89" s="56">
        <v>67</v>
      </c>
      <c r="D89" s="55">
        <v>9</v>
      </c>
      <c r="E89" s="55"/>
      <c r="F89" s="55">
        <v>372</v>
      </c>
      <c r="G89" s="55">
        <v>801</v>
      </c>
      <c r="H89" s="55">
        <v>4</v>
      </c>
      <c r="I89" s="55">
        <v>71</v>
      </c>
      <c r="J89" s="55" t="s">
        <v>91</v>
      </c>
      <c r="K89" s="55">
        <v>466</v>
      </c>
      <c r="L89" s="55">
        <v>28</v>
      </c>
      <c r="M89" s="24">
        <f t="shared" si="8"/>
        <v>0.97637795275590555</v>
      </c>
      <c r="N89" s="25">
        <f t="shared" si="10"/>
        <v>7.6142131979695434E-3</v>
      </c>
      <c r="P89">
        <f t="shared" si="9"/>
        <v>2.5364806866952789</v>
      </c>
    </row>
    <row r="90" spans="1:16" ht="16.5" thickBot="1" x14ac:dyDescent="0.3">
      <c r="A90" s="8" t="s">
        <v>225</v>
      </c>
      <c r="B90" s="55">
        <v>1112</v>
      </c>
      <c r="C90" s="56"/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8"/>
        <v>0.99709302325581395</v>
      </c>
      <c r="N90" s="25">
        <f t="shared" si="10"/>
        <v>1.7985611510791368E-3</v>
      </c>
      <c r="P90">
        <f t="shared" si="9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879</v>
      </c>
      <c r="G91" s="55">
        <v>157</v>
      </c>
      <c r="H91" s="55">
        <v>3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8"/>
        <v>0.99546998867497172</v>
      </c>
      <c r="N91" s="25">
        <f t="shared" si="10"/>
        <v>3.8461538461538464E-3</v>
      </c>
      <c r="P91">
        <f t="shared" si="9"/>
        <v>6.7101536238055601E-3</v>
      </c>
    </row>
    <row r="92" spans="1:16" ht="16.5" thickBot="1" x14ac:dyDescent="0.3">
      <c r="A92" s="8" t="s">
        <v>241</v>
      </c>
      <c r="B92" s="55">
        <v>1010</v>
      </c>
      <c r="C92" s="55">
        <v>111</v>
      </c>
      <c r="D92" s="55">
        <v>76</v>
      </c>
      <c r="E92" s="55">
        <v>1</v>
      </c>
      <c r="F92" s="55">
        <v>116</v>
      </c>
      <c r="G92" s="55">
        <v>818</v>
      </c>
      <c r="H92" s="55">
        <v>10</v>
      </c>
      <c r="I92" s="55">
        <v>102</v>
      </c>
      <c r="J92" s="55">
        <v>8</v>
      </c>
      <c r="K92" s="55">
        <v>4669</v>
      </c>
      <c r="L92" s="55">
        <v>471</v>
      </c>
      <c r="M92" s="24">
        <f t="shared" si="8"/>
        <v>0.60416666666666663</v>
      </c>
      <c r="N92" s="25">
        <f t="shared" si="10"/>
        <v>7.5247524752475245E-2</v>
      </c>
      <c r="P92">
        <f t="shared" si="9"/>
        <v>0.21632041122295995</v>
      </c>
    </row>
    <row r="93" spans="1:16" ht="16.5" thickBot="1" x14ac:dyDescent="0.3">
      <c r="A93" s="8" t="s">
        <v>221</v>
      </c>
      <c r="B93" s="55">
        <v>1009</v>
      </c>
      <c r="C93" s="56"/>
      <c r="D93" s="55">
        <v>42</v>
      </c>
      <c r="E93" s="55"/>
      <c r="F93" s="55">
        <v>323</v>
      </c>
      <c r="G93" s="55">
        <v>644</v>
      </c>
      <c r="H93" s="55">
        <v>25</v>
      </c>
      <c r="I93" s="55">
        <v>85</v>
      </c>
      <c r="J93" s="55">
        <v>4</v>
      </c>
      <c r="K93" s="55">
        <v>24055</v>
      </c>
      <c r="L93" s="55">
        <v>2035</v>
      </c>
      <c r="M93" s="24">
        <f t="shared" si="8"/>
        <v>0.8849315068493151</v>
      </c>
      <c r="N93" s="25">
        <f t="shared" si="10"/>
        <v>4.1625371655104063E-2</v>
      </c>
      <c r="P93">
        <f t="shared" si="9"/>
        <v>4.1945541467470378E-2</v>
      </c>
    </row>
    <row r="94" spans="1:16" ht="16.5" thickBot="1" x14ac:dyDescent="0.3">
      <c r="A94" s="8" t="s">
        <v>226</v>
      </c>
      <c r="B94" s="55">
        <v>879</v>
      </c>
      <c r="C94" s="55">
        <v>8</v>
      </c>
      <c r="D94" s="55">
        <v>16</v>
      </c>
      <c r="E94" s="55"/>
      <c r="F94" s="55">
        <v>348</v>
      </c>
      <c r="G94" s="55">
        <v>515</v>
      </c>
      <c r="H94" s="55">
        <v>4</v>
      </c>
      <c r="I94" s="55">
        <v>466</v>
      </c>
      <c r="J94" s="55">
        <v>8</v>
      </c>
      <c r="K94" s="55">
        <v>64245</v>
      </c>
      <c r="L94" s="55">
        <v>34061</v>
      </c>
      <c r="M94" s="24">
        <f t="shared" si="8"/>
        <v>0.95604395604395609</v>
      </c>
      <c r="N94" s="25">
        <f t="shared" si="10"/>
        <v>1.8202502844141068E-2</v>
      </c>
      <c r="P94">
        <f t="shared" si="9"/>
        <v>1.3681998599112771E-2</v>
      </c>
    </row>
    <row r="95" spans="1:16" ht="16.5" thickBot="1" x14ac:dyDescent="0.3">
      <c r="A95" s="8" t="s">
        <v>222</v>
      </c>
      <c r="B95" s="55">
        <v>872</v>
      </c>
      <c r="C95" s="55">
        <v>8</v>
      </c>
      <c r="D95" s="55">
        <v>15</v>
      </c>
      <c r="E95" s="55"/>
      <c r="F95" s="55">
        <v>296</v>
      </c>
      <c r="G95" s="55">
        <v>561</v>
      </c>
      <c r="H95" s="55">
        <v>15</v>
      </c>
      <c r="I95" s="55">
        <v>722</v>
      </c>
      <c r="J95" s="55">
        <v>12</v>
      </c>
      <c r="K95" s="55">
        <v>62267</v>
      </c>
      <c r="L95" s="55">
        <v>51573</v>
      </c>
      <c r="M95" s="24">
        <f t="shared" si="8"/>
        <v>0.95176848874598075</v>
      </c>
      <c r="N95" s="25">
        <f t="shared" si="10"/>
        <v>1.7201834862385322E-2</v>
      </c>
      <c r="P95">
        <f t="shared" si="9"/>
        <v>1.4004207686254357E-2</v>
      </c>
    </row>
    <row r="96" spans="1:16" ht="16.5" thickBot="1" x14ac:dyDescent="0.3">
      <c r="A96" s="8" t="s">
        <v>233</v>
      </c>
      <c r="B96" s="55">
        <v>795</v>
      </c>
      <c r="C96" s="56">
        <v>6</v>
      </c>
      <c r="D96" s="55">
        <v>31</v>
      </c>
      <c r="E96" s="55"/>
      <c r="F96" s="55">
        <v>531</v>
      </c>
      <c r="G96" s="55">
        <v>233</v>
      </c>
      <c r="H96" s="55">
        <v>7</v>
      </c>
      <c r="I96" s="55">
        <v>276</v>
      </c>
      <c r="J96" s="55">
        <v>11</v>
      </c>
      <c r="K96" s="55">
        <v>8866</v>
      </c>
      <c r="L96" s="55">
        <v>3081</v>
      </c>
      <c r="M96" s="24">
        <f t="shared" si="8"/>
        <v>0.94483985765124556</v>
      </c>
      <c r="N96" s="25">
        <f t="shared" si="10"/>
        <v>3.8993710691823898E-2</v>
      </c>
      <c r="P96">
        <f t="shared" si="9"/>
        <v>8.9668396120009028E-2</v>
      </c>
    </row>
    <row r="97" spans="1:16" ht="16.5" thickBot="1" x14ac:dyDescent="0.3">
      <c r="A97" s="8" t="s">
        <v>234</v>
      </c>
      <c r="B97" s="55">
        <v>795</v>
      </c>
      <c r="C97" s="55">
        <v>26</v>
      </c>
      <c r="D97" s="55">
        <v>10</v>
      </c>
      <c r="E97" s="55">
        <v>2</v>
      </c>
      <c r="F97" s="55">
        <v>564</v>
      </c>
      <c r="G97" s="55">
        <v>221</v>
      </c>
      <c r="H97" s="55">
        <v>12</v>
      </c>
      <c r="I97" s="55">
        <v>122</v>
      </c>
      <c r="J97" s="55">
        <v>2</v>
      </c>
      <c r="K97" s="55">
        <v>51472</v>
      </c>
      <c r="L97" s="55">
        <v>7889</v>
      </c>
      <c r="M97" s="24">
        <f t="shared" si="8"/>
        <v>0.98257839721254359</v>
      </c>
      <c r="N97" s="25">
        <f t="shared" si="10"/>
        <v>1.2578616352201259E-2</v>
      </c>
      <c r="P97">
        <f t="shared" si="9"/>
        <v>1.5445290643456637E-2</v>
      </c>
    </row>
    <row r="98" spans="1:16" ht="16.5" thickBot="1" x14ac:dyDescent="0.3">
      <c r="A98" s="8" t="s">
        <v>227</v>
      </c>
      <c r="B98" s="55">
        <v>747</v>
      </c>
      <c r="C98" s="55"/>
      <c r="D98" s="55">
        <v>44</v>
      </c>
      <c r="E98" s="55"/>
      <c r="F98" s="55">
        <v>472</v>
      </c>
      <c r="G98" s="55">
        <v>231</v>
      </c>
      <c r="H98" s="55">
        <v>17</v>
      </c>
      <c r="I98" s="55">
        <v>9668</v>
      </c>
      <c r="J98" s="55">
        <v>569</v>
      </c>
      <c r="K98" s="55">
        <v>1673</v>
      </c>
      <c r="L98" s="55">
        <v>21653</v>
      </c>
      <c r="M98" s="24">
        <f t="shared" si="8"/>
        <v>0.9147286821705426</v>
      </c>
      <c r="N98" s="25">
        <f t="shared" si="10"/>
        <v>5.8902275769745646E-2</v>
      </c>
      <c r="P98">
        <f t="shared" si="9"/>
        <v>0.44650328750747159</v>
      </c>
    </row>
    <row r="99" spans="1:16" ht="16.5" thickBot="1" x14ac:dyDescent="0.3">
      <c r="A99" s="8" t="s">
        <v>229</v>
      </c>
      <c r="B99" s="55">
        <v>737</v>
      </c>
      <c r="C99" s="56">
        <v>4</v>
      </c>
      <c r="D99" s="55">
        <v>25</v>
      </c>
      <c r="E99" s="57"/>
      <c r="F99" s="55">
        <v>200</v>
      </c>
      <c r="G99" s="55">
        <v>512</v>
      </c>
      <c r="H99" s="55">
        <v>43</v>
      </c>
      <c r="I99" s="55">
        <v>108</v>
      </c>
      <c r="J99" s="55">
        <v>4</v>
      </c>
      <c r="K99" s="55">
        <v>39238</v>
      </c>
      <c r="L99" s="55">
        <v>5749</v>
      </c>
      <c r="M99" s="24">
        <f t="shared" si="8"/>
        <v>0.88888888888888884</v>
      </c>
      <c r="N99" s="25">
        <f t="shared" si="10"/>
        <v>3.3921302578018994E-2</v>
      </c>
      <c r="P99">
        <f t="shared" si="9"/>
        <v>1.8782812579642184E-2</v>
      </c>
    </row>
    <row r="100" spans="1:16" ht="16.5" thickBot="1" x14ac:dyDescent="0.3">
      <c r="A100" s="8" t="s">
        <v>231</v>
      </c>
      <c r="B100" s="55">
        <v>736</v>
      </c>
      <c r="C100" s="56"/>
      <c r="D100" s="55">
        <v>35</v>
      </c>
      <c r="E100" s="55"/>
      <c r="F100" s="55">
        <v>507</v>
      </c>
      <c r="G100" s="55">
        <v>194</v>
      </c>
      <c r="H100" s="55"/>
      <c r="I100" s="55">
        <v>30</v>
      </c>
      <c r="J100" s="55">
        <v>1</v>
      </c>
      <c r="K100" s="55">
        <v>5271</v>
      </c>
      <c r="L100" s="55">
        <v>218</v>
      </c>
      <c r="M100" s="24">
        <f t="shared" si="8"/>
        <v>0.93542435424354242</v>
      </c>
      <c r="N100" s="25">
        <f t="shared" si="10"/>
        <v>4.755434782608696E-2</v>
      </c>
      <c r="P100">
        <f t="shared" si="9"/>
        <v>0.13963194839688864</v>
      </c>
    </row>
    <row r="101" spans="1:16" ht="16.5" thickBot="1" x14ac:dyDescent="0.3">
      <c r="A101" s="8" t="s">
        <v>230</v>
      </c>
      <c r="B101" s="55">
        <v>733</v>
      </c>
      <c r="C101" s="55"/>
      <c r="D101" s="55">
        <v>6</v>
      </c>
      <c r="E101" s="55"/>
      <c r="F101" s="55">
        <v>372</v>
      </c>
      <c r="G101" s="55">
        <v>355</v>
      </c>
      <c r="H101" s="55">
        <v>6</v>
      </c>
      <c r="I101" s="55">
        <v>144</v>
      </c>
      <c r="J101" s="55">
        <v>1</v>
      </c>
      <c r="K101" s="55">
        <v>13632</v>
      </c>
      <c r="L101" s="55">
        <v>2676</v>
      </c>
      <c r="M101" s="24">
        <f t="shared" si="8"/>
        <v>0.98412698412698407</v>
      </c>
      <c r="N101" s="25">
        <f t="shared" si="10"/>
        <v>8.1855388813096858E-3</v>
      </c>
      <c r="P101">
        <f t="shared" si="9"/>
        <v>5.3770539906103289E-2</v>
      </c>
    </row>
    <row r="102" spans="1:16" ht="16.5" thickBot="1" x14ac:dyDescent="0.3">
      <c r="A102" s="8" t="s">
        <v>260</v>
      </c>
      <c r="B102" s="55">
        <v>722</v>
      </c>
      <c r="C102" s="55">
        <v>51</v>
      </c>
      <c r="D102" s="55">
        <v>32</v>
      </c>
      <c r="E102" s="55">
        <v>1</v>
      </c>
      <c r="F102" s="55">
        <v>44</v>
      </c>
      <c r="G102" s="55">
        <v>646</v>
      </c>
      <c r="H102" s="55">
        <v>2</v>
      </c>
      <c r="I102" s="55">
        <v>45</v>
      </c>
      <c r="J102" s="55">
        <v>2</v>
      </c>
      <c r="K102" s="55"/>
      <c r="L102" s="55"/>
      <c r="M102" s="24">
        <f t="shared" si="8"/>
        <v>0.57894736842105265</v>
      </c>
      <c r="N102" s="25">
        <f t="shared" si="10"/>
        <v>4.4321329639889197E-2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718</v>
      </c>
      <c r="C103" s="56">
        <v>16</v>
      </c>
      <c r="D103" s="55">
        <v>7</v>
      </c>
      <c r="E103" s="55"/>
      <c r="F103" s="55">
        <v>184</v>
      </c>
      <c r="G103" s="55">
        <v>527</v>
      </c>
      <c r="H103" s="55">
        <v>1</v>
      </c>
      <c r="I103" s="55">
        <v>34</v>
      </c>
      <c r="J103" s="55" t="s">
        <v>63</v>
      </c>
      <c r="K103" s="55">
        <v>25206</v>
      </c>
      <c r="L103" s="55">
        <v>1177</v>
      </c>
      <c r="M103" s="24">
        <f t="shared" si="8"/>
        <v>0.96335078534031415</v>
      </c>
      <c r="N103" s="25">
        <f t="shared" si="10"/>
        <v>9.7493036211699167E-3</v>
      </c>
      <c r="P103">
        <f t="shared" si="9"/>
        <v>2.848528128223439E-2</v>
      </c>
    </row>
    <row r="104" spans="1:16" ht="30.75" thickBot="1" x14ac:dyDescent="0.3">
      <c r="A104" s="8" t="s">
        <v>228</v>
      </c>
      <c r="B104" s="55">
        <v>712</v>
      </c>
      <c r="C104" s="56"/>
      <c r="D104" s="55">
        <v>13</v>
      </c>
      <c r="E104" s="55"/>
      <c r="F104" s="55">
        <v>645</v>
      </c>
      <c r="G104" s="55">
        <v>54</v>
      </c>
      <c r="H104" s="55">
        <v>4</v>
      </c>
      <c r="I104" s="55"/>
      <c r="J104" s="55"/>
      <c r="K104" s="55"/>
      <c r="L104" s="55"/>
      <c r="M104" s="24">
        <f t="shared" si="8"/>
        <v>0.98024316109422494</v>
      </c>
      <c r="N104" s="25">
        <f t="shared" si="10"/>
        <v>1.8258426966292134E-2</v>
      </c>
      <c r="P104" t="e">
        <f t="shared" si="9"/>
        <v>#DIV/0!</v>
      </c>
    </row>
    <row r="105" spans="1:16" ht="16.5" thickBot="1" x14ac:dyDescent="0.3">
      <c r="A105" s="8" t="s">
        <v>254</v>
      </c>
      <c r="B105" s="55">
        <v>688</v>
      </c>
      <c r="C105" s="55">
        <v>44</v>
      </c>
      <c r="D105" s="55">
        <v>17</v>
      </c>
      <c r="E105" s="55">
        <v>1</v>
      </c>
      <c r="F105" s="55">
        <v>72</v>
      </c>
      <c r="G105" s="55">
        <v>599</v>
      </c>
      <c r="H105" s="55">
        <v>5</v>
      </c>
      <c r="I105" s="55">
        <v>38</v>
      </c>
      <c r="J105" s="55" t="s">
        <v>65</v>
      </c>
      <c r="K105" s="55">
        <v>7200</v>
      </c>
      <c r="L105" s="55">
        <v>402</v>
      </c>
      <c r="M105" s="24">
        <f t="shared" si="8"/>
        <v>0.8089887640449438</v>
      </c>
      <c r="N105" s="25">
        <f t="shared" si="10"/>
        <v>2.4709302325581394E-2</v>
      </c>
      <c r="P105">
        <f t="shared" si="9"/>
        <v>9.555555555555556E-2</v>
      </c>
    </row>
    <row r="106" spans="1:16" ht="16.5" thickBot="1" x14ac:dyDescent="0.3">
      <c r="A106" s="8" t="s">
        <v>250</v>
      </c>
      <c r="B106" s="55">
        <v>674</v>
      </c>
      <c r="C106" s="56"/>
      <c r="D106" s="55">
        <v>33</v>
      </c>
      <c r="E106" s="55"/>
      <c r="F106" s="55">
        <v>75</v>
      </c>
      <c r="G106" s="55">
        <v>566</v>
      </c>
      <c r="H106" s="55"/>
      <c r="I106" s="55">
        <v>8</v>
      </c>
      <c r="J106" s="55" t="s">
        <v>72</v>
      </c>
      <c r="K106" s="55"/>
      <c r="L106" s="55"/>
    </row>
    <row r="107" spans="1:16" ht="16.5" thickBot="1" x14ac:dyDescent="0.3">
      <c r="A107" s="8" t="s">
        <v>232</v>
      </c>
      <c r="B107" s="55">
        <v>652</v>
      </c>
      <c r="C107" s="55"/>
      <c r="D107" s="55">
        <v>44</v>
      </c>
      <c r="E107" s="55"/>
      <c r="F107" s="55">
        <v>535</v>
      </c>
      <c r="G107" s="55">
        <v>73</v>
      </c>
      <c r="H107" s="55"/>
      <c r="I107" s="55">
        <v>31</v>
      </c>
      <c r="J107" s="55">
        <v>2</v>
      </c>
      <c r="K107" s="55"/>
      <c r="L107" s="55"/>
    </row>
    <row r="108" spans="1:16" ht="16.5" thickBot="1" x14ac:dyDescent="0.3">
      <c r="A108" s="8" t="s">
        <v>239</v>
      </c>
      <c r="B108" s="55">
        <v>652</v>
      </c>
      <c r="C108" s="56"/>
      <c r="D108" s="55">
        <v>17</v>
      </c>
      <c r="E108" s="57"/>
      <c r="F108" s="55">
        <v>440</v>
      </c>
      <c r="G108" s="55">
        <v>195</v>
      </c>
      <c r="H108" s="55">
        <v>10</v>
      </c>
      <c r="I108" s="55">
        <v>188</v>
      </c>
      <c r="J108" s="55">
        <v>5</v>
      </c>
      <c r="K108" s="55">
        <v>21164</v>
      </c>
      <c r="L108" s="55">
        <v>6093</v>
      </c>
    </row>
    <row r="109" spans="1:16" ht="16.5" thickBot="1" x14ac:dyDescent="0.3">
      <c r="A109" s="8" t="s">
        <v>272</v>
      </c>
      <c r="B109" s="55">
        <v>592</v>
      </c>
      <c r="C109" s="56"/>
      <c r="D109" s="55">
        <v>41</v>
      </c>
      <c r="E109" s="55"/>
      <c r="F109" s="55">
        <v>52</v>
      </c>
      <c r="G109" s="55">
        <v>499</v>
      </c>
      <c r="H109" s="55"/>
      <c r="I109" s="55">
        <v>14</v>
      </c>
      <c r="J109" s="55" t="s">
        <v>65</v>
      </c>
      <c r="K109" s="55"/>
      <c r="L109" s="55"/>
    </row>
    <row r="110" spans="1:16" ht="16.5" thickBot="1" x14ac:dyDescent="0.3">
      <c r="A110" s="8" t="s">
        <v>248</v>
      </c>
      <c r="B110" s="55">
        <v>589</v>
      </c>
      <c r="C110" s="56">
        <v>7</v>
      </c>
      <c r="D110" s="55">
        <v>9</v>
      </c>
      <c r="E110" s="55">
        <v>1</v>
      </c>
      <c r="F110" s="55">
        <v>221</v>
      </c>
      <c r="G110" s="55">
        <v>359</v>
      </c>
      <c r="H110" s="55">
        <v>6</v>
      </c>
      <c r="I110" s="55">
        <v>148</v>
      </c>
      <c r="J110" s="55">
        <v>2</v>
      </c>
      <c r="K110" s="55">
        <v>15904</v>
      </c>
      <c r="L110" s="55">
        <v>3987</v>
      </c>
    </row>
    <row r="111" spans="1:16" ht="16.5" thickBot="1" x14ac:dyDescent="0.3">
      <c r="A111" s="8" t="s">
        <v>242</v>
      </c>
      <c r="B111" s="55">
        <v>582</v>
      </c>
      <c r="C111" s="56">
        <v>2</v>
      </c>
      <c r="D111" s="55">
        <v>41</v>
      </c>
      <c r="E111" s="57"/>
      <c r="F111" s="55">
        <v>86</v>
      </c>
      <c r="G111" s="55">
        <v>455</v>
      </c>
      <c r="H111" s="55">
        <v>5</v>
      </c>
      <c r="I111" s="55">
        <v>17152</v>
      </c>
      <c r="J111" s="55">
        <v>1208</v>
      </c>
      <c r="K111" s="55">
        <v>2451</v>
      </c>
      <c r="L111" s="55">
        <v>72235</v>
      </c>
    </row>
    <row r="112" spans="1:16" ht="16.5" thickBot="1" x14ac:dyDescent="0.3">
      <c r="A112" s="8" t="s">
        <v>258</v>
      </c>
      <c r="B112" s="55">
        <v>544</v>
      </c>
      <c r="C112" s="56"/>
      <c r="D112" s="55">
        <v>26</v>
      </c>
      <c r="E112" s="55"/>
      <c r="F112" s="55">
        <v>206</v>
      </c>
      <c r="G112" s="55">
        <v>312</v>
      </c>
      <c r="H112" s="55"/>
      <c r="I112" s="55">
        <v>27</v>
      </c>
      <c r="J112" s="55">
        <v>1</v>
      </c>
      <c r="K112" s="55">
        <v>2172</v>
      </c>
      <c r="L112" s="55">
        <v>107</v>
      </c>
    </row>
    <row r="113" spans="1:12" ht="16.5" thickBot="1" x14ac:dyDescent="0.3">
      <c r="A113" s="8" t="s">
        <v>240</v>
      </c>
      <c r="B113" s="55">
        <v>543</v>
      </c>
      <c r="C113" s="56"/>
      <c r="D113" s="55">
        <v>41</v>
      </c>
      <c r="E113" s="55"/>
      <c r="F113" s="55">
        <v>406</v>
      </c>
      <c r="G113" s="55">
        <v>96</v>
      </c>
      <c r="H113" s="55"/>
      <c r="I113" s="55">
        <v>3123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252</v>
      </c>
      <c r="B114" s="55">
        <v>539</v>
      </c>
      <c r="C114" s="55"/>
      <c r="D114" s="55">
        <v>4</v>
      </c>
      <c r="E114" s="55"/>
      <c r="F114" s="55">
        <v>235</v>
      </c>
      <c r="G114" s="55">
        <v>300</v>
      </c>
      <c r="H114" s="55">
        <v>4</v>
      </c>
      <c r="I114" s="55">
        <v>1976</v>
      </c>
      <c r="J114" s="55">
        <v>15</v>
      </c>
      <c r="K114" s="55">
        <v>3000</v>
      </c>
      <c r="L114" s="55">
        <v>10996</v>
      </c>
    </row>
    <row r="115" spans="1:12" ht="16.5" thickBot="1" x14ac:dyDescent="0.3">
      <c r="A115" s="8" t="s">
        <v>286</v>
      </c>
      <c r="B115" s="55">
        <v>527</v>
      </c>
      <c r="C115" s="56">
        <v>8</v>
      </c>
      <c r="D115" s="55">
        <v>1</v>
      </c>
      <c r="E115" s="55"/>
      <c r="F115" s="55">
        <v>18</v>
      </c>
      <c r="G115" s="55">
        <v>508</v>
      </c>
      <c r="H115" s="55">
        <v>2</v>
      </c>
      <c r="I115" s="55">
        <v>975</v>
      </c>
      <c r="J115" s="55">
        <v>2</v>
      </c>
      <c r="K115" s="55">
        <v>8327</v>
      </c>
      <c r="L115" s="55">
        <v>15405</v>
      </c>
    </row>
    <row r="116" spans="1:12" ht="16.5" thickBot="1" x14ac:dyDescent="0.3">
      <c r="A116" s="8" t="s">
        <v>263</v>
      </c>
      <c r="B116" s="55">
        <v>490</v>
      </c>
      <c r="C116" s="56">
        <v>44</v>
      </c>
      <c r="D116" s="55">
        <v>11</v>
      </c>
      <c r="E116" s="55"/>
      <c r="F116" s="55">
        <v>154</v>
      </c>
      <c r="G116" s="55">
        <v>325</v>
      </c>
      <c r="H116" s="55">
        <v>3</v>
      </c>
      <c r="I116" s="55">
        <v>76</v>
      </c>
      <c r="J116" s="55">
        <v>2</v>
      </c>
      <c r="K116" s="55">
        <v>28596</v>
      </c>
      <c r="L116" s="55">
        <v>4409</v>
      </c>
    </row>
    <row r="117" spans="1:12" ht="16.5" thickBot="1" x14ac:dyDescent="0.3">
      <c r="A117" s="8" t="s">
        <v>261</v>
      </c>
      <c r="B117" s="55">
        <v>480</v>
      </c>
      <c r="C117" s="56"/>
      <c r="D117" s="55">
        <v>16</v>
      </c>
      <c r="E117" s="55"/>
      <c r="F117" s="55">
        <v>167</v>
      </c>
      <c r="G117" s="55">
        <v>297</v>
      </c>
      <c r="H117" s="55">
        <v>7</v>
      </c>
      <c r="I117" s="55">
        <v>8</v>
      </c>
      <c r="J117" s="55" t="s">
        <v>63</v>
      </c>
      <c r="K117" s="55"/>
      <c r="L117" s="55"/>
    </row>
    <row r="118" spans="1:12" ht="16.5" thickBot="1" x14ac:dyDescent="0.3">
      <c r="A118" s="8" t="s">
        <v>244</v>
      </c>
      <c r="B118" s="55">
        <v>477</v>
      </c>
      <c r="C118" s="56">
        <v>9</v>
      </c>
      <c r="D118" s="55">
        <v>4</v>
      </c>
      <c r="E118" s="55"/>
      <c r="F118" s="55">
        <v>392</v>
      </c>
      <c r="G118" s="55">
        <v>81</v>
      </c>
      <c r="H118" s="55">
        <v>1</v>
      </c>
      <c r="I118" s="55">
        <v>1080</v>
      </c>
      <c r="J118" s="55">
        <v>9</v>
      </c>
      <c r="K118" s="55">
        <v>36204</v>
      </c>
      <c r="L118" s="55">
        <v>81994</v>
      </c>
    </row>
    <row r="119" spans="1:12" ht="16.5" thickBot="1" x14ac:dyDescent="0.3">
      <c r="A119" s="8" t="s">
        <v>257</v>
      </c>
      <c r="B119" s="55">
        <v>465</v>
      </c>
      <c r="C119" s="56">
        <v>30</v>
      </c>
      <c r="D119" s="55">
        <v>24</v>
      </c>
      <c r="E119" s="57">
        <v>2</v>
      </c>
      <c r="F119" s="55">
        <v>167</v>
      </c>
      <c r="G119" s="55">
        <v>274</v>
      </c>
      <c r="H119" s="55">
        <v>2</v>
      </c>
      <c r="I119" s="55">
        <v>9</v>
      </c>
      <c r="J119" s="55" t="s">
        <v>72</v>
      </c>
      <c r="K119" s="55">
        <v>23780</v>
      </c>
      <c r="L119" s="55">
        <v>442</v>
      </c>
    </row>
    <row r="120" spans="1:12" ht="16.5" thickBot="1" x14ac:dyDescent="0.3">
      <c r="A120" s="8" t="s">
        <v>264</v>
      </c>
      <c r="B120" s="55">
        <v>463</v>
      </c>
      <c r="C120" s="55">
        <v>31</v>
      </c>
      <c r="D120" s="55">
        <v>8</v>
      </c>
      <c r="E120" s="55"/>
      <c r="F120" s="55">
        <v>33</v>
      </c>
      <c r="G120" s="55">
        <v>422</v>
      </c>
      <c r="H120" s="55">
        <v>2</v>
      </c>
      <c r="I120" s="55">
        <v>156</v>
      </c>
      <c r="J120" s="55">
        <v>3</v>
      </c>
      <c r="K120" s="55">
        <v>5215</v>
      </c>
      <c r="L120" s="55">
        <v>1761</v>
      </c>
    </row>
    <row r="121" spans="1:12" ht="16.5" thickBot="1" x14ac:dyDescent="0.3">
      <c r="A121" s="8" t="s">
        <v>245</v>
      </c>
      <c r="B121" s="55">
        <v>461</v>
      </c>
      <c r="C121" s="55">
        <v>1</v>
      </c>
      <c r="D121" s="55">
        <v>9</v>
      </c>
      <c r="E121" s="55"/>
      <c r="F121" s="55">
        <v>367</v>
      </c>
      <c r="G121" s="55">
        <v>85</v>
      </c>
      <c r="H121" s="55">
        <v>5</v>
      </c>
      <c r="I121" s="55">
        <v>45</v>
      </c>
      <c r="J121" s="55" t="s">
        <v>65</v>
      </c>
      <c r="K121" s="55">
        <v>82092</v>
      </c>
      <c r="L121" s="55">
        <v>8046</v>
      </c>
    </row>
    <row r="122" spans="1:12" ht="16.5" thickBot="1" x14ac:dyDescent="0.3">
      <c r="A122" s="8" t="s">
        <v>246</v>
      </c>
      <c r="B122" s="55">
        <v>432</v>
      </c>
      <c r="C122" s="55"/>
      <c r="D122" s="55">
        <v>6</v>
      </c>
      <c r="E122" s="55"/>
      <c r="F122" s="55">
        <v>332</v>
      </c>
      <c r="G122" s="55">
        <v>94</v>
      </c>
      <c r="H122" s="55"/>
      <c r="I122" s="55">
        <v>18</v>
      </c>
      <c r="J122" s="55" t="s">
        <v>63</v>
      </c>
      <c r="K122" s="55">
        <v>64094</v>
      </c>
      <c r="L122" s="55">
        <v>2691</v>
      </c>
    </row>
    <row r="123" spans="1:12" ht="16.5" thickBot="1" x14ac:dyDescent="0.3">
      <c r="A123" s="8" t="s">
        <v>247</v>
      </c>
      <c r="B123" s="55">
        <v>423</v>
      </c>
      <c r="C123" s="55"/>
      <c r="D123" s="55"/>
      <c r="E123" s="55"/>
      <c r="F123" s="55">
        <v>300</v>
      </c>
      <c r="G123" s="55">
        <v>123</v>
      </c>
      <c r="H123" s="55">
        <v>2</v>
      </c>
      <c r="I123" s="55">
        <v>472</v>
      </c>
      <c r="J123" s="55"/>
      <c r="K123" s="55"/>
      <c r="L123" s="55"/>
    </row>
    <row r="124" spans="1:12" ht="16.5" thickBot="1" x14ac:dyDescent="0.3">
      <c r="A124" s="8" t="s">
        <v>265</v>
      </c>
      <c r="B124" s="55">
        <v>370</v>
      </c>
      <c r="C124" s="56">
        <v>37</v>
      </c>
      <c r="D124" s="55">
        <v>10</v>
      </c>
      <c r="E124" s="55"/>
      <c r="F124" s="55">
        <v>119</v>
      </c>
      <c r="G124" s="55">
        <v>241</v>
      </c>
      <c r="H124" s="55">
        <v>5</v>
      </c>
      <c r="I124" s="55">
        <v>52</v>
      </c>
      <c r="J124" s="55">
        <v>1</v>
      </c>
      <c r="K124" s="55">
        <v>10766</v>
      </c>
      <c r="L124" s="55">
        <v>1509</v>
      </c>
    </row>
    <row r="125" spans="1:12" ht="16.5" thickBot="1" x14ac:dyDescent="0.3">
      <c r="A125" s="8" t="s">
        <v>243</v>
      </c>
      <c r="B125" s="55">
        <v>353</v>
      </c>
      <c r="C125" s="55"/>
      <c r="D125" s="55">
        <v>2</v>
      </c>
      <c r="E125" s="55"/>
      <c r="F125" s="55">
        <v>77</v>
      </c>
      <c r="G125" s="55">
        <v>274</v>
      </c>
      <c r="H125" s="55"/>
      <c r="I125" s="55">
        <v>69</v>
      </c>
      <c r="J125" s="55" t="s">
        <v>72</v>
      </c>
      <c r="K125" s="55">
        <v>32200</v>
      </c>
      <c r="L125" s="55">
        <v>6312</v>
      </c>
    </row>
    <row r="126" spans="1:12" ht="16.5" thickBot="1" x14ac:dyDescent="0.3">
      <c r="A126" s="8" t="s">
        <v>259</v>
      </c>
      <c r="B126" s="55">
        <v>345</v>
      </c>
      <c r="C126" s="55"/>
      <c r="D126" s="55">
        <v>10</v>
      </c>
      <c r="E126" s="55"/>
      <c r="F126" s="55">
        <v>148</v>
      </c>
      <c r="G126" s="55">
        <v>187</v>
      </c>
      <c r="H126" s="55">
        <v>2</v>
      </c>
      <c r="I126" s="55">
        <v>12</v>
      </c>
      <c r="J126" s="55" t="s">
        <v>72</v>
      </c>
      <c r="K126" s="55">
        <v>477790</v>
      </c>
      <c r="L126" s="55">
        <v>16802</v>
      </c>
    </row>
    <row r="127" spans="1:12" ht="16.5" thickBot="1" x14ac:dyDescent="0.3">
      <c r="A127" s="8" t="s">
        <v>269</v>
      </c>
      <c r="B127" s="55">
        <v>335</v>
      </c>
      <c r="C127" s="56"/>
      <c r="D127" s="55">
        <v>5</v>
      </c>
      <c r="E127" s="55"/>
      <c r="F127" s="55">
        <v>85</v>
      </c>
      <c r="G127" s="55">
        <v>245</v>
      </c>
      <c r="H127" s="55">
        <v>1</v>
      </c>
      <c r="I127" s="55">
        <v>151</v>
      </c>
      <c r="J127" s="55">
        <v>2</v>
      </c>
      <c r="K127" s="55">
        <v>724</v>
      </c>
      <c r="L127" s="55">
        <v>325</v>
      </c>
    </row>
    <row r="128" spans="1:12" ht="16.5" thickBot="1" x14ac:dyDescent="0.3">
      <c r="A128" s="8" t="s">
        <v>251</v>
      </c>
      <c r="B128" s="55">
        <v>332</v>
      </c>
      <c r="C128" s="55"/>
      <c r="D128" s="55">
        <v>10</v>
      </c>
      <c r="E128" s="55"/>
      <c r="F128" s="55">
        <v>315</v>
      </c>
      <c r="G128" s="55">
        <v>7</v>
      </c>
      <c r="H128" s="55">
        <v>3</v>
      </c>
      <c r="I128" s="55">
        <v>261</v>
      </c>
      <c r="J128" s="55">
        <v>8</v>
      </c>
      <c r="K128" s="55">
        <v>16028</v>
      </c>
      <c r="L128" s="55">
        <v>12603</v>
      </c>
    </row>
    <row r="129" spans="1:12" ht="16.5" thickBot="1" x14ac:dyDescent="0.3">
      <c r="A129" s="8" t="s">
        <v>255</v>
      </c>
      <c r="B129" s="55">
        <v>322</v>
      </c>
      <c r="C129" s="56"/>
      <c r="D129" s="55">
        <v>8</v>
      </c>
      <c r="E129" s="55"/>
      <c r="F129" s="55">
        <v>249</v>
      </c>
      <c r="G129" s="55">
        <v>65</v>
      </c>
      <c r="H129" s="55">
        <v>2</v>
      </c>
      <c r="I129" s="55">
        <v>513</v>
      </c>
      <c r="J129" s="55">
        <v>13</v>
      </c>
      <c r="K129" s="55">
        <v>6864</v>
      </c>
      <c r="L129" s="55">
        <v>10929</v>
      </c>
    </row>
    <row r="130" spans="1:12" ht="16.5" thickBot="1" x14ac:dyDescent="0.3">
      <c r="A130" s="8" t="s">
        <v>256</v>
      </c>
      <c r="B130" s="55">
        <v>321</v>
      </c>
      <c r="C130" s="56">
        <v>1</v>
      </c>
      <c r="D130" s="55">
        <v>22</v>
      </c>
      <c r="E130" s="55"/>
      <c r="F130" s="55">
        <v>271</v>
      </c>
      <c r="G130" s="55">
        <v>28</v>
      </c>
      <c r="H130" s="55">
        <v>21</v>
      </c>
      <c r="I130" s="55">
        <v>3775</v>
      </c>
      <c r="J130" s="55">
        <v>259</v>
      </c>
      <c r="K130" s="55">
        <v>3339</v>
      </c>
      <c r="L130" s="55">
        <v>39267</v>
      </c>
    </row>
    <row r="131" spans="1:12" ht="30.75" thickBot="1" x14ac:dyDescent="0.3">
      <c r="A131" s="8" t="s">
        <v>288</v>
      </c>
      <c r="B131" s="55">
        <v>315</v>
      </c>
      <c r="C131" s="55"/>
      <c r="D131" s="55">
        <v>1</v>
      </c>
      <c r="E131" s="55"/>
      <c r="F131" s="55">
        <v>9</v>
      </c>
      <c r="G131" s="55">
        <v>305</v>
      </c>
      <c r="H131" s="55"/>
      <c r="I131" s="55">
        <v>225</v>
      </c>
      <c r="J131" s="55" t="s">
        <v>43</v>
      </c>
      <c r="K131" s="55">
        <v>854</v>
      </c>
      <c r="L131" s="55">
        <v>609</v>
      </c>
    </row>
    <row r="132" spans="1:12" ht="16.5" thickBot="1" x14ac:dyDescent="0.3">
      <c r="A132" s="8" t="s">
        <v>262</v>
      </c>
      <c r="B132" s="55">
        <v>271</v>
      </c>
      <c r="C132" s="56">
        <v>1</v>
      </c>
      <c r="D132" s="55"/>
      <c r="E132" s="55"/>
      <c r="F132" s="55">
        <v>219</v>
      </c>
      <c r="G132" s="55">
        <v>52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255</v>
      </c>
      <c r="C134" s="56"/>
      <c r="D134" s="55"/>
      <c r="E134" s="57"/>
      <c r="F134" s="55">
        <v>120</v>
      </c>
      <c r="G134" s="55">
        <v>135</v>
      </c>
      <c r="H134" s="55"/>
      <c r="I134" s="55">
        <v>20</v>
      </c>
      <c r="J134" s="55"/>
      <c r="K134" s="55">
        <v>33303</v>
      </c>
      <c r="L134" s="55">
        <v>2571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185</v>
      </c>
      <c r="G136" s="55">
        <v>2</v>
      </c>
      <c r="H136" s="55"/>
      <c r="I136" s="55">
        <v>3827</v>
      </c>
      <c r="J136" s="55"/>
      <c r="K136" s="55">
        <v>8066</v>
      </c>
      <c r="L136" s="55">
        <v>165074</v>
      </c>
    </row>
    <row r="137" spans="1:12" ht="16.5" thickBot="1" x14ac:dyDescent="0.3">
      <c r="A137" s="8" t="s">
        <v>268</v>
      </c>
      <c r="B137" s="55">
        <v>179</v>
      </c>
      <c r="C137" s="55"/>
      <c r="D137" s="55">
        <v>14</v>
      </c>
      <c r="E137" s="55"/>
      <c r="F137" s="55">
        <v>83</v>
      </c>
      <c r="G137" s="55">
        <v>82</v>
      </c>
      <c r="H137" s="55">
        <v>5</v>
      </c>
      <c r="I137" s="55">
        <v>477</v>
      </c>
      <c r="J137" s="55">
        <v>37</v>
      </c>
      <c r="K137" s="55"/>
      <c r="L137" s="55"/>
    </row>
    <row r="138" spans="1:12" ht="16.5" thickBot="1" x14ac:dyDescent="0.3">
      <c r="A138" s="8" t="s">
        <v>301</v>
      </c>
      <c r="B138" s="55">
        <v>157</v>
      </c>
      <c r="C138" s="55">
        <v>2</v>
      </c>
      <c r="D138" s="55">
        <v>8</v>
      </c>
      <c r="E138" s="55"/>
      <c r="F138" s="55">
        <v>29</v>
      </c>
      <c r="G138" s="55">
        <v>120</v>
      </c>
      <c r="H138" s="55"/>
      <c r="I138" s="55">
        <v>20</v>
      </c>
      <c r="J138" s="55">
        <v>1</v>
      </c>
      <c r="K138" s="55"/>
      <c r="L138" s="55"/>
    </row>
    <row r="139" spans="1:12" ht="16.5" thickBot="1" x14ac:dyDescent="0.3">
      <c r="A139" s="8" t="s">
        <v>276</v>
      </c>
      <c r="B139" s="55">
        <v>155</v>
      </c>
      <c r="C139" s="55">
        <v>4</v>
      </c>
      <c r="D139" s="55">
        <v>6</v>
      </c>
      <c r="E139" s="55"/>
      <c r="F139" s="55">
        <v>43</v>
      </c>
      <c r="G139" s="55">
        <v>106</v>
      </c>
      <c r="H139" s="55"/>
      <c r="I139" s="55">
        <v>3</v>
      </c>
      <c r="J139" s="55" t="s">
        <v>205</v>
      </c>
      <c r="K139" s="55">
        <v>8703</v>
      </c>
      <c r="L139" s="55">
        <v>160</v>
      </c>
    </row>
    <row r="140" spans="1:12" ht="16.5" thickBot="1" x14ac:dyDescent="0.3">
      <c r="A140" s="8" t="s">
        <v>281</v>
      </c>
      <c r="B140" s="55">
        <v>154</v>
      </c>
      <c r="C140" s="56"/>
      <c r="D140" s="55">
        <v>18</v>
      </c>
      <c r="E140" s="55"/>
      <c r="F140" s="55">
        <v>48</v>
      </c>
      <c r="G140" s="55">
        <v>88</v>
      </c>
      <c r="H140" s="55"/>
      <c r="I140" s="55">
        <v>30</v>
      </c>
      <c r="J140" s="55">
        <v>4</v>
      </c>
      <c r="K140" s="55"/>
      <c r="L140" s="55"/>
    </row>
    <row r="141" spans="1:12" ht="16.5" thickBot="1" x14ac:dyDescent="0.3">
      <c r="A141" s="8" t="s">
        <v>271</v>
      </c>
      <c r="B141" s="55">
        <v>152</v>
      </c>
      <c r="C141" s="55"/>
      <c r="D141" s="55">
        <v>12</v>
      </c>
      <c r="E141" s="55"/>
      <c r="F141" s="55">
        <v>95</v>
      </c>
      <c r="G141" s="55">
        <v>45</v>
      </c>
      <c r="H141" s="55">
        <v>6</v>
      </c>
      <c r="I141" s="55">
        <v>380</v>
      </c>
      <c r="J141" s="55">
        <v>30</v>
      </c>
      <c r="K141" s="55"/>
      <c r="L141" s="55"/>
    </row>
    <row r="142" spans="1:12" ht="16.5" thickBot="1" x14ac:dyDescent="0.3">
      <c r="A142" s="8" t="s">
        <v>289</v>
      </c>
      <c r="B142" s="55">
        <v>152</v>
      </c>
      <c r="C142" s="55"/>
      <c r="D142" s="55">
        <v>2</v>
      </c>
      <c r="E142" s="55"/>
      <c r="F142" s="55">
        <v>18</v>
      </c>
      <c r="G142" s="55">
        <v>132</v>
      </c>
      <c r="H142" s="55"/>
      <c r="I142" s="55">
        <v>273</v>
      </c>
      <c r="J142" s="55">
        <v>4</v>
      </c>
      <c r="K142" s="55">
        <v>791</v>
      </c>
      <c r="L142" s="55">
        <v>1423</v>
      </c>
    </row>
    <row r="143" spans="1:12" ht="16.5" thickBot="1" x14ac:dyDescent="0.3">
      <c r="A143" s="8" t="s">
        <v>277</v>
      </c>
      <c r="B143" s="55">
        <v>149</v>
      </c>
      <c r="C143" s="55">
        <v>14</v>
      </c>
      <c r="D143" s="55"/>
      <c r="E143" s="55"/>
      <c r="F143" s="55">
        <v>98</v>
      </c>
      <c r="G143" s="55">
        <v>51</v>
      </c>
      <c r="H143" s="55">
        <v>1</v>
      </c>
      <c r="I143" s="55">
        <v>5</v>
      </c>
      <c r="J143" s="55"/>
      <c r="K143" s="55">
        <v>3611</v>
      </c>
      <c r="L143" s="55">
        <v>130</v>
      </c>
    </row>
    <row r="144" spans="1:12" ht="16.5" thickBot="1" x14ac:dyDescent="0.3">
      <c r="A144" s="8" t="s">
        <v>274</v>
      </c>
      <c r="B144" s="55">
        <v>144</v>
      </c>
      <c r="C144" s="55"/>
      <c r="D144" s="55"/>
      <c r="E144" s="55"/>
      <c r="F144" s="55">
        <v>132</v>
      </c>
      <c r="G144" s="55">
        <v>12</v>
      </c>
      <c r="H144" s="55"/>
      <c r="I144" s="55">
        <v>4274</v>
      </c>
      <c r="J144" s="55"/>
      <c r="K144" s="55">
        <v>2711</v>
      </c>
      <c r="L144" s="55">
        <v>80467</v>
      </c>
    </row>
    <row r="145" spans="1:12" ht="16.5" thickBot="1" x14ac:dyDescent="0.3">
      <c r="A145" s="8" t="s">
        <v>273</v>
      </c>
      <c r="B145" s="55">
        <v>138</v>
      </c>
      <c r="C145" s="55"/>
      <c r="D145" s="55">
        <v>1</v>
      </c>
      <c r="E145" s="55"/>
      <c r="F145" s="55">
        <v>128</v>
      </c>
      <c r="G145" s="55">
        <v>9</v>
      </c>
      <c r="H145" s="55">
        <v>2</v>
      </c>
      <c r="I145" s="55">
        <v>315</v>
      </c>
      <c r="J145" s="55">
        <v>2</v>
      </c>
      <c r="K145" s="55">
        <v>14262</v>
      </c>
      <c r="L145" s="55">
        <v>32600</v>
      </c>
    </row>
    <row r="146" spans="1:12" ht="16.5" thickBot="1" x14ac:dyDescent="0.3">
      <c r="A146" s="8" t="s">
        <v>278</v>
      </c>
      <c r="B146" s="55">
        <v>135</v>
      </c>
      <c r="C146" s="55">
        <v>2</v>
      </c>
      <c r="D146" s="55">
        <v>3</v>
      </c>
      <c r="E146" s="55"/>
      <c r="F146" s="55">
        <v>75</v>
      </c>
      <c r="G146" s="55">
        <v>57</v>
      </c>
      <c r="H146" s="55"/>
      <c r="I146" s="55">
        <v>1</v>
      </c>
      <c r="J146" s="55" t="s">
        <v>279</v>
      </c>
      <c r="K146" s="55">
        <v>22330</v>
      </c>
      <c r="L146" s="55">
        <v>194</v>
      </c>
    </row>
    <row r="147" spans="1:12" ht="16.5" thickBot="1" x14ac:dyDescent="0.3">
      <c r="A147" s="8" t="s">
        <v>302</v>
      </c>
      <c r="B147" s="55">
        <v>128</v>
      </c>
      <c r="C147" s="55">
        <v>52</v>
      </c>
      <c r="D147" s="55">
        <v>2</v>
      </c>
      <c r="E147" s="55"/>
      <c r="F147" s="55"/>
      <c r="G147" s="55">
        <v>126</v>
      </c>
      <c r="H147" s="55"/>
      <c r="I147" s="55">
        <v>13</v>
      </c>
      <c r="J147" s="55" t="s">
        <v>48</v>
      </c>
      <c r="K147" s="55"/>
      <c r="L147" s="55"/>
    </row>
    <row r="148" spans="1:12" ht="16.5" thickBot="1" x14ac:dyDescent="0.3">
      <c r="A148" s="8" t="s">
        <v>283</v>
      </c>
      <c r="B148" s="55">
        <v>128</v>
      </c>
      <c r="C148" s="56"/>
      <c r="D148" s="55">
        <v>1</v>
      </c>
      <c r="E148" s="55"/>
      <c r="F148" s="55">
        <v>98</v>
      </c>
      <c r="G148" s="55">
        <v>29</v>
      </c>
      <c r="H148" s="55">
        <v>2</v>
      </c>
      <c r="I148" s="55">
        <v>429</v>
      </c>
      <c r="J148" s="55">
        <v>3</v>
      </c>
      <c r="K148" s="55"/>
      <c r="L148" s="55"/>
    </row>
    <row r="149" spans="1:12" ht="16.5" thickBot="1" x14ac:dyDescent="0.3">
      <c r="A149" s="8" t="s">
        <v>287</v>
      </c>
      <c r="B149" s="55">
        <v>124</v>
      </c>
      <c r="C149" s="56">
        <v>1</v>
      </c>
      <c r="D149" s="55">
        <v>9</v>
      </c>
      <c r="E149" s="55"/>
      <c r="F149" s="55">
        <v>67</v>
      </c>
      <c r="G149" s="55">
        <v>48</v>
      </c>
      <c r="H149" s="55"/>
      <c r="I149" s="55">
        <v>15</v>
      </c>
      <c r="J149" s="55">
        <v>1</v>
      </c>
      <c r="K149" s="55">
        <v>7425</v>
      </c>
      <c r="L149" s="55">
        <v>897</v>
      </c>
    </row>
    <row r="150" spans="1:12" ht="16.5" thickBot="1" x14ac:dyDescent="0.3">
      <c r="A150" s="8" t="s">
        <v>292</v>
      </c>
      <c r="B150" s="55">
        <v>124</v>
      </c>
      <c r="C150" s="56">
        <v>5</v>
      </c>
      <c r="D150" s="55">
        <v>3</v>
      </c>
      <c r="E150" s="55"/>
      <c r="F150" s="55">
        <v>78</v>
      </c>
      <c r="G150" s="55">
        <v>43</v>
      </c>
      <c r="H150" s="55">
        <v>1</v>
      </c>
      <c r="I150" s="55">
        <v>7</v>
      </c>
      <c r="J150" s="55" t="s">
        <v>48</v>
      </c>
      <c r="K150" s="55">
        <v>6882</v>
      </c>
      <c r="L150" s="55">
        <v>374</v>
      </c>
    </row>
    <row r="151" spans="1:12" ht="16.5" thickBot="1" x14ac:dyDescent="0.3">
      <c r="A151" s="8" t="s">
        <v>275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R5" sqref="R5"/>
    </sheetView>
  </sheetViews>
  <sheetFormatPr defaultRowHeight="15" x14ac:dyDescent="0.25"/>
  <cols>
    <col min="1" max="1" width="13.85546875" customWidth="1"/>
    <col min="11" max="11" width="13.85546875" customWidth="1"/>
  </cols>
  <sheetData>
    <row r="1" spans="1:15" ht="30" x14ac:dyDescent="0.25">
      <c r="A1" s="14" t="s">
        <v>1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9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5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</row>
    <row r="3" spans="1:15" ht="31.5" thickTop="1" thickBot="1" x14ac:dyDescent="0.3">
      <c r="A3" s="7" t="s">
        <v>16</v>
      </c>
      <c r="B3" s="2" t="s">
        <v>40</v>
      </c>
      <c r="C3" s="2">
        <v>56.484000000000002</v>
      </c>
      <c r="D3" s="2">
        <v>106.935</v>
      </c>
      <c r="E3" s="2">
        <v>4.2510000000000003</v>
      </c>
      <c r="F3" s="2">
        <v>393.73899999999998</v>
      </c>
      <c r="G3" s="2" t="s">
        <v>41</v>
      </c>
      <c r="H3" s="2">
        <v>50.13</v>
      </c>
      <c r="I3" s="2">
        <v>225</v>
      </c>
      <c r="J3" s="3">
        <v>44025</v>
      </c>
      <c r="K3" s="2"/>
      <c r="L3" s="2"/>
      <c r="M3">
        <f t="shared" ref="M3:M11" si="0">+D3/F3</f>
        <v>0.27158853961634488</v>
      </c>
    </row>
    <row r="4" spans="1:15" ht="16.5" thickBot="1" x14ac:dyDescent="0.3">
      <c r="A4" s="8" t="s">
        <v>19</v>
      </c>
      <c r="B4" s="4">
        <v>521.04200000000003</v>
      </c>
      <c r="C4" s="5">
        <v>18.166</v>
      </c>
      <c r="D4" s="4">
        <v>20.042000000000002</v>
      </c>
      <c r="E4" s="6">
        <v>1.2949999999999999</v>
      </c>
      <c r="F4" s="4">
        <v>28.507000000000001</v>
      </c>
      <c r="G4" s="4">
        <v>472.49299999999999</v>
      </c>
      <c r="H4" s="4">
        <v>10.946999999999999</v>
      </c>
      <c r="I4" s="4">
        <v>1.5740000000000001</v>
      </c>
      <c r="J4" s="4">
        <v>61</v>
      </c>
      <c r="K4" s="4" t="s">
        <v>42</v>
      </c>
      <c r="L4" s="4">
        <v>7.875</v>
      </c>
      <c r="M4">
        <f t="shared" si="0"/>
        <v>0.70305538990423411</v>
      </c>
    </row>
    <row r="5" spans="1:15" ht="16.5" thickBot="1" x14ac:dyDescent="0.3">
      <c r="A5" s="8" t="s">
        <v>0</v>
      </c>
      <c r="B5" s="4">
        <v>161.852</v>
      </c>
      <c r="C5" s="5">
        <v>3.5790000000000002</v>
      </c>
      <c r="D5" s="4">
        <v>16.353000000000002</v>
      </c>
      <c r="E5" s="6">
        <v>272</v>
      </c>
      <c r="F5" s="4">
        <v>59.109000000000002</v>
      </c>
      <c r="G5" s="4">
        <v>86.39</v>
      </c>
      <c r="H5" s="4">
        <v>7.3710000000000004</v>
      </c>
      <c r="I5" s="4">
        <v>3.4620000000000002</v>
      </c>
      <c r="J5" s="4">
        <v>350</v>
      </c>
      <c r="K5" s="4">
        <v>355</v>
      </c>
      <c r="L5" s="4">
        <v>7.593</v>
      </c>
      <c r="M5">
        <f t="shared" si="0"/>
        <v>0.27665837689691924</v>
      </c>
    </row>
    <row r="6" spans="1:15" ht="16.5" thickBot="1" x14ac:dyDescent="0.3">
      <c r="A6" s="8" t="s">
        <v>21</v>
      </c>
      <c r="B6" s="4">
        <v>152.27099999999999</v>
      </c>
      <c r="C6" s="5">
        <v>4.694</v>
      </c>
      <c r="D6" s="4">
        <v>19.468</v>
      </c>
      <c r="E6" s="6">
        <v>619</v>
      </c>
      <c r="F6" s="4">
        <v>32.533999999999999</v>
      </c>
      <c r="G6" s="4">
        <v>100.26900000000001</v>
      </c>
      <c r="H6" s="4">
        <v>3.3809999999999998</v>
      </c>
      <c r="I6" s="4">
        <v>2.5179999999999998</v>
      </c>
      <c r="J6" s="4">
        <v>322</v>
      </c>
      <c r="K6" s="4">
        <v>963.47299999999996</v>
      </c>
      <c r="L6" s="4">
        <v>15.935</v>
      </c>
      <c r="M6">
        <f t="shared" si="0"/>
        <v>0.59838937726685926</v>
      </c>
    </row>
    <row r="7" spans="1:15" ht="16.5" thickBot="1" x14ac:dyDescent="0.3">
      <c r="A7" s="8" t="s">
        <v>22</v>
      </c>
      <c r="B7" s="4">
        <v>124.869</v>
      </c>
      <c r="C7" s="4"/>
      <c r="D7" s="4">
        <v>13.196999999999999</v>
      </c>
      <c r="E7" s="4"/>
      <c r="F7" s="4">
        <v>24.931999999999999</v>
      </c>
      <c r="G7" s="4">
        <v>86.74</v>
      </c>
      <c r="H7" s="4">
        <v>7.0039999999999996</v>
      </c>
      <c r="I7" s="4">
        <v>1.913</v>
      </c>
      <c r="J7" s="4">
        <v>202</v>
      </c>
      <c r="K7" s="4">
        <v>333.80700000000002</v>
      </c>
      <c r="L7" s="4">
        <v>5.1139999999999999</v>
      </c>
      <c r="M7">
        <f t="shared" si="0"/>
        <v>0.52931974971923634</v>
      </c>
    </row>
    <row r="8" spans="1:15" ht="16.5" thickBot="1" x14ac:dyDescent="0.3">
      <c r="A8" s="8" t="s">
        <v>23</v>
      </c>
      <c r="B8" s="4">
        <v>123.878</v>
      </c>
      <c r="C8" s="5">
        <v>1.7070000000000001</v>
      </c>
      <c r="D8" s="4">
        <v>2.7360000000000002</v>
      </c>
      <c r="E8" s="4"/>
      <c r="F8" s="4">
        <v>53.912999999999997</v>
      </c>
      <c r="G8" s="4">
        <v>67.228999999999999</v>
      </c>
      <c r="H8" s="4">
        <v>4.8949999999999996</v>
      </c>
      <c r="I8" s="4">
        <v>1.4790000000000001</v>
      </c>
      <c r="J8" s="4">
        <v>33</v>
      </c>
      <c r="K8" s="4" t="s">
        <v>24</v>
      </c>
      <c r="L8" s="4">
        <v>15.73</v>
      </c>
      <c r="M8">
        <f t="shared" si="0"/>
        <v>5.0748428022925833E-2</v>
      </c>
    </row>
    <row r="9" spans="1:15" ht="16.5" thickBot="1" x14ac:dyDescent="0.3">
      <c r="A9" s="8" t="s">
        <v>25</v>
      </c>
      <c r="B9" s="4">
        <v>81.953000000000003</v>
      </c>
      <c r="C9" s="5">
        <v>46</v>
      </c>
      <c r="D9" s="4">
        <v>3.339</v>
      </c>
      <c r="E9" s="6">
        <v>3</v>
      </c>
      <c r="F9" s="4">
        <v>77.525000000000006</v>
      </c>
      <c r="G9" s="4">
        <v>1.089</v>
      </c>
      <c r="H9" s="4">
        <v>141</v>
      </c>
      <c r="I9" s="4">
        <v>57</v>
      </c>
      <c r="J9" s="4">
        <v>2</v>
      </c>
      <c r="K9" s="4"/>
      <c r="L9" s="4"/>
      <c r="M9">
        <f t="shared" si="0"/>
        <v>4.3069977426636569E-2</v>
      </c>
    </row>
    <row r="10" spans="1:15" ht="16.5" thickBot="1" x14ac:dyDescent="0.3">
      <c r="A10" s="8" t="s">
        <v>26</v>
      </c>
      <c r="B10" s="4">
        <v>78.991</v>
      </c>
      <c r="C10" s="5">
        <v>5.2329999999999997</v>
      </c>
      <c r="D10" s="4">
        <v>9.875</v>
      </c>
      <c r="E10" s="6">
        <v>917</v>
      </c>
      <c r="F10" s="4">
        <v>344</v>
      </c>
      <c r="G10" s="4">
        <v>68.772000000000006</v>
      </c>
      <c r="H10" s="4">
        <v>1.5589999999999999</v>
      </c>
      <c r="I10" s="4">
        <v>1.1639999999999999</v>
      </c>
      <c r="J10" s="4">
        <v>145</v>
      </c>
      <c r="K10" s="4">
        <v>334.97399999999999</v>
      </c>
      <c r="L10" s="4">
        <v>4.9340000000000002</v>
      </c>
      <c r="M10">
        <f t="shared" si="0"/>
        <v>2.8706395348837208E-2</v>
      </c>
    </row>
    <row r="11" spans="1:15" ht="16.5" thickBot="1" x14ac:dyDescent="0.3">
      <c r="A11" s="8" t="s">
        <v>27</v>
      </c>
      <c r="B11" s="4">
        <v>70.028999999999996</v>
      </c>
      <c r="C11" s="5">
        <v>1.837</v>
      </c>
      <c r="D11" s="4">
        <v>4.3570000000000002</v>
      </c>
      <c r="E11" s="6">
        <v>125</v>
      </c>
      <c r="F11" s="4">
        <v>41.947000000000003</v>
      </c>
      <c r="G11" s="4">
        <v>23.725000000000001</v>
      </c>
      <c r="H11" s="4">
        <v>3.9870000000000001</v>
      </c>
      <c r="I11" s="4">
        <v>834</v>
      </c>
      <c r="J11" s="4">
        <v>52</v>
      </c>
      <c r="K11" s="4">
        <v>251.703</v>
      </c>
      <c r="L11" s="4">
        <v>2.9969999999999999</v>
      </c>
      <c r="M11">
        <f t="shared" si="0"/>
        <v>0.10386916823610746</v>
      </c>
    </row>
    <row r="12" spans="1:15" ht="16.5" thickBot="1" x14ac:dyDescent="0.3">
      <c r="A12" s="8" t="s">
        <v>28</v>
      </c>
      <c r="B12" s="4">
        <v>52.167000000000002</v>
      </c>
      <c r="C12" s="5">
        <v>5.1379999999999999</v>
      </c>
      <c r="D12" s="4">
        <v>1.101</v>
      </c>
      <c r="E12" s="6">
        <v>95</v>
      </c>
      <c r="F12" s="4">
        <v>2.9649999999999999</v>
      </c>
      <c r="G12" s="4">
        <v>48.100999999999999</v>
      </c>
      <c r="H12" s="4">
        <v>1.6259999999999999</v>
      </c>
      <c r="I12" s="4">
        <v>619</v>
      </c>
      <c r="J12" s="4">
        <v>13</v>
      </c>
      <c r="K12" s="4">
        <v>340.38</v>
      </c>
      <c r="L12" s="4">
        <v>4.0359999999999996</v>
      </c>
      <c r="M12">
        <f>+D12/F12</f>
        <v>0.37133220910623949</v>
      </c>
      <c r="O12">
        <f>1890/1626</f>
        <v>1.1623616236162362</v>
      </c>
    </row>
    <row r="13" spans="1:15" ht="16.5" thickBot="1" x14ac:dyDescent="0.3">
      <c r="A13" s="8" t="s">
        <v>29</v>
      </c>
      <c r="B13" s="4">
        <v>28.018000000000001</v>
      </c>
      <c r="C13" s="5">
        <v>1.351</v>
      </c>
      <c r="D13" s="4">
        <v>3.3460000000000001</v>
      </c>
      <c r="E13" s="6">
        <v>327</v>
      </c>
      <c r="F13" s="4">
        <v>5.9859999999999998</v>
      </c>
      <c r="G13" s="4">
        <v>18.686</v>
      </c>
      <c r="H13" s="4">
        <v>1.262</v>
      </c>
      <c r="I13" s="4">
        <v>2.4180000000000001</v>
      </c>
      <c r="J13" s="4">
        <v>289</v>
      </c>
      <c r="K13" s="4">
        <v>102.151</v>
      </c>
      <c r="L13" s="4">
        <v>8.8140000000000001</v>
      </c>
      <c r="M13">
        <f t="shared" ref="M13:M19" si="1">+D13/F13</f>
        <v>0.55897093217507521</v>
      </c>
    </row>
    <row r="14" spans="1:15" ht="16.5" thickBot="1" x14ac:dyDescent="0.3">
      <c r="A14" s="8" t="s">
        <v>30</v>
      </c>
      <c r="B14" s="4">
        <v>25.071000000000002</v>
      </c>
      <c r="C14" s="5">
        <v>520</v>
      </c>
      <c r="D14" s="4">
        <v>1.036</v>
      </c>
      <c r="E14" s="6">
        <v>34</v>
      </c>
      <c r="F14" s="4">
        <v>11.1</v>
      </c>
      <c r="G14" s="4">
        <v>12.935</v>
      </c>
      <c r="H14" s="4">
        <v>386</v>
      </c>
      <c r="I14" s="4">
        <v>2.8969999999999998</v>
      </c>
      <c r="J14" s="4">
        <v>120</v>
      </c>
      <c r="K14" s="4">
        <v>190</v>
      </c>
      <c r="L14" s="4">
        <v>21.954000000000001</v>
      </c>
      <c r="M14">
        <f t="shared" si="1"/>
        <v>9.3333333333333338E-2</v>
      </c>
    </row>
    <row r="15" spans="1:15" ht="16.5" thickBot="1" x14ac:dyDescent="0.3">
      <c r="A15" s="8" t="s">
        <v>31</v>
      </c>
      <c r="B15" s="4">
        <v>24.413</v>
      </c>
      <c r="C15" s="5">
        <v>1.3160000000000001</v>
      </c>
      <c r="D15" s="4">
        <v>2.6429999999999998</v>
      </c>
      <c r="E15" s="6">
        <v>132</v>
      </c>
      <c r="F15" s="4">
        <v>250</v>
      </c>
      <c r="G15" s="4">
        <v>21.52</v>
      </c>
      <c r="H15" s="4">
        <v>1.3839999999999999</v>
      </c>
      <c r="I15" s="4">
        <v>1.425</v>
      </c>
      <c r="J15" s="4">
        <v>154</v>
      </c>
      <c r="K15" s="4">
        <v>101.53400000000001</v>
      </c>
      <c r="L15" s="4">
        <v>5.9260000000000002</v>
      </c>
      <c r="M15">
        <f t="shared" si="1"/>
        <v>1.0572E-2</v>
      </c>
    </row>
    <row r="16" spans="1:15" ht="16.5" thickBot="1" x14ac:dyDescent="0.3">
      <c r="A16" s="8" t="s">
        <v>32</v>
      </c>
      <c r="B16" s="4">
        <v>22.574999999999999</v>
      </c>
      <c r="C16" s="5">
        <v>427</v>
      </c>
      <c r="D16" s="4">
        <v>600</v>
      </c>
      <c r="E16" s="6">
        <v>31</v>
      </c>
      <c r="F16" s="4">
        <v>6.0129999999999999</v>
      </c>
      <c r="G16" s="4">
        <v>15.962</v>
      </c>
      <c r="H16" s="4">
        <v>557</v>
      </c>
      <c r="I16" s="4">
        <v>598</v>
      </c>
      <c r="J16" s="4">
        <v>16</v>
      </c>
      <c r="K16" s="4">
        <v>401.55200000000002</v>
      </c>
      <c r="L16" s="4">
        <v>10.638999999999999</v>
      </c>
      <c r="M16">
        <f t="shared" si="1"/>
        <v>99.783801762847162</v>
      </c>
    </row>
    <row r="17" spans="1:13" ht="16.5" thickBot="1" x14ac:dyDescent="0.3">
      <c r="A17" s="8" t="s">
        <v>33</v>
      </c>
      <c r="B17" s="4">
        <v>20.021999999999998</v>
      </c>
      <c r="C17" s="5">
        <v>233</v>
      </c>
      <c r="D17" s="4">
        <v>1.075</v>
      </c>
      <c r="E17" s="6">
        <v>7</v>
      </c>
      <c r="F17" s="4">
        <v>173</v>
      </c>
      <c r="G17" s="4">
        <v>18.774000000000001</v>
      </c>
      <c r="H17" s="4">
        <v>296</v>
      </c>
      <c r="I17" s="4">
        <v>94</v>
      </c>
      <c r="J17" s="4">
        <v>5</v>
      </c>
      <c r="K17" s="4">
        <v>62.984999999999999</v>
      </c>
      <c r="L17" s="4">
        <v>296</v>
      </c>
      <c r="M17">
        <f t="shared" si="1"/>
        <v>6.2138728323699417E-3</v>
      </c>
    </row>
    <row r="18" spans="1:13" ht="16.5" thickBot="1" x14ac:dyDescent="0.3">
      <c r="A18" s="8" t="s">
        <v>34</v>
      </c>
      <c r="B18" s="4">
        <v>15.987</v>
      </c>
      <c r="C18" s="5">
        <v>515</v>
      </c>
      <c r="D18" s="4">
        <v>470</v>
      </c>
      <c r="E18" s="6">
        <v>35</v>
      </c>
      <c r="F18" s="4">
        <v>266</v>
      </c>
      <c r="G18" s="4">
        <v>15.250999999999999</v>
      </c>
      <c r="H18" s="4">
        <v>233</v>
      </c>
      <c r="I18" s="4">
        <v>1.5680000000000001</v>
      </c>
      <c r="J18" s="4">
        <v>46</v>
      </c>
      <c r="K18" s="4">
        <v>155.19300000000001</v>
      </c>
      <c r="L18" s="4">
        <v>15.22</v>
      </c>
      <c r="M18">
        <f t="shared" si="1"/>
        <v>1.7669172932330828</v>
      </c>
    </row>
    <row r="19" spans="1:13" ht="16.5" thickBot="1" x14ac:dyDescent="0.3">
      <c r="A19" s="8" t="s">
        <v>35</v>
      </c>
      <c r="B19" s="4">
        <v>13.798</v>
      </c>
      <c r="C19" s="5">
        <v>238</v>
      </c>
      <c r="D19" s="4">
        <v>337</v>
      </c>
      <c r="E19" s="6">
        <v>18</v>
      </c>
      <c r="F19" s="4">
        <v>6.6040000000000001</v>
      </c>
      <c r="G19" s="4">
        <v>6.8570000000000002</v>
      </c>
      <c r="H19" s="4">
        <v>246</v>
      </c>
      <c r="I19" s="4">
        <v>1.532</v>
      </c>
      <c r="J19" s="4">
        <v>37</v>
      </c>
      <c r="K19" s="4">
        <v>140.97499999999999</v>
      </c>
      <c r="L19" s="4">
        <v>15.653</v>
      </c>
      <c r="M19">
        <f t="shared" si="1"/>
        <v>51.029678982434888</v>
      </c>
    </row>
    <row r="20" spans="1:13" ht="16.5" thickBot="1" x14ac:dyDescent="0.3">
      <c r="A20" s="8" t="s">
        <v>36</v>
      </c>
      <c r="B20" s="4">
        <v>13.584</v>
      </c>
      <c r="C20" s="5">
        <v>1.667</v>
      </c>
      <c r="D20" s="4">
        <v>106</v>
      </c>
      <c r="E20" s="6">
        <v>12</v>
      </c>
      <c r="F20" s="4">
        <v>1.0449999999999999</v>
      </c>
      <c r="G20" s="4">
        <v>12.433</v>
      </c>
      <c r="H20" s="4">
        <v>8</v>
      </c>
      <c r="I20" s="4">
        <v>93</v>
      </c>
      <c r="J20" s="4" t="s">
        <v>43</v>
      </c>
      <c r="K20" s="4" t="s">
        <v>44</v>
      </c>
      <c r="L20" s="4">
        <v>8.1159999999999997</v>
      </c>
    </row>
    <row r="21" spans="1:13" ht="16.5" thickBot="1" x14ac:dyDescent="0.3">
      <c r="A21" s="8" t="s">
        <v>45</v>
      </c>
      <c r="B21" s="4">
        <v>10.525</v>
      </c>
      <c r="C21" s="5">
        <v>117</v>
      </c>
      <c r="D21" s="4">
        <v>96</v>
      </c>
      <c r="E21" s="6">
        <v>1</v>
      </c>
      <c r="F21" s="4">
        <v>1.258</v>
      </c>
      <c r="G21" s="4">
        <v>9.1709999999999994</v>
      </c>
      <c r="H21" s="4">
        <v>180</v>
      </c>
      <c r="I21" s="4">
        <v>1.216</v>
      </c>
      <c r="J21" s="4">
        <v>11</v>
      </c>
      <c r="K21" s="4">
        <v>117.339</v>
      </c>
      <c r="L21" s="4">
        <v>13.557</v>
      </c>
    </row>
    <row r="22" spans="1:13" ht="16.5" thickBot="1" x14ac:dyDescent="0.3">
      <c r="A22" s="8" t="s">
        <v>39</v>
      </c>
      <c r="B22" s="4">
        <v>10.48</v>
      </c>
      <c r="C22" s="5">
        <v>30</v>
      </c>
      <c r="D22" s="4">
        <v>211</v>
      </c>
      <c r="E22" s="6">
        <v>3</v>
      </c>
      <c r="F22" s="4">
        <v>7.2430000000000003</v>
      </c>
      <c r="G22" s="4">
        <v>3.0259999999999998</v>
      </c>
      <c r="H22" s="4">
        <v>55</v>
      </c>
      <c r="I22" s="4">
        <v>204</v>
      </c>
      <c r="J22" s="4">
        <v>4</v>
      </c>
      <c r="K22" s="4">
        <v>510.47899999999998</v>
      </c>
      <c r="L22" s="4">
        <v>9.9570000000000007</v>
      </c>
    </row>
    <row r="23" spans="1:13" ht="16.5" thickBot="1" x14ac:dyDescent="0.3">
      <c r="A23" s="8" t="s">
        <v>46</v>
      </c>
      <c r="B23" s="4">
        <v>10.151</v>
      </c>
      <c r="C23" s="5">
        <v>466</v>
      </c>
      <c r="D23" s="4">
        <v>887</v>
      </c>
      <c r="E23" s="6">
        <v>17</v>
      </c>
      <c r="F23" s="4">
        <v>381</v>
      </c>
      <c r="G23" s="4">
        <v>8.8829999999999991</v>
      </c>
      <c r="H23" s="4">
        <v>774</v>
      </c>
      <c r="I23" s="4">
        <v>1.0049999999999999</v>
      </c>
      <c r="J23" s="4">
        <v>88</v>
      </c>
      <c r="K23" s="4">
        <v>54.7</v>
      </c>
      <c r="L23" s="4">
        <v>5.4160000000000004</v>
      </c>
    </row>
    <row r="24" spans="1:13" ht="16.5" thickBot="1" x14ac:dyDescent="0.3">
      <c r="A24" s="8" t="s">
        <v>47</v>
      </c>
      <c r="B24" s="4">
        <v>8.3390000000000004</v>
      </c>
      <c r="C24" s="5">
        <v>739</v>
      </c>
      <c r="D24" s="4">
        <v>249</v>
      </c>
      <c r="E24" s="4"/>
      <c r="F24" s="4">
        <v>774</v>
      </c>
      <c r="G24" s="4">
        <v>7.3159999999999998</v>
      </c>
      <c r="H24" s="4"/>
      <c r="I24" s="4">
        <v>6</v>
      </c>
      <c r="J24" s="4" t="s">
        <v>48</v>
      </c>
      <c r="K24" s="4">
        <v>189.11099999999999</v>
      </c>
      <c r="L24" s="4">
        <v>137</v>
      </c>
    </row>
    <row r="25" spans="1:13" ht="16.5" thickBot="1" x14ac:dyDescent="0.3">
      <c r="A25" s="8" t="s">
        <v>49</v>
      </c>
      <c r="B25" s="4">
        <v>8.0890000000000004</v>
      </c>
      <c r="C25" s="4"/>
      <c r="D25" s="4">
        <v>287</v>
      </c>
      <c r="E25" s="4"/>
      <c r="F25" s="4">
        <v>25</v>
      </c>
      <c r="G25" s="4">
        <v>7.7770000000000001</v>
      </c>
      <c r="H25" s="4">
        <v>194</v>
      </c>
      <c r="I25" s="4">
        <v>1.6379999999999999</v>
      </c>
      <c r="J25" s="4">
        <v>58</v>
      </c>
      <c r="K25" s="4">
        <v>53</v>
      </c>
      <c r="L25" s="4">
        <v>10.734</v>
      </c>
    </row>
    <row r="26" spans="1:13" ht="16.5" thickBot="1" x14ac:dyDescent="0.3">
      <c r="A26" s="8" t="s">
        <v>50</v>
      </c>
      <c r="B26" s="4">
        <v>7.2569999999999997</v>
      </c>
      <c r="C26" s="5">
        <v>96</v>
      </c>
      <c r="D26" s="4">
        <v>315</v>
      </c>
      <c r="E26" s="6">
        <v>18</v>
      </c>
      <c r="F26" s="4">
        <v>411</v>
      </c>
      <c r="G26" s="4">
        <v>6.5309999999999997</v>
      </c>
      <c r="H26" s="4">
        <v>184</v>
      </c>
      <c r="I26" s="4">
        <v>411</v>
      </c>
      <c r="J26" s="4">
        <v>18</v>
      </c>
      <c r="K26" s="4">
        <v>21.568000000000001</v>
      </c>
      <c r="L26" s="4">
        <v>1.222</v>
      </c>
    </row>
    <row r="27" spans="1:13" ht="16.5" thickBot="1" x14ac:dyDescent="0.3">
      <c r="A27" s="8" t="s">
        <v>51</v>
      </c>
      <c r="B27" s="4">
        <v>6.9269999999999996</v>
      </c>
      <c r="C27" s="5">
        <v>426</v>
      </c>
      <c r="D27" s="4">
        <v>73</v>
      </c>
      <c r="E27" s="6">
        <v>8</v>
      </c>
      <c r="F27" s="4">
        <v>1.8640000000000001</v>
      </c>
      <c r="G27" s="4">
        <v>4.99</v>
      </c>
      <c r="H27" s="4">
        <v>383</v>
      </c>
      <c r="I27" s="4">
        <v>362</v>
      </c>
      <c r="J27" s="4">
        <v>4</v>
      </c>
      <c r="K27" s="4">
        <v>76.373999999999995</v>
      </c>
      <c r="L27" s="4">
        <v>3.9950000000000001</v>
      </c>
    </row>
    <row r="28" spans="1:13" ht="16.5" thickBot="1" x14ac:dyDescent="0.3">
      <c r="A28" s="8" t="s">
        <v>52</v>
      </c>
      <c r="B28" s="4">
        <v>6.8479999999999999</v>
      </c>
      <c r="C28" s="5">
        <v>951</v>
      </c>
      <c r="D28" s="4">
        <v>169</v>
      </c>
      <c r="E28" s="4"/>
      <c r="F28" s="4">
        <v>1.569</v>
      </c>
      <c r="G28" s="4">
        <v>5.1100000000000003</v>
      </c>
      <c r="H28" s="4">
        <v>130</v>
      </c>
      <c r="I28" s="4">
        <v>208</v>
      </c>
      <c r="J28" s="4">
        <v>5</v>
      </c>
      <c r="K28" s="4">
        <v>56.680999999999997</v>
      </c>
      <c r="L28" s="4">
        <v>1.7190000000000001</v>
      </c>
    </row>
    <row r="29" spans="1:13" ht="16.5" thickBot="1" x14ac:dyDescent="0.3">
      <c r="A29" s="8" t="s">
        <v>53</v>
      </c>
      <c r="B29" s="4">
        <v>6.4029999999999996</v>
      </c>
      <c r="C29" s="5">
        <v>89</v>
      </c>
      <c r="D29" s="4">
        <v>117</v>
      </c>
      <c r="E29" s="6">
        <v>4</v>
      </c>
      <c r="F29" s="4">
        <v>32</v>
      </c>
      <c r="G29" s="4">
        <v>6.2539999999999996</v>
      </c>
      <c r="H29" s="4">
        <v>67</v>
      </c>
      <c r="I29" s="4">
        <v>1.181</v>
      </c>
      <c r="J29" s="4">
        <v>22</v>
      </c>
      <c r="K29" s="4">
        <v>124.279</v>
      </c>
      <c r="L29" s="4">
        <v>22.923999999999999</v>
      </c>
    </row>
    <row r="30" spans="1:13" ht="16.5" thickBot="1" x14ac:dyDescent="0.3">
      <c r="A30" s="8" t="s">
        <v>54</v>
      </c>
      <c r="B30" s="4">
        <v>6.3559999999999999</v>
      </c>
      <c r="C30" s="5">
        <v>401</v>
      </c>
      <c r="D30" s="4">
        <v>208</v>
      </c>
      <c r="E30" s="6">
        <v>27</v>
      </c>
      <c r="F30" s="4">
        <v>375</v>
      </c>
      <c r="G30" s="4">
        <v>5.7729999999999997</v>
      </c>
      <c r="H30" s="4">
        <v>160</v>
      </c>
      <c r="I30" s="4">
        <v>168</v>
      </c>
      <c r="J30" s="4">
        <v>5</v>
      </c>
      <c r="K30" s="4">
        <v>129.56</v>
      </c>
      <c r="L30" s="4">
        <v>3.423</v>
      </c>
    </row>
    <row r="31" spans="1:13" ht="16.5" thickBot="1" x14ac:dyDescent="0.3">
      <c r="A31" s="8" t="s">
        <v>55</v>
      </c>
      <c r="B31" s="4">
        <v>6.3029999999999999</v>
      </c>
      <c r="C31" s="5">
        <v>65</v>
      </c>
      <c r="D31" s="4">
        <v>56</v>
      </c>
      <c r="E31" s="6">
        <v>2</v>
      </c>
      <c r="F31" s="4">
        <v>3.2650000000000001</v>
      </c>
      <c r="G31" s="4">
        <v>2.9820000000000002</v>
      </c>
      <c r="H31" s="4">
        <v>80</v>
      </c>
      <c r="I31" s="4">
        <v>247</v>
      </c>
      <c r="J31" s="4">
        <v>2</v>
      </c>
      <c r="K31" s="4">
        <v>351.38</v>
      </c>
      <c r="L31" s="4">
        <v>13.78</v>
      </c>
    </row>
    <row r="32" spans="1:13" ht="16.5" thickBot="1" x14ac:dyDescent="0.3">
      <c r="A32" s="8" t="s">
        <v>56</v>
      </c>
      <c r="B32" s="4">
        <v>6.0049999999999999</v>
      </c>
      <c r="C32" s="4"/>
      <c r="D32" s="4">
        <v>99</v>
      </c>
      <c r="E32" s="4"/>
      <c r="F32" s="4">
        <v>762</v>
      </c>
      <c r="G32" s="4">
        <v>5.1440000000000001</v>
      </c>
      <c r="H32" s="4">
        <v>109</v>
      </c>
      <c r="I32" s="4">
        <v>47</v>
      </c>
      <c r="J32" s="4" t="s">
        <v>57</v>
      </c>
      <c r="K32" s="4">
        <v>64.387</v>
      </c>
      <c r="L32" s="4">
        <v>509</v>
      </c>
    </row>
    <row r="33" spans="1:12" ht="16.5" thickBot="1" x14ac:dyDescent="0.3">
      <c r="A33" s="8" t="s">
        <v>58</v>
      </c>
      <c r="B33" s="4">
        <v>5.9960000000000004</v>
      </c>
      <c r="C33" s="5">
        <v>177</v>
      </c>
      <c r="D33" s="4">
        <v>260</v>
      </c>
      <c r="E33" s="6">
        <v>13</v>
      </c>
      <c r="F33" s="4">
        <v>1.9550000000000001</v>
      </c>
      <c r="G33" s="4">
        <v>3.7810000000000001</v>
      </c>
      <c r="H33" s="4">
        <v>106</v>
      </c>
      <c r="I33" s="4">
        <v>1.0349999999999999</v>
      </c>
      <c r="J33" s="4">
        <v>45</v>
      </c>
      <c r="K33" s="4">
        <v>67.771000000000001</v>
      </c>
      <c r="L33" s="4">
        <v>11.7</v>
      </c>
    </row>
    <row r="34" spans="1:12" ht="16.5" thickBot="1" x14ac:dyDescent="0.3">
      <c r="A34" s="8" t="s">
        <v>59</v>
      </c>
      <c r="B34" s="4">
        <v>5.99</v>
      </c>
      <c r="C34" s="5">
        <v>523</v>
      </c>
      <c r="D34" s="4">
        <v>290</v>
      </c>
      <c r="E34" s="6">
        <v>20</v>
      </c>
      <c r="F34" s="4">
        <v>758</v>
      </c>
      <c r="G34" s="4">
        <v>4.9420000000000002</v>
      </c>
      <c r="H34" s="4">
        <v>208</v>
      </c>
      <c r="I34" s="4">
        <v>311</v>
      </c>
      <c r="J34" s="4">
        <v>15</v>
      </c>
      <c r="K34" s="4">
        <v>59.271999999999998</v>
      </c>
      <c r="L34" s="4">
        <v>3.081</v>
      </c>
    </row>
    <row r="35" spans="1:12" ht="16.5" thickBot="1" x14ac:dyDescent="0.3">
      <c r="A35" s="8" t="s">
        <v>60</v>
      </c>
      <c r="B35" s="4">
        <v>5.8310000000000004</v>
      </c>
      <c r="C35" s="5">
        <v>99</v>
      </c>
      <c r="D35" s="4">
        <v>129</v>
      </c>
      <c r="E35" s="6">
        <v>10</v>
      </c>
      <c r="F35" s="4">
        <v>411</v>
      </c>
      <c r="G35" s="4">
        <v>5.2910000000000004</v>
      </c>
      <c r="H35" s="4">
        <v>92</v>
      </c>
      <c r="I35" s="4">
        <v>544</v>
      </c>
      <c r="J35" s="4">
        <v>12</v>
      </c>
      <c r="K35" s="4">
        <v>120.285</v>
      </c>
      <c r="L35" s="4">
        <v>11.231999999999999</v>
      </c>
    </row>
    <row r="36" spans="1:12" ht="16.5" thickBot="1" x14ac:dyDescent="0.3">
      <c r="A36" s="8" t="s">
        <v>62</v>
      </c>
      <c r="B36" s="4">
        <v>4.97</v>
      </c>
      <c r="C36" s="5">
        <v>275</v>
      </c>
      <c r="D36" s="4">
        <v>77</v>
      </c>
      <c r="E36" s="6">
        <v>11</v>
      </c>
      <c r="F36" s="4">
        <v>762</v>
      </c>
      <c r="G36" s="4">
        <v>4.1310000000000002</v>
      </c>
      <c r="H36" s="4">
        <v>50</v>
      </c>
      <c r="I36" s="4">
        <v>22</v>
      </c>
      <c r="J36" s="4" t="s">
        <v>63</v>
      </c>
      <c r="K36" s="4">
        <v>57.835999999999999</v>
      </c>
      <c r="L36" s="4">
        <v>262</v>
      </c>
    </row>
    <row r="37" spans="1:12" ht="16.5" thickBot="1" x14ac:dyDescent="0.3">
      <c r="A37" s="9" t="s">
        <v>64</v>
      </c>
      <c r="B37" s="10">
        <v>4.53</v>
      </c>
      <c r="C37" s="11">
        <v>184</v>
      </c>
      <c r="D37" s="10">
        <v>73</v>
      </c>
      <c r="E37" s="12">
        <v>3</v>
      </c>
      <c r="F37" s="10">
        <v>1.9950000000000001</v>
      </c>
      <c r="G37" s="10">
        <v>2.4620000000000002</v>
      </c>
      <c r="H37" s="10">
        <v>72</v>
      </c>
      <c r="I37" s="10">
        <v>140</v>
      </c>
      <c r="J37" s="10">
        <v>2</v>
      </c>
      <c r="K37" s="10">
        <v>71.897000000000006</v>
      </c>
      <c r="L37" s="10">
        <v>2.2210000000000001</v>
      </c>
    </row>
  </sheetData>
  <hyperlinks>
    <hyperlink ref="A4" r:id="rId1" display="https://www.worldometers.info/coronavirus/country/us/"/>
    <hyperlink ref="A5" r:id="rId2" display="https://www.worldometers.info/coronavirus/country/spain/"/>
    <hyperlink ref="A6" r:id="rId3" display="https://www.worldometers.info/coronavirus/country/italy/"/>
    <hyperlink ref="A7" r:id="rId4" display="https://www.worldometers.info/coronavirus/country/france/"/>
    <hyperlink ref="A8" r:id="rId5" display="https://www.worldometers.info/coronavirus/country/germany/"/>
    <hyperlink ref="A9" r:id="rId6" display="https://www.worldometers.info/coronavirus/country/china/"/>
    <hyperlink ref="A10" r:id="rId7" display="https://www.worldometers.info/coronavirus/country/uk/"/>
    <hyperlink ref="A11" r:id="rId8" display="https://www.worldometers.info/coronavirus/country/iran/"/>
    <hyperlink ref="A12" r:id="rId9" display="https://www.worldometers.info/coronavirus/country/turkey/"/>
    <hyperlink ref="A13" r:id="rId10" display="https://www.worldometers.info/coronavirus/country/belgium/"/>
    <hyperlink ref="A14" r:id="rId11" display="https://www.worldometers.info/coronavirus/country/switzerland/"/>
    <hyperlink ref="A15" r:id="rId12" display="https://www.worldometers.info/coronavirus/country/netherlands/"/>
    <hyperlink ref="A16" r:id="rId13" display="https://www.worldometers.info/coronavirus/country/canada/"/>
    <hyperlink ref="A17" r:id="rId14" display="https://www.worldometers.info/coronavirus/country/brazil/"/>
    <hyperlink ref="A18" r:id="rId15" display="https://www.worldometers.info/coronavirus/country/portugal/"/>
    <hyperlink ref="A19" r:id="rId16" display="https://www.worldometers.info/coronavirus/country/austria/"/>
    <hyperlink ref="A20" r:id="rId17" display="https://www.worldometers.info/coronavirus/country/russia/"/>
    <hyperlink ref="A21" r:id="rId18" display="https://www.worldometers.info/coronavirus/country/israel/"/>
    <hyperlink ref="A22" r:id="rId19" display="https://www.worldometers.info/coronavirus/country/south-korea/"/>
    <hyperlink ref="A23" r:id="rId20" display="https://www.worldometers.info/coronavirus/country/sweden/"/>
    <hyperlink ref="A24" r:id="rId21" display="https://www.worldometers.info/coronavirus/country/india/"/>
    <hyperlink ref="A25" r:id="rId22" display="https://www.worldometers.info/coronavirus/country/ireland/"/>
    <hyperlink ref="A26" r:id="rId23" display="https://www.worldometers.info/coronavirus/country/ecuador/"/>
    <hyperlink ref="A27" r:id="rId24" display="https://www.worldometers.info/coronavirus/country/chile/"/>
    <hyperlink ref="A28" r:id="rId25" display="https://www.worldometers.info/coronavirus/country/peru/"/>
    <hyperlink ref="A29" r:id="rId26" display="https://www.worldometers.info/coronavirus/country/norway/"/>
    <hyperlink ref="A30" r:id="rId27" display="https://www.worldometers.info/coronavirus/country/poland/"/>
    <hyperlink ref="A31" r:id="rId28" display="https://www.worldometers.info/coronavirus/country/australia/"/>
    <hyperlink ref="A32" r:id="rId29" display="https://www.worldometers.info/coronavirus/country/japan/"/>
    <hyperlink ref="A33" r:id="rId30" display="https://www.worldometers.info/coronavirus/country/denmark/"/>
    <hyperlink ref="A34" r:id="rId31" display="https://www.worldometers.info/coronavirus/country/romania/"/>
    <hyperlink ref="A35" r:id="rId32" display="https://www.worldometers.info/coronavirus/country/czech-republic/"/>
    <hyperlink ref="A36" r:id="rId33" display="https://www.worldometers.info/coronavirus/country/pakistan/"/>
    <hyperlink ref="A37" r:id="rId34" display="https://www.worldometers.info/coronavirus/country/malaysia/"/>
  </hyperlinks>
  <pageMargins left="0.7" right="0.7" top="0.75" bottom="0.75" header="0.3" footer="0.3"/>
  <pageSetup paperSize="9" orientation="portrait" r:id="rId3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L23" sqref="L2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953938</v>
      </c>
    </row>
    <row r="3" spans="1:25" ht="16.5" thickTop="1" thickBot="1" x14ac:dyDescent="0.3">
      <c r="A3" s="7" t="s">
        <v>16</v>
      </c>
      <c r="B3" s="54">
        <v>3639616</v>
      </c>
      <c r="C3" s="54">
        <v>75927</v>
      </c>
      <c r="D3" s="54">
        <v>251721</v>
      </c>
      <c r="E3" s="54">
        <v>3575</v>
      </c>
      <c r="F3" s="54">
        <v>1192842</v>
      </c>
      <c r="G3" s="54">
        <v>2195053</v>
      </c>
      <c r="H3" s="54">
        <v>49627</v>
      </c>
      <c r="I3" s="54">
        <v>467</v>
      </c>
      <c r="J3" s="54" t="s">
        <v>303</v>
      </c>
      <c r="K3" s="54"/>
      <c r="L3" s="54"/>
      <c r="M3" s="24">
        <f t="shared" ref="M3:M34" si="0">F3/(F3+D3)</f>
        <v>0.82574591762353045</v>
      </c>
      <c r="N3" s="25">
        <f t="shared" ref="N3:N18" si="1">+D3/B3</f>
        <v>6.9161417028609617E-2</v>
      </c>
      <c r="Q3" s="83" t="s">
        <v>69</v>
      </c>
      <c r="R3" s="84">
        <f>+G6+G7+G8+G9+G14+G17+G18+G19+G21+G22+G24+G30+G31+G35+G34+G37+G42+G50+G51+G59+G60+G62+G63+G69+G79+G5</f>
        <v>658161</v>
      </c>
    </row>
    <row r="4" spans="1:25" ht="16.5" thickBot="1" x14ac:dyDescent="0.3">
      <c r="A4" s="8" t="s">
        <v>19</v>
      </c>
      <c r="B4" s="55">
        <v>1210356</v>
      </c>
      <c r="C4" s="56">
        <v>22234</v>
      </c>
      <c r="D4" s="55">
        <v>69494</v>
      </c>
      <c r="E4" s="57">
        <v>896</v>
      </c>
      <c r="F4" s="55">
        <v>186924</v>
      </c>
      <c r="G4" s="55">
        <v>953938</v>
      </c>
      <c r="H4" s="55">
        <v>16043</v>
      </c>
      <c r="I4" s="55">
        <v>3657</v>
      </c>
      <c r="J4" s="55">
        <v>210</v>
      </c>
      <c r="K4" s="55">
        <v>7435855</v>
      </c>
      <c r="L4" s="55">
        <v>22465</v>
      </c>
      <c r="M4" s="24">
        <f t="shared" si="0"/>
        <v>0.72898158475614039</v>
      </c>
      <c r="N4" s="25">
        <f t="shared" si="1"/>
        <v>5.7416165161324438E-2</v>
      </c>
      <c r="P4">
        <f t="shared" ref="P4:P67" si="2">+B4/K4</f>
        <v>0.16277294272144899</v>
      </c>
      <c r="Q4">
        <f>+F4/G4</f>
        <v>0.19594984160396167</v>
      </c>
      <c r="R4">
        <f>+G4/G3</f>
        <v>0.4345854063660422</v>
      </c>
      <c r="V4" s="64">
        <f>+V9-V6</f>
        <v>4892</v>
      </c>
    </row>
    <row r="5" spans="1:25" ht="16.5" thickBot="1" x14ac:dyDescent="0.3">
      <c r="A5" s="8" t="s">
        <v>0</v>
      </c>
      <c r="B5" s="55">
        <v>248301</v>
      </c>
      <c r="C5" s="56">
        <v>1179</v>
      </c>
      <c r="D5" s="55">
        <v>25428</v>
      </c>
      <c r="E5" s="57">
        <v>164</v>
      </c>
      <c r="F5" s="55">
        <v>151633</v>
      </c>
      <c r="G5" s="55">
        <v>71240</v>
      </c>
      <c r="H5" s="55">
        <v>2254</v>
      </c>
      <c r="I5" s="55">
        <v>5311</v>
      </c>
      <c r="J5" s="55">
        <v>544</v>
      </c>
      <c r="K5" s="55">
        <v>1932455</v>
      </c>
      <c r="L5" s="55">
        <v>41332</v>
      </c>
      <c r="M5" s="24">
        <f t="shared" si="0"/>
        <v>0.85638847628783299</v>
      </c>
      <c r="N5" s="25">
        <f t="shared" si="1"/>
        <v>0.10240796452692498</v>
      </c>
      <c r="P5">
        <f t="shared" si="2"/>
        <v>0.12848992602673801</v>
      </c>
      <c r="Q5" s="24">
        <f t="shared" ref="Q5:Q68" si="3">+F5/G5</f>
        <v>2.1284811903425043</v>
      </c>
      <c r="V5">
        <f>+V7-V9</f>
        <v>5015</v>
      </c>
    </row>
    <row r="6" spans="1:25" ht="16.5" thickBot="1" x14ac:dyDescent="0.3">
      <c r="A6" s="8" t="s">
        <v>21</v>
      </c>
      <c r="B6" s="55">
        <v>211938</v>
      </c>
      <c r="C6" s="56">
        <v>1221</v>
      </c>
      <c r="D6" s="55">
        <v>29079</v>
      </c>
      <c r="E6" s="57">
        <v>195</v>
      </c>
      <c r="F6" s="55">
        <v>82879</v>
      </c>
      <c r="G6" s="55">
        <v>99980</v>
      </c>
      <c r="H6" s="55">
        <v>1479</v>
      </c>
      <c r="I6" s="55">
        <v>3505</v>
      </c>
      <c r="J6" s="55">
        <v>481</v>
      </c>
      <c r="K6" s="55">
        <v>2191403</v>
      </c>
      <c r="L6" s="55">
        <v>36244</v>
      </c>
      <c r="M6" s="24">
        <f t="shared" si="0"/>
        <v>0.74026867218063919</v>
      </c>
      <c r="N6" s="25">
        <f t="shared" si="1"/>
        <v>0.13720522039464372</v>
      </c>
      <c r="P6">
        <f t="shared" si="2"/>
        <v>9.6713384074038414E-2</v>
      </c>
      <c r="Q6" s="24">
        <f t="shared" si="3"/>
        <v>0.82895579115823159</v>
      </c>
      <c r="V6" s="64">
        <f>+'2.5'!F10</f>
        <v>58259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>
        <v>3985</v>
      </c>
      <c r="D7" s="55">
        <v>28734</v>
      </c>
      <c r="E7" s="57">
        <v>288</v>
      </c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127659</v>
      </c>
      <c r="S7" s="81">
        <f t="shared" si="4"/>
        <v>1614</v>
      </c>
      <c r="T7" s="81">
        <f t="shared" si="4"/>
        <v>3461</v>
      </c>
      <c r="U7" s="81">
        <f t="shared" si="4"/>
        <v>64</v>
      </c>
      <c r="V7" s="81">
        <f t="shared" si="4"/>
        <v>68166</v>
      </c>
      <c r="W7" s="81">
        <f t="shared" si="4"/>
        <v>56032</v>
      </c>
      <c r="X7" s="81">
        <f t="shared" si="4"/>
        <v>1384</v>
      </c>
      <c r="Y7" s="81">
        <f>+V7-V9</f>
        <v>5015</v>
      </c>
    </row>
    <row r="8" spans="1:25" ht="16.5" thickBot="1" x14ac:dyDescent="0.3">
      <c r="A8" s="8" t="s">
        <v>22</v>
      </c>
      <c r="B8" s="55">
        <v>169462</v>
      </c>
      <c r="C8" s="56">
        <v>769</v>
      </c>
      <c r="D8" s="55">
        <v>25201</v>
      </c>
      <c r="E8" s="57">
        <v>306</v>
      </c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166152</v>
      </c>
      <c r="C9" s="56">
        <v>488</v>
      </c>
      <c r="D9" s="55">
        <v>6993</v>
      </c>
      <c r="E9" s="57">
        <v>127</v>
      </c>
      <c r="F9" s="55">
        <v>132700</v>
      </c>
      <c r="G9" s="55">
        <v>26459</v>
      </c>
      <c r="H9" s="55">
        <v>1949</v>
      </c>
      <c r="I9" s="55">
        <v>1983</v>
      </c>
      <c r="J9" s="55">
        <v>83</v>
      </c>
      <c r="K9" s="55">
        <v>2547052</v>
      </c>
      <c r="L9" s="55">
        <v>30400</v>
      </c>
      <c r="M9" s="25">
        <f t="shared" si="0"/>
        <v>0.94994022606716155</v>
      </c>
      <c r="N9" s="85">
        <f t="shared" si="1"/>
        <v>4.2087967644084935E-2</v>
      </c>
      <c r="P9">
        <f t="shared" si="2"/>
        <v>6.5233061594345151E-2</v>
      </c>
      <c r="Q9" s="24">
        <f t="shared" si="3"/>
        <v>5.0153067009335199</v>
      </c>
      <c r="R9" s="72">
        <v>126045</v>
      </c>
      <c r="S9" s="72">
        <v>1670</v>
      </c>
      <c r="T9" s="72">
        <v>3397</v>
      </c>
      <c r="U9" s="72">
        <v>61</v>
      </c>
      <c r="V9" s="72">
        <v>63151</v>
      </c>
      <c r="W9" s="72">
        <v>59497</v>
      </c>
      <c r="X9" s="72">
        <v>1424</v>
      </c>
      <c r="Y9" s="81">
        <f>+'3.5'!Y7</f>
        <v>4892</v>
      </c>
    </row>
    <row r="10" spans="1:25" ht="16.5" thickBot="1" x14ac:dyDescent="0.3">
      <c r="A10" s="8" t="s">
        <v>36</v>
      </c>
      <c r="B10" s="55">
        <v>145268</v>
      </c>
      <c r="C10" s="56">
        <v>10581</v>
      </c>
      <c r="D10" s="55">
        <v>1356</v>
      </c>
      <c r="E10" s="57">
        <v>76</v>
      </c>
      <c r="F10" s="55">
        <v>18095</v>
      </c>
      <c r="G10" s="55">
        <v>125817</v>
      </c>
      <c r="H10" s="55">
        <v>2300</v>
      </c>
      <c r="I10" s="55">
        <v>995</v>
      </c>
      <c r="J10" s="55">
        <v>9</v>
      </c>
      <c r="K10" s="55">
        <v>4300000</v>
      </c>
      <c r="L10" s="55">
        <v>29465</v>
      </c>
      <c r="M10" s="25">
        <f t="shared" si="0"/>
        <v>0.93028636059842684</v>
      </c>
      <c r="N10" s="85">
        <f t="shared" si="1"/>
        <v>9.334471459646998E-3</v>
      </c>
      <c r="P10">
        <f t="shared" si="2"/>
        <v>3.3783255813953486E-2</v>
      </c>
      <c r="Q10" s="24">
        <f t="shared" si="3"/>
        <v>0.14381999252883157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127659</v>
      </c>
      <c r="C11" s="67">
        <v>1614</v>
      </c>
      <c r="D11" s="66">
        <v>3461</v>
      </c>
      <c r="E11" s="66">
        <v>64</v>
      </c>
      <c r="F11" s="66">
        <v>68166</v>
      </c>
      <c r="G11" s="66">
        <v>56032</v>
      </c>
      <c r="H11" s="66">
        <v>1384</v>
      </c>
      <c r="I11" s="66">
        <v>1514</v>
      </c>
      <c r="J11" s="66">
        <v>41</v>
      </c>
      <c r="K11" s="66">
        <v>1171138</v>
      </c>
      <c r="L11" s="66">
        <v>13886</v>
      </c>
      <c r="M11" s="69">
        <f t="shared" si="0"/>
        <v>0.95168023231462995</v>
      </c>
      <c r="N11" s="82">
        <f t="shared" si="1"/>
        <v>2.711128866746567E-2</v>
      </c>
      <c r="P11" s="70">
        <f t="shared" si="2"/>
        <v>0.10900423348913621</v>
      </c>
      <c r="Q11" s="24">
        <f t="shared" si="3"/>
        <v>1.2165548258138206</v>
      </c>
      <c r="R11" s="72">
        <f>+R7-R9</f>
        <v>1614</v>
      </c>
      <c r="S11" s="72">
        <f t="shared" ref="S11:X11" si="5">+S7-S9</f>
        <v>-56</v>
      </c>
      <c r="T11" s="72">
        <f t="shared" si="5"/>
        <v>64</v>
      </c>
      <c r="U11" s="72">
        <f t="shared" si="5"/>
        <v>3</v>
      </c>
      <c r="V11" s="72">
        <f t="shared" si="5"/>
        <v>5015</v>
      </c>
      <c r="W11" s="72">
        <f t="shared" si="5"/>
        <v>-3465</v>
      </c>
      <c r="X11" s="72">
        <f t="shared" si="5"/>
        <v>-40</v>
      </c>
      <c r="Y11" s="72">
        <f>+Y7-Y9</f>
        <v>123</v>
      </c>
    </row>
    <row r="12" spans="1:25" ht="16.5" thickBot="1" x14ac:dyDescent="0.3">
      <c r="A12" s="8" t="s">
        <v>33</v>
      </c>
      <c r="B12" s="55">
        <v>107844</v>
      </c>
      <c r="C12" s="56">
        <v>6697</v>
      </c>
      <c r="D12" s="55">
        <v>7328</v>
      </c>
      <c r="E12" s="57">
        <v>303</v>
      </c>
      <c r="F12" s="55">
        <v>45815</v>
      </c>
      <c r="G12" s="55">
        <v>54701</v>
      </c>
      <c r="H12" s="55">
        <v>8318</v>
      </c>
      <c r="I12" s="55">
        <v>507</v>
      </c>
      <c r="J12" s="55">
        <v>34</v>
      </c>
      <c r="K12" s="55">
        <v>339552</v>
      </c>
      <c r="L12" s="55">
        <v>1597</v>
      </c>
      <c r="M12" s="25">
        <f t="shared" si="0"/>
        <v>0.86210789755941519</v>
      </c>
      <c r="N12" s="25">
        <f t="shared" si="1"/>
        <v>6.7950001854530623E-2</v>
      </c>
      <c r="P12">
        <f t="shared" si="2"/>
        <v>0.31760672886627084</v>
      </c>
      <c r="Q12" s="24">
        <f t="shared" si="3"/>
        <v>0.83755324399919562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98647</v>
      </c>
      <c r="C13" s="56">
        <v>1223</v>
      </c>
      <c r="D13" s="55">
        <v>6277</v>
      </c>
      <c r="E13" s="57">
        <v>74</v>
      </c>
      <c r="F13" s="55">
        <v>79379</v>
      </c>
      <c r="G13" s="55">
        <v>12991</v>
      </c>
      <c r="H13" s="55">
        <v>2676</v>
      </c>
      <c r="I13" s="55">
        <v>1174</v>
      </c>
      <c r="J13" s="55">
        <v>75</v>
      </c>
      <c r="K13" s="55">
        <v>508288</v>
      </c>
      <c r="L13" s="55">
        <v>6052</v>
      </c>
      <c r="M13" s="24">
        <f t="shared" si="0"/>
        <v>0.92671850191463534</v>
      </c>
      <c r="N13" s="25">
        <f t="shared" si="1"/>
        <v>6.3630926434660964E-2</v>
      </c>
      <c r="P13">
        <f t="shared" si="2"/>
        <v>0.19407697997985393</v>
      </c>
      <c r="Q13" s="24">
        <f t="shared" si="3"/>
        <v>6.1103071357093368</v>
      </c>
      <c r="R13" s="72">
        <f>+R7/R9</f>
        <v>1.0128049506128765</v>
      </c>
      <c r="S13" s="72">
        <f t="shared" ref="S13:X13" si="6">+S7/S9</f>
        <v>0.96646706586826348</v>
      </c>
      <c r="T13" s="72">
        <f t="shared" si="6"/>
        <v>1.0188401530762436</v>
      </c>
      <c r="U13" s="72">
        <f t="shared" si="6"/>
        <v>1.0491803278688525</v>
      </c>
      <c r="V13" s="72">
        <f>+V5/V4</f>
        <v>1.0251430907604251</v>
      </c>
      <c r="W13" s="72">
        <f t="shared" si="6"/>
        <v>0.94176176950098323</v>
      </c>
      <c r="X13" s="72">
        <f t="shared" si="6"/>
        <v>0.9719101123595506</v>
      </c>
      <c r="Y13" s="72">
        <f>+Y7/Y9</f>
        <v>1.0251430907604251</v>
      </c>
    </row>
    <row r="14" spans="1:25" ht="16.5" thickBot="1" x14ac:dyDescent="0.3">
      <c r="A14" s="8" t="s">
        <v>25</v>
      </c>
      <c r="B14" s="55">
        <v>82880</v>
      </c>
      <c r="C14" s="55">
        <v>3</v>
      </c>
      <c r="D14" s="55">
        <v>4633</v>
      </c>
      <c r="E14" s="55"/>
      <c r="F14" s="55">
        <v>77766</v>
      </c>
      <c r="G14" s="55">
        <v>481</v>
      </c>
      <c r="H14" s="55">
        <v>33</v>
      </c>
      <c r="I14" s="55">
        <v>58</v>
      </c>
      <c r="J14" s="55">
        <v>3</v>
      </c>
      <c r="K14" s="55"/>
      <c r="L14" s="55"/>
      <c r="M14" s="25">
        <f t="shared" si="0"/>
        <v>0.94377358948530932</v>
      </c>
      <c r="N14" s="25">
        <f t="shared" si="1"/>
        <v>5.5900096525096525E-2</v>
      </c>
      <c r="P14" t="e">
        <f t="shared" si="2"/>
        <v>#DIV/0!</v>
      </c>
      <c r="Q14" s="24">
        <f t="shared" si="3"/>
        <v>161.67567567567568</v>
      </c>
      <c r="R14" s="8"/>
    </row>
    <row r="15" spans="1:25" ht="16.5" thickBot="1" x14ac:dyDescent="0.3">
      <c r="A15" s="8" t="s">
        <v>32</v>
      </c>
      <c r="B15" s="55">
        <v>60616</v>
      </c>
      <c r="C15" s="56">
        <v>1142</v>
      </c>
      <c r="D15" s="55">
        <v>3842</v>
      </c>
      <c r="E15" s="57">
        <v>160</v>
      </c>
      <c r="F15" s="55">
        <v>25422</v>
      </c>
      <c r="G15" s="55">
        <v>31352</v>
      </c>
      <c r="H15" s="55">
        <v>557</v>
      </c>
      <c r="I15" s="55">
        <v>1606</v>
      </c>
      <c r="J15" s="55">
        <v>102</v>
      </c>
      <c r="K15" s="55">
        <v>919368</v>
      </c>
      <c r="L15" s="55">
        <v>24359</v>
      </c>
      <c r="M15" s="24">
        <f t="shared" si="0"/>
        <v>0.86871241115363584</v>
      </c>
      <c r="N15" s="25">
        <f t="shared" si="1"/>
        <v>6.3382605252738547E-2</v>
      </c>
      <c r="P15">
        <f t="shared" si="2"/>
        <v>6.5932249110258356E-2</v>
      </c>
      <c r="Q15" s="24">
        <f t="shared" si="3"/>
        <v>0.81085736157182953</v>
      </c>
    </row>
    <row r="16" spans="1:25" ht="16.5" thickBot="1" x14ac:dyDescent="0.3">
      <c r="A16" s="8" t="s">
        <v>29</v>
      </c>
      <c r="B16" s="55">
        <v>50267</v>
      </c>
      <c r="C16" s="56">
        <v>361</v>
      </c>
      <c r="D16" s="55">
        <v>7924</v>
      </c>
      <c r="E16" s="57">
        <v>80</v>
      </c>
      <c r="F16" s="55">
        <v>12378</v>
      </c>
      <c r="G16" s="55">
        <v>29965</v>
      </c>
      <c r="H16" s="55">
        <v>655</v>
      </c>
      <c r="I16" s="55">
        <v>4337</v>
      </c>
      <c r="J16" s="55">
        <v>684</v>
      </c>
      <c r="K16" s="55">
        <v>440700</v>
      </c>
      <c r="L16" s="55">
        <v>38025</v>
      </c>
      <c r="M16" s="24">
        <f t="shared" si="0"/>
        <v>0.60969362624371981</v>
      </c>
      <c r="N16" s="25">
        <f t="shared" si="1"/>
        <v>0.15763821194819663</v>
      </c>
      <c r="P16">
        <f t="shared" si="2"/>
        <v>0.11406171999092353</v>
      </c>
      <c r="Q16" s="24">
        <f t="shared" si="3"/>
        <v>0.41308192891706991</v>
      </c>
    </row>
    <row r="17" spans="1:26" ht="16.5" thickBot="1" x14ac:dyDescent="0.3">
      <c r="A17" s="8" t="s">
        <v>52</v>
      </c>
      <c r="B17" s="55">
        <v>47372</v>
      </c>
      <c r="C17" s="56">
        <v>1444</v>
      </c>
      <c r="D17" s="55">
        <v>1344</v>
      </c>
      <c r="E17" s="57">
        <v>58</v>
      </c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46437</v>
      </c>
      <c r="C18" s="56">
        <v>3932</v>
      </c>
      <c r="D18" s="55">
        <v>1566</v>
      </c>
      <c r="E18" s="57">
        <v>175</v>
      </c>
      <c r="F18" s="55">
        <v>12847</v>
      </c>
      <c r="G18" s="55">
        <v>32024</v>
      </c>
      <c r="H18" s="55"/>
      <c r="I18" s="55">
        <v>34</v>
      </c>
      <c r="J18" s="55">
        <v>1</v>
      </c>
      <c r="K18" s="55">
        <v>1107233</v>
      </c>
      <c r="L18" s="55">
        <v>802</v>
      </c>
      <c r="M18" s="24">
        <f t="shared" si="0"/>
        <v>0.89134808853118708</v>
      </c>
      <c r="N18" s="25">
        <f t="shared" si="1"/>
        <v>3.3723108727954004E-2</v>
      </c>
      <c r="P18">
        <f t="shared" si="2"/>
        <v>4.193968207233708E-2</v>
      </c>
      <c r="Q18" s="24">
        <f t="shared" si="3"/>
        <v>0.40116787409442917</v>
      </c>
    </row>
    <row r="19" spans="1:26" ht="16.5" thickBot="1" x14ac:dyDescent="0.3">
      <c r="A19" s="8" t="s">
        <v>31</v>
      </c>
      <c r="B19" s="55">
        <v>40770</v>
      </c>
      <c r="C19" s="56">
        <v>199</v>
      </c>
      <c r="D19" s="55">
        <v>5082</v>
      </c>
      <c r="E19" s="57">
        <v>26</v>
      </c>
      <c r="F19" s="55" t="s">
        <v>70</v>
      </c>
      <c r="G19" s="55">
        <v>35438</v>
      </c>
      <c r="H19" s="55">
        <v>683</v>
      </c>
      <c r="I19" s="55">
        <v>2379</v>
      </c>
      <c r="J19" s="55">
        <v>297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0.17282087584619493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>
        <v>2343</v>
      </c>
      <c r="D20" s="55">
        <v>1569</v>
      </c>
      <c r="E20" s="57">
        <v>5</v>
      </c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51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30</v>
      </c>
      <c r="B21" s="55">
        <v>29981</v>
      </c>
      <c r="C21" s="56">
        <v>76</v>
      </c>
      <c r="D21" s="55">
        <v>1784</v>
      </c>
      <c r="E21" s="57">
        <v>22</v>
      </c>
      <c r="F21" s="55">
        <v>25200</v>
      </c>
      <c r="G21" s="55">
        <v>2997</v>
      </c>
      <c r="H21" s="55">
        <v>141</v>
      </c>
      <c r="I21" s="55">
        <v>3464</v>
      </c>
      <c r="J21" s="55">
        <v>206</v>
      </c>
      <c r="K21" s="55">
        <v>282750</v>
      </c>
      <c r="L21" s="55">
        <v>32670</v>
      </c>
      <c r="M21" s="24">
        <f t="shared" si="0"/>
        <v>0.93388674770234215</v>
      </c>
      <c r="N21" s="25">
        <f t="shared" si="7"/>
        <v>5.950435275674594E-2</v>
      </c>
      <c r="P21">
        <f t="shared" si="2"/>
        <v>0.10603359858532273</v>
      </c>
      <c r="Q21" s="24">
        <f t="shared" si="3"/>
        <v>8.408408408408409</v>
      </c>
    </row>
    <row r="22" spans="1:26" ht="16.5" thickBot="1" x14ac:dyDescent="0.3">
      <c r="A22" s="8" t="s">
        <v>73</v>
      </c>
      <c r="B22" s="55">
        <v>28656</v>
      </c>
      <c r="C22" s="56">
        <v>1645</v>
      </c>
      <c r="D22" s="55">
        <v>191</v>
      </c>
      <c r="E22" s="57">
        <v>7</v>
      </c>
      <c r="F22" s="55">
        <v>4476</v>
      </c>
      <c r="G22" s="55">
        <v>23989</v>
      </c>
      <c r="H22" s="55">
        <v>143</v>
      </c>
      <c r="I22" s="55">
        <v>823</v>
      </c>
      <c r="J22" s="55">
        <v>5</v>
      </c>
      <c r="K22" s="55">
        <v>365093</v>
      </c>
      <c r="L22" s="55">
        <v>10487</v>
      </c>
      <c r="M22" s="24">
        <f t="shared" si="0"/>
        <v>0.95907435183201195</v>
      </c>
      <c r="N22" s="25">
        <f t="shared" si="7"/>
        <v>6.6652707984366276E-3</v>
      </c>
      <c r="P22">
        <f t="shared" si="2"/>
        <v>7.8489590323561398E-2</v>
      </c>
      <c r="Q22" s="24">
        <f t="shared" si="3"/>
        <v>0.18658551836258286</v>
      </c>
      <c r="R22" s="64"/>
    </row>
    <row r="23" spans="1:26" ht="16.5" thickBot="1" x14ac:dyDescent="0.3">
      <c r="A23" s="8" t="s">
        <v>34</v>
      </c>
      <c r="B23" s="55">
        <v>25524</v>
      </c>
      <c r="C23" s="56">
        <v>242</v>
      </c>
      <c r="D23" s="55">
        <v>1063</v>
      </c>
      <c r="E23" s="57">
        <v>20</v>
      </c>
      <c r="F23" s="55">
        <v>1712</v>
      </c>
      <c r="G23" s="55">
        <v>22749</v>
      </c>
      <c r="H23" s="55">
        <v>143</v>
      </c>
      <c r="I23" s="55">
        <v>2503</v>
      </c>
      <c r="J23" s="55">
        <v>104</v>
      </c>
      <c r="K23" s="55">
        <v>450000</v>
      </c>
      <c r="L23" s="55">
        <v>44132</v>
      </c>
      <c r="M23" s="24">
        <f t="shared" si="0"/>
        <v>0.61693693693693696</v>
      </c>
      <c r="N23" s="25">
        <f t="shared" si="7"/>
        <v>4.1647077260617456E-2</v>
      </c>
      <c r="P23">
        <f t="shared" si="2"/>
        <v>5.672E-2</v>
      </c>
      <c r="Q23" s="24">
        <f t="shared" si="3"/>
        <v>7.5256055211218073E-2</v>
      </c>
    </row>
    <row r="24" spans="1:26" ht="16.5" thickBot="1" x14ac:dyDescent="0.3">
      <c r="A24" s="8" t="s">
        <v>75</v>
      </c>
      <c r="B24" s="55">
        <v>23471</v>
      </c>
      <c r="C24" s="56">
        <v>1383</v>
      </c>
      <c r="D24" s="55">
        <v>2154</v>
      </c>
      <c r="E24" s="57">
        <v>93</v>
      </c>
      <c r="F24" s="55">
        <v>13447</v>
      </c>
      <c r="G24" s="55">
        <v>7870</v>
      </c>
      <c r="H24" s="55">
        <v>378</v>
      </c>
      <c r="I24" s="55">
        <v>182</v>
      </c>
      <c r="J24" s="55">
        <v>17</v>
      </c>
      <c r="K24" s="55">
        <v>93791</v>
      </c>
      <c r="L24" s="55">
        <v>727</v>
      </c>
      <c r="M24" s="24">
        <f t="shared" si="0"/>
        <v>0.8619319274405487</v>
      </c>
      <c r="N24" s="25">
        <f t="shared" si="7"/>
        <v>9.1772826040645905E-2</v>
      </c>
      <c r="P24">
        <f t="shared" si="2"/>
        <v>0.25024789158874516</v>
      </c>
      <c r="Q24" s="24">
        <f t="shared" si="3"/>
        <v>1.7086404066073697</v>
      </c>
    </row>
    <row r="25" spans="1:26" ht="16.5" thickBot="1" x14ac:dyDescent="0.3">
      <c r="A25" s="8" t="s">
        <v>46</v>
      </c>
      <c r="B25" s="55">
        <v>22721</v>
      </c>
      <c r="C25" s="56">
        <v>404</v>
      </c>
      <c r="D25" s="55">
        <v>2769</v>
      </c>
      <c r="E25" s="57">
        <v>90</v>
      </c>
      <c r="F25" s="55">
        <v>4074</v>
      </c>
      <c r="G25" s="55">
        <v>15878</v>
      </c>
      <c r="H25" s="55">
        <v>455</v>
      </c>
      <c r="I25" s="55">
        <v>2250</v>
      </c>
      <c r="J25" s="55">
        <v>274</v>
      </c>
      <c r="K25" s="55">
        <v>119500</v>
      </c>
      <c r="L25" s="55">
        <v>11833</v>
      </c>
      <c r="M25" s="24">
        <f t="shared" si="0"/>
        <v>0.59535291538798774</v>
      </c>
      <c r="N25" s="25">
        <f t="shared" si="7"/>
        <v>0.1218696360195414</v>
      </c>
      <c r="P25">
        <f t="shared" si="2"/>
        <v>0.19013389121338911</v>
      </c>
      <c r="Q25" s="24">
        <f t="shared" si="3"/>
        <v>0.25658143342990303</v>
      </c>
    </row>
    <row r="26" spans="1:26" ht="16.5" thickBot="1" x14ac:dyDescent="0.3">
      <c r="A26" s="8" t="s">
        <v>49</v>
      </c>
      <c r="B26" s="55">
        <v>21772</v>
      </c>
      <c r="C26" s="55">
        <v>266</v>
      </c>
      <c r="D26" s="55">
        <v>1319</v>
      </c>
      <c r="E26" s="55">
        <v>16</v>
      </c>
      <c r="F26" s="55">
        <v>13386</v>
      </c>
      <c r="G26" s="55">
        <v>7067</v>
      </c>
      <c r="H26" s="55">
        <v>93</v>
      </c>
      <c r="I26" s="55">
        <v>4409</v>
      </c>
      <c r="J26" s="55">
        <v>267</v>
      </c>
      <c r="K26" s="55">
        <v>169377</v>
      </c>
      <c r="L26" s="55">
        <v>34302</v>
      </c>
      <c r="M26" s="24">
        <f t="shared" si="0"/>
        <v>0.91030261815708946</v>
      </c>
      <c r="N26" s="25">
        <f t="shared" si="7"/>
        <v>6.0582399412088921E-2</v>
      </c>
      <c r="P26">
        <f t="shared" si="2"/>
        <v>0.12854165559668668</v>
      </c>
      <c r="Q26" s="24">
        <f t="shared" si="3"/>
        <v>1.8941559360407527</v>
      </c>
    </row>
    <row r="27" spans="1:26" ht="16.5" thickBot="1" x14ac:dyDescent="0.3">
      <c r="A27" s="8" t="s">
        <v>62</v>
      </c>
      <c r="B27" s="55">
        <v>20941</v>
      </c>
      <c r="C27" s="56">
        <v>857</v>
      </c>
      <c r="D27" s="55">
        <v>476</v>
      </c>
      <c r="E27" s="57">
        <v>19</v>
      </c>
      <c r="F27" s="55">
        <v>5635</v>
      </c>
      <c r="G27" s="55">
        <v>14830</v>
      </c>
      <c r="H27" s="55">
        <v>111</v>
      </c>
      <c r="I27" s="55">
        <v>95</v>
      </c>
      <c r="J27" s="55">
        <v>2</v>
      </c>
      <c r="K27" s="55">
        <v>212511</v>
      </c>
      <c r="L27" s="55">
        <v>962</v>
      </c>
      <c r="M27" s="24">
        <f t="shared" si="0"/>
        <v>0.92210767468499433</v>
      </c>
      <c r="N27" s="25">
        <f t="shared" si="7"/>
        <v>2.2730528628050237E-2</v>
      </c>
      <c r="P27">
        <f t="shared" si="2"/>
        <v>9.8540781418373635E-2</v>
      </c>
      <c r="Q27" s="24">
        <f t="shared" si="3"/>
        <v>0.37997302764666219</v>
      </c>
      <c r="Z27" s="72"/>
    </row>
    <row r="28" spans="1:26" ht="16.5" thickBot="1" x14ac:dyDescent="0.3">
      <c r="A28" s="8" t="s">
        <v>51</v>
      </c>
      <c r="B28" s="55">
        <v>20643</v>
      </c>
      <c r="C28" s="56">
        <v>980</v>
      </c>
      <c r="D28" s="55">
        <v>270</v>
      </c>
      <c r="E28" s="55">
        <v>10</v>
      </c>
      <c r="F28" s="55">
        <v>10415</v>
      </c>
      <c r="G28" s="55">
        <v>9958</v>
      </c>
      <c r="H28" s="55">
        <v>464</v>
      </c>
      <c r="I28" s="55">
        <v>1080</v>
      </c>
      <c r="J28" s="55">
        <v>14</v>
      </c>
      <c r="K28" s="55">
        <v>214131</v>
      </c>
      <c r="L28" s="55">
        <v>11202</v>
      </c>
      <c r="M28" s="24">
        <f t="shared" si="0"/>
        <v>0.9747309312119794</v>
      </c>
      <c r="N28" s="25">
        <f t="shared" si="7"/>
        <v>1.3079494259555298E-2</v>
      </c>
      <c r="P28">
        <f t="shared" si="2"/>
        <v>9.6403603401655991E-2</v>
      </c>
      <c r="Q28" s="24">
        <f t="shared" si="3"/>
        <v>1.0458927495481021</v>
      </c>
      <c r="Z28" s="72"/>
    </row>
    <row r="29" spans="1:26" ht="16.5" thickBot="1" x14ac:dyDescent="0.3">
      <c r="A29" s="8" t="s">
        <v>86</v>
      </c>
      <c r="B29" s="55">
        <v>18778</v>
      </c>
      <c r="C29" s="56">
        <v>573</v>
      </c>
      <c r="D29" s="55">
        <v>18</v>
      </c>
      <c r="E29" s="55"/>
      <c r="F29" s="55">
        <v>1457</v>
      </c>
      <c r="G29" s="55">
        <v>17303</v>
      </c>
      <c r="H29" s="55">
        <v>22</v>
      </c>
      <c r="I29" s="55">
        <v>3210</v>
      </c>
      <c r="J29" s="55">
        <v>3</v>
      </c>
      <c r="K29" s="55">
        <v>143919</v>
      </c>
      <c r="L29" s="55">
        <v>24600</v>
      </c>
      <c r="M29" s="24">
        <f t="shared" si="0"/>
        <v>0.9877966101694915</v>
      </c>
      <c r="N29" s="25">
        <f t="shared" si="7"/>
        <v>9.5856853765044199E-4</v>
      </c>
      <c r="P29">
        <f t="shared" si="2"/>
        <v>0.13047617062375363</v>
      </c>
      <c r="Q29" s="24">
        <f t="shared" si="3"/>
        <v>8.4205051147199908E-2</v>
      </c>
      <c r="Z29" s="72"/>
    </row>
    <row r="30" spans="1:26" ht="16.5" thickBot="1" x14ac:dyDescent="0.3">
      <c r="A30" s="8" t="s">
        <v>85</v>
      </c>
      <c r="B30" s="55">
        <v>17489</v>
      </c>
      <c r="C30" s="56">
        <v>784</v>
      </c>
      <c r="D30" s="55">
        <v>103</v>
      </c>
      <c r="E30" s="57">
        <v>4</v>
      </c>
      <c r="F30" s="55">
        <v>3259</v>
      </c>
      <c r="G30" s="55">
        <v>14127</v>
      </c>
      <c r="H30" s="55">
        <v>92</v>
      </c>
      <c r="I30" s="55">
        <v>1851</v>
      </c>
      <c r="J30" s="55">
        <v>11</v>
      </c>
      <c r="K30" s="55">
        <v>211369</v>
      </c>
      <c r="L30" s="55">
        <v>22369</v>
      </c>
      <c r="M30" s="24">
        <f t="shared" si="0"/>
        <v>0.96936347412254609</v>
      </c>
      <c r="N30" s="25">
        <f t="shared" si="7"/>
        <v>5.8894162044713823E-3</v>
      </c>
      <c r="P30">
        <f t="shared" si="2"/>
        <v>8.2741556235777239E-2</v>
      </c>
      <c r="Q30" s="24">
        <f t="shared" si="3"/>
        <v>0.2306929992213492</v>
      </c>
      <c r="Z30" s="72"/>
    </row>
    <row r="31" spans="1:26" ht="16.5" thickBot="1" x14ac:dyDescent="0.3">
      <c r="A31" s="8" t="s">
        <v>45</v>
      </c>
      <c r="B31" s="55">
        <v>16246</v>
      </c>
      <c r="C31" s="56">
        <v>38</v>
      </c>
      <c r="D31" s="55">
        <v>235</v>
      </c>
      <c r="E31" s="57">
        <v>3</v>
      </c>
      <c r="F31" s="55">
        <v>10064</v>
      </c>
      <c r="G31" s="55">
        <v>5947</v>
      </c>
      <c r="H31" s="55">
        <v>70</v>
      </c>
      <c r="I31" s="55">
        <v>1877</v>
      </c>
      <c r="J31" s="55">
        <v>27</v>
      </c>
      <c r="K31" s="55">
        <v>404285</v>
      </c>
      <c r="L31" s="55">
        <v>46708</v>
      </c>
      <c r="M31" s="24">
        <f t="shared" si="0"/>
        <v>0.97718225070395182</v>
      </c>
      <c r="N31" s="25">
        <f t="shared" si="7"/>
        <v>1.4465099101317247E-2</v>
      </c>
      <c r="P31">
        <f t="shared" si="2"/>
        <v>4.0184523294210767E-2</v>
      </c>
      <c r="Q31" s="24">
        <f t="shared" si="3"/>
        <v>1.6922818227677821</v>
      </c>
      <c r="Z31" s="72"/>
    </row>
    <row r="32" spans="1:26" ht="16.5" thickBot="1" x14ac:dyDescent="0.3">
      <c r="A32" s="8" t="s">
        <v>81</v>
      </c>
      <c r="B32" s="55">
        <v>16191</v>
      </c>
      <c r="C32" s="56">
        <v>640</v>
      </c>
      <c r="D32" s="55">
        <v>12</v>
      </c>
      <c r="E32" s="57"/>
      <c r="F32" s="55">
        <v>1810</v>
      </c>
      <c r="G32" s="55">
        <v>14369</v>
      </c>
      <c r="H32" s="55">
        <v>72</v>
      </c>
      <c r="I32" s="55">
        <v>5620</v>
      </c>
      <c r="J32" s="55">
        <v>4</v>
      </c>
      <c r="K32" s="55">
        <v>106795</v>
      </c>
      <c r="L32" s="55">
        <v>37068</v>
      </c>
      <c r="M32" s="24">
        <f t="shared" si="0"/>
        <v>0.99341383095499447</v>
      </c>
      <c r="N32" s="25">
        <f t="shared" si="7"/>
        <v>7.4115249212525474E-4</v>
      </c>
      <c r="P32">
        <f t="shared" si="2"/>
        <v>0.15160822135867785</v>
      </c>
      <c r="Q32" s="24">
        <f t="shared" si="3"/>
        <v>0.12596562043287632</v>
      </c>
      <c r="Z32" s="72"/>
    </row>
    <row r="33" spans="1:26" ht="16.5" thickBot="1" x14ac:dyDescent="0.3">
      <c r="A33" s="8" t="s">
        <v>35</v>
      </c>
      <c r="B33" s="55">
        <v>15621</v>
      </c>
      <c r="C33" s="56">
        <v>24</v>
      </c>
      <c r="D33" s="55">
        <v>600</v>
      </c>
      <c r="E33" s="57">
        <v>2</v>
      </c>
      <c r="F33" s="55">
        <v>13316</v>
      </c>
      <c r="G33" s="55">
        <v>1705</v>
      </c>
      <c r="H33" s="55">
        <v>111</v>
      </c>
      <c r="I33" s="55">
        <v>1734</v>
      </c>
      <c r="J33" s="55">
        <v>67</v>
      </c>
      <c r="K33" s="55">
        <v>279071</v>
      </c>
      <c r="L33" s="55">
        <v>30986</v>
      </c>
      <c r="M33" s="24">
        <f t="shared" si="0"/>
        <v>0.9568841621155505</v>
      </c>
      <c r="N33" s="25">
        <f t="shared" si="7"/>
        <v>3.8409832917226813E-2</v>
      </c>
      <c r="P33">
        <f t="shared" si="2"/>
        <v>5.597500277707107E-2</v>
      </c>
      <c r="Q33" s="24">
        <f t="shared" si="3"/>
        <v>7.8099706744868032</v>
      </c>
      <c r="Z33" s="72"/>
    </row>
    <row r="34" spans="1:26" ht="16.5" thickBot="1" x14ac:dyDescent="0.3">
      <c r="A34" s="8" t="s">
        <v>56</v>
      </c>
      <c r="B34" s="55">
        <v>14877</v>
      </c>
      <c r="C34" s="56"/>
      <c r="D34" s="55">
        <v>487</v>
      </c>
      <c r="E34" s="55"/>
      <c r="F34" s="55">
        <v>3981</v>
      </c>
      <c r="G34" s="55">
        <v>10409</v>
      </c>
      <c r="H34" s="55">
        <v>321</v>
      </c>
      <c r="I34" s="55">
        <v>118</v>
      </c>
      <c r="J34" s="55">
        <v>4</v>
      </c>
      <c r="K34" s="55">
        <v>183251</v>
      </c>
      <c r="L34" s="55">
        <v>1449</v>
      </c>
      <c r="M34" s="24">
        <f t="shared" si="0"/>
        <v>0.89100268576544317</v>
      </c>
      <c r="N34" s="25">
        <f t="shared" si="7"/>
        <v>3.2735094441083551E-2</v>
      </c>
      <c r="P34">
        <f t="shared" si="2"/>
        <v>8.1183731603101758E-2</v>
      </c>
      <c r="Q34" s="24">
        <f t="shared" si="3"/>
        <v>0.38245748871169183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14730</v>
      </c>
      <c r="C35" s="56">
        <v>567</v>
      </c>
      <c r="D35" s="55">
        <v>137</v>
      </c>
      <c r="E35" s="57">
        <v>11</v>
      </c>
      <c r="F35" s="55">
        <v>2966</v>
      </c>
      <c r="G35" s="55">
        <v>11627</v>
      </c>
      <c r="H35" s="55">
        <v>1</v>
      </c>
      <c r="I35" s="55">
        <v>1489</v>
      </c>
      <c r="J35" s="55">
        <v>14</v>
      </c>
      <c r="K35" s="55">
        <v>1200000</v>
      </c>
      <c r="L35" s="55">
        <v>121330</v>
      </c>
      <c r="M35" s="24">
        <f t="shared" ref="M35:M66" si="8">F35/(F35+D35)</f>
        <v>0.955849178214631</v>
      </c>
      <c r="N35" s="25">
        <f t="shared" si="7"/>
        <v>9.3007467752885264E-3</v>
      </c>
      <c r="P35">
        <f t="shared" si="2"/>
        <v>1.2274999999999999E-2</v>
      </c>
      <c r="Q35" s="24">
        <f t="shared" si="3"/>
        <v>0.25509589748000344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14006</v>
      </c>
      <c r="C36" s="56">
        <v>313</v>
      </c>
      <c r="D36" s="55">
        <v>698</v>
      </c>
      <c r="E36" s="57">
        <v>20</v>
      </c>
      <c r="F36" s="55">
        <v>4095</v>
      </c>
      <c r="G36" s="55">
        <v>9213</v>
      </c>
      <c r="H36" s="55">
        <v>160</v>
      </c>
      <c r="I36" s="55">
        <v>370</v>
      </c>
      <c r="J36" s="55">
        <v>18</v>
      </c>
      <c r="K36" s="55">
        <v>383804</v>
      </c>
      <c r="L36" s="55">
        <v>10141</v>
      </c>
      <c r="M36" s="24">
        <f t="shared" si="8"/>
        <v>0.8543709576465679</v>
      </c>
      <c r="N36" s="25">
        <f t="shared" si="7"/>
        <v>4.9835784663715549E-2</v>
      </c>
      <c r="P36">
        <f t="shared" si="2"/>
        <v>3.6492584756802948E-2</v>
      </c>
      <c r="Q36" s="24">
        <f t="shared" si="3"/>
        <v>0.44448062520351678</v>
      </c>
    </row>
    <row r="37" spans="1:26" ht="16.5" thickBot="1" x14ac:dyDescent="0.3">
      <c r="A37" s="8" t="s">
        <v>59</v>
      </c>
      <c r="B37" s="55">
        <v>13512</v>
      </c>
      <c r="C37" s="56">
        <v>349</v>
      </c>
      <c r="D37" s="55">
        <v>818</v>
      </c>
      <c r="E37" s="57">
        <v>28</v>
      </c>
      <c r="F37" s="55">
        <v>5269</v>
      </c>
      <c r="G37" s="55">
        <v>7425</v>
      </c>
      <c r="H37" s="55">
        <v>243</v>
      </c>
      <c r="I37" s="55">
        <v>702</v>
      </c>
      <c r="J37" s="55">
        <v>43</v>
      </c>
      <c r="K37" s="55">
        <v>199068</v>
      </c>
      <c r="L37" s="55">
        <v>10348</v>
      </c>
      <c r="M37" s="24">
        <f t="shared" si="8"/>
        <v>0.86561524560538849</v>
      </c>
      <c r="N37" s="25">
        <f t="shared" si="7"/>
        <v>6.0538780343398463E-2</v>
      </c>
      <c r="P37">
        <f t="shared" si="2"/>
        <v>6.7876303574657904E-2</v>
      </c>
      <c r="Q37" s="24">
        <f t="shared" si="3"/>
        <v>0.70962962962962961</v>
      </c>
    </row>
    <row r="38" spans="1:26" ht="16.5" thickBot="1" x14ac:dyDescent="0.3">
      <c r="A38" s="8" t="s">
        <v>82</v>
      </c>
      <c r="B38" s="55">
        <v>12331</v>
      </c>
      <c r="C38" s="56">
        <v>418</v>
      </c>
      <c r="D38" s="55">
        <v>303</v>
      </c>
      <c r="E38" s="57">
        <v>15</v>
      </c>
      <c r="F38" s="55">
        <v>1619</v>
      </c>
      <c r="G38" s="55">
        <v>10409</v>
      </c>
      <c r="H38" s="55">
        <v>160</v>
      </c>
      <c r="I38" s="55">
        <v>282</v>
      </c>
      <c r="J38" s="55">
        <v>7</v>
      </c>
      <c r="K38" s="55">
        <v>134592</v>
      </c>
      <c r="L38" s="55">
        <v>3078</v>
      </c>
      <c r="M38" s="24">
        <f t="shared" si="8"/>
        <v>0.84235171696149846</v>
      </c>
      <c r="N38" s="25">
        <f t="shared" si="7"/>
        <v>2.4572216365258293E-2</v>
      </c>
      <c r="P38">
        <f t="shared" si="2"/>
        <v>9.1617629576795048E-2</v>
      </c>
      <c r="Q38" s="24">
        <f t="shared" si="3"/>
        <v>0.15553847631857046</v>
      </c>
    </row>
    <row r="39" spans="1:26" ht="16.5" thickBot="1" x14ac:dyDescent="0.3">
      <c r="A39" s="8" t="s">
        <v>76</v>
      </c>
      <c r="B39" s="55">
        <v>11587</v>
      </c>
      <c r="C39" s="56">
        <v>395</v>
      </c>
      <c r="D39" s="55">
        <v>864</v>
      </c>
      <c r="E39" s="57">
        <v>19</v>
      </c>
      <c r="F39" s="55">
        <v>1954</v>
      </c>
      <c r="G39" s="55">
        <v>8769</v>
      </c>
      <c r="H39" s="55"/>
      <c r="I39" s="55">
        <v>42</v>
      </c>
      <c r="J39" s="55">
        <v>3</v>
      </c>
      <c r="K39" s="55">
        <v>116861</v>
      </c>
      <c r="L39" s="55">
        <v>427</v>
      </c>
      <c r="M39" s="24">
        <f t="shared" si="8"/>
        <v>0.69339957416607523</v>
      </c>
      <c r="N39" s="25">
        <f t="shared" si="7"/>
        <v>7.4566324328989381E-2</v>
      </c>
      <c r="P39">
        <f t="shared" si="2"/>
        <v>9.9151983980968847E-2</v>
      </c>
      <c r="Q39" s="24">
        <f t="shared" si="3"/>
        <v>0.22283042536207093</v>
      </c>
    </row>
    <row r="40" spans="1:26" ht="16.5" thickBot="1" x14ac:dyDescent="0.3">
      <c r="A40" s="8" t="s">
        <v>39</v>
      </c>
      <c r="B40" s="55">
        <v>10801</v>
      </c>
      <c r="C40" s="56">
        <v>8</v>
      </c>
      <c r="D40" s="55">
        <v>252</v>
      </c>
      <c r="E40" s="57">
        <v>2</v>
      </c>
      <c r="F40" s="55">
        <v>9217</v>
      </c>
      <c r="G40" s="55">
        <v>1332</v>
      </c>
      <c r="H40" s="55">
        <v>55</v>
      </c>
      <c r="I40" s="55">
        <v>211</v>
      </c>
      <c r="J40" s="55">
        <v>5</v>
      </c>
      <c r="K40" s="55">
        <v>633921</v>
      </c>
      <c r="L40" s="55">
        <v>12365</v>
      </c>
      <c r="M40" s="24">
        <f t="shared" si="8"/>
        <v>0.97338684127151753</v>
      </c>
      <c r="N40" s="25">
        <f t="shared" si="7"/>
        <v>2.3331173039533377E-2</v>
      </c>
      <c r="P40">
        <f t="shared" si="2"/>
        <v>1.7038400683996903E-2</v>
      </c>
      <c r="Q40" s="24">
        <f t="shared" si="3"/>
        <v>6.9196696696696698</v>
      </c>
    </row>
    <row r="41" spans="1:26" ht="16.5" thickBot="1" x14ac:dyDescent="0.3">
      <c r="A41" s="8" t="s">
        <v>212</v>
      </c>
      <c r="B41" s="55">
        <v>10143</v>
      </c>
      <c r="C41" s="56">
        <v>688</v>
      </c>
      <c r="D41" s="55">
        <v>182</v>
      </c>
      <c r="E41" s="57">
        <v>5</v>
      </c>
      <c r="F41" s="55">
        <v>1209</v>
      </c>
      <c r="G41" s="55">
        <v>8752</v>
      </c>
      <c r="H41" s="55">
        <v>1</v>
      </c>
      <c r="I41" s="55">
        <v>62</v>
      </c>
      <c r="J41" s="55">
        <v>1</v>
      </c>
      <c r="K41" s="55">
        <v>87694</v>
      </c>
      <c r="L41" s="55">
        <v>532</v>
      </c>
      <c r="M41" s="24">
        <f t="shared" si="8"/>
        <v>0.86915887850467288</v>
      </c>
      <c r="N41" s="25">
        <f t="shared" si="7"/>
        <v>1.7943409247757072E-2</v>
      </c>
      <c r="P41">
        <f t="shared" si="2"/>
        <v>0.11566355736994549</v>
      </c>
      <c r="Q41" s="24">
        <f t="shared" si="3"/>
        <v>0.13813985374771481</v>
      </c>
    </row>
    <row r="42" spans="1:26" ht="16.5" thickBot="1" x14ac:dyDescent="0.3">
      <c r="A42" s="8" t="s">
        <v>58</v>
      </c>
      <c r="B42" s="55">
        <v>9670</v>
      </c>
      <c r="C42" s="55">
        <v>147</v>
      </c>
      <c r="D42" s="55">
        <v>493</v>
      </c>
      <c r="E42" s="55">
        <v>9</v>
      </c>
      <c r="F42" s="55">
        <v>7088</v>
      </c>
      <c r="G42" s="55">
        <v>2089</v>
      </c>
      <c r="H42" s="55">
        <v>57</v>
      </c>
      <c r="I42" s="55">
        <v>1669</v>
      </c>
      <c r="J42" s="55">
        <v>85</v>
      </c>
      <c r="K42" s="55">
        <v>244791</v>
      </c>
      <c r="L42" s="55">
        <v>42262</v>
      </c>
      <c r="M42" s="24">
        <f t="shared" si="8"/>
        <v>0.93496900145099593</v>
      </c>
      <c r="N42" s="25">
        <f t="shared" si="7"/>
        <v>5.0982419855222338E-2</v>
      </c>
      <c r="P42">
        <f t="shared" si="2"/>
        <v>3.95030863062776E-2</v>
      </c>
      <c r="Q42" s="24">
        <f t="shared" si="3"/>
        <v>3.3930110100526569</v>
      </c>
      <c r="R42">
        <v>107663</v>
      </c>
    </row>
    <row r="43" spans="1:26" ht="16.5" thickBot="1" x14ac:dyDescent="0.3">
      <c r="A43" s="8" t="s">
        <v>79</v>
      </c>
      <c r="B43" s="55">
        <v>9557</v>
      </c>
      <c r="C43" s="56">
        <v>93</v>
      </c>
      <c r="D43" s="55">
        <v>197</v>
      </c>
      <c r="E43" s="57">
        <v>4</v>
      </c>
      <c r="F43" s="55">
        <v>1574</v>
      </c>
      <c r="G43" s="55">
        <v>7786</v>
      </c>
      <c r="H43" s="55">
        <v>53</v>
      </c>
      <c r="I43" s="55">
        <v>1094</v>
      </c>
      <c r="J43" s="55">
        <v>23</v>
      </c>
      <c r="K43" s="55">
        <v>106461</v>
      </c>
      <c r="L43" s="55">
        <v>12185</v>
      </c>
      <c r="M43" s="24">
        <f t="shared" si="8"/>
        <v>0.88876341050254093</v>
      </c>
      <c r="N43" s="25">
        <f t="shared" si="7"/>
        <v>2.0613163126504134E-2</v>
      </c>
      <c r="P43">
        <f t="shared" si="2"/>
        <v>8.9769962709348963E-2</v>
      </c>
      <c r="Q43" s="24">
        <f t="shared" si="3"/>
        <v>0.20215771898278961</v>
      </c>
      <c r="R43">
        <v>2016</v>
      </c>
    </row>
    <row r="44" spans="1:26" ht="16.5" thickBot="1" x14ac:dyDescent="0.3">
      <c r="A44" s="8" t="s">
        <v>74</v>
      </c>
      <c r="B44" s="55">
        <v>9485</v>
      </c>
      <c r="C44" s="55">
        <v>262</v>
      </c>
      <c r="D44" s="55">
        <v>623</v>
      </c>
      <c r="E44" s="55">
        <v>16</v>
      </c>
      <c r="F44" s="55">
        <v>1315</v>
      </c>
      <c r="G44" s="55">
        <v>7547</v>
      </c>
      <c r="H44" s="55">
        <v>31</v>
      </c>
      <c r="I44" s="55">
        <v>87</v>
      </c>
      <c r="J44" s="55">
        <v>6</v>
      </c>
      <c r="K44" s="55">
        <v>126164</v>
      </c>
      <c r="L44" s="55">
        <v>1151</v>
      </c>
      <c r="M44" s="24">
        <f t="shared" si="8"/>
        <v>0.67853457172342624</v>
      </c>
      <c r="N44" s="25">
        <f t="shared" si="7"/>
        <v>6.5682656826568264E-2</v>
      </c>
      <c r="P44">
        <f t="shared" si="2"/>
        <v>7.517992454265876E-2</v>
      </c>
      <c r="Q44" s="24">
        <f t="shared" si="3"/>
        <v>0.17424142043195973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8235</v>
      </c>
      <c r="C45" s="56">
        <v>281</v>
      </c>
      <c r="D45" s="55">
        <v>346</v>
      </c>
      <c r="E45" s="55">
        <v>13</v>
      </c>
      <c r="F45" s="55">
        <v>1771</v>
      </c>
      <c r="G45" s="55">
        <v>6118</v>
      </c>
      <c r="H45" s="55">
        <v>144</v>
      </c>
      <c r="I45" s="55">
        <v>759</v>
      </c>
      <c r="J45" s="55">
        <v>32</v>
      </c>
      <c r="K45" s="55">
        <v>33377</v>
      </c>
      <c r="L45" s="55">
        <v>3077</v>
      </c>
      <c r="M45" s="24">
        <f t="shared" si="8"/>
        <v>0.83656117146905995</v>
      </c>
      <c r="N45" s="25">
        <f t="shared" si="7"/>
        <v>4.2015786278081363E-2</v>
      </c>
      <c r="P45">
        <f t="shared" si="2"/>
        <v>0.24672678790784072</v>
      </c>
      <c r="Q45" s="24">
        <f t="shared" si="3"/>
        <v>0.28947368421052633</v>
      </c>
    </row>
    <row r="46" spans="1:26" ht="16.5" thickBot="1" x14ac:dyDescent="0.3">
      <c r="A46" s="8" t="s">
        <v>88</v>
      </c>
      <c r="B46" s="55">
        <v>7973</v>
      </c>
      <c r="C46" s="56">
        <v>305</v>
      </c>
      <c r="D46" s="55">
        <v>358</v>
      </c>
      <c r="E46" s="57">
        <v>18</v>
      </c>
      <c r="F46" s="55">
        <v>1807</v>
      </c>
      <c r="G46" s="55">
        <v>5808</v>
      </c>
      <c r="H46" s="55">
        <v>122</v>
      </c>
      <c r="I46" s="55">
        <v>157</v>
      </c>
      <c r="J46" s="55">
        <v>7</v>
      </c>
      <c r="K46" s="55">
        <v>118801</v>
      </c>
      <c r="L46" s="55">
        <v>2335</v>
      </c>
      <c r="M46" s="24">
        <f t="shared" si="8"/>
        <v>0.83464203233256351</v>
      </c>
      <c r="N46" s="25">
        <f t="shared" si="7"/>
        <v>4.4901542706634892E-2</v>
      </c>
      <c r="P46">
        <f t="shared" si="2"/>
        <v>6.7112229695036232E-2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7884</v>
      </c>
      <c r="C47" s="55">
        <v>37</v>
      </c>
      <c r="D47" s="55">
        <v>214</v>
      </c>
      <c r="E47" s="55">
        <v>3</v>
      </c>
      <c r="F47" s="55">
        <v>32</v>
      </c>
      <c r="G47" s="55">
        <v>7638</v>
      </c>
      <c r="H47" s="55">
        <v>27</v>
      </c>
      <c r="I47" s="55">
        <v>1454</v>
      </c>
      <c r="J47" s="55">
        <v>39</v>
      </c>
      <c r="K47" s="55">
        <v>182285</v>
      </c>
      <c r="L47" s="55">
        <v>33624</v>
      </c>
      <c r="M47" s="24">
        <f t="shared" si="8"/>
        <v>0.13008130081300814</v>
      </c>
      <c r="N47" s="25">
        <f t="shared" si="7"/>
        <v>2.7143581938102485E-2</v>
      </c>
      <c r="P47">
        <f t="shared" si="2"/>
        <v>4.3250953177716212E-2</v>
      </c>
      <c r="Q47" s="24">
        <f t="shared" si="3"/>
        <v>4.1895784236711184E-3</v>
      </c>
    </row>
    <row r="48" spans="1:26" ht="16.5" thickBot="1" x14ac:dyDescent="0.3">
      <c r="A48" s="8" t="s">
        <v>60</v>
      </c>
      <c r="B48" s="55">
        <v>7819</v>
      </c>
      <c r="C48" s="56">
        <v>38</v>
      </c>
      <c r="D48" s="55">
        <v>252</v>
      </c>
      <c r="E48" s="57">
        <v>4</v>
      </c>
      <c r="F48" s="55">
        <v>3807</v>
      </c>
      <c r="G48" s="55">
        <v>3760</v>
      </c>
      <c r="H48" s="55">
        <v>58</v>
      </c>
      <c r="I48" s="55">
        <v>730</v>
      </c>
      <c r="J48" s="55">
        <v>24</v>
      </c>
      <c r="K48" s="55">
        <v>261548</v>
      </c>
      <c r="L48" s="55">
        <v>24423</v>
      </c>
      <c r="M48" s="24">
        <f t="shared" si="8"/>
        <v>0.93791574279379153</v>
      </c>
      <c r="N48" s="25">
        <f t="shared" si="7"/>
        <v>3.222918531781558E-2</v>
      </c>
      <c r="P48">
        <f t="shared" si="2"/>
        <v>2.9895086179209936E-2</v>
      </c>
      <c r="Q48" s="24">
        <f t="shared" si="3"/>
        <v>1.0125</v>
      </c>
    </row>
    <row r="49" spans="1:17" ht="16.5" thickBot="1" x14ac:dyDescent="0.3">
      <c r="A49" s="8" t="s">
        <v>90</v>
      </c>
      <c r="B49" s="55">
        <v>7220</v>
      </c>
      <c r="C49" s="56">
        <v>437</v>
      </c>
      <c r="D49" s="55">
        <v>138</v>
      </c>
      <c r="E49" s="57">
        <v>7</v>
      </c>
      <c r="F49" s="55">
        <v>2746</v>
      </c>
      <c r="G49" s="55">
        <v>4336</v>
      </c>
      <c r="H49" s="55">
        <v>36</v>
      </c>
      <c r="I49" s="55">
        <v>122</v>
      </c>
      <c r="J49" s="55">
        <v>2</v>
      </c>
      <c r="K49" s="55">
        <v>257541</v>
      </c>
      <c r="L49" s="55">
        <v>4342</v>
      </c>
      <c r="M49" s="24">
        <f t="shared" si="8"/>
        <v>0.95214979195561722</v>
      </c>
      <c r="N49" s="25">
        <f t="shared" si="7"/>
        <v>1.9113573407202215E-2</v>
      </c>
      <c r="P49">
        <f t="shared" si="2"/>
        <v>2.803437122632901E-2</v>
      </c>
      <c r="Q49" s="24">
        <f t="shared" si="3"/>
        <v>0.63330258302583031</v>
      </c>
    </row>
    <row r="50" spans="1:17" ht="16.5" thickBot="1" x14ac:dyDescent="0.3">
      <c r="A50" s="8" t="s">
        <v>80</v>
      </c>
      <c r="B50" s="55">
        <v>7197</v>
      </c>
      <c r="C50" s="56">
        <v>107</v>
      </c>
      <c r="D50" s="55">
        <v>200</v>
      </c>
      <c r="E50" s="57">
        <v>3</v>
      </c>
      <c r="F50" s="55">
        <v>641</v>
      </c>
      <c r="G50" s="55">
        <v>6356</v>
      </c>
      <c r="H50" s="55">
        <v>91</v>
      </c>
      <c r="I50" s="55">
        <v>1668</v>
      </c>
      <c r="J50" s="55">
        <v>46</v>
      </c>
      <c r="K50" s="55">
        <v>34459</v>
      </c>
      <c r="L50" s="55">
        <v>7986</v>
      </c>
      <c r="M50" s="24">
        <f t="shared" si="8"/>
        <v>0.76218787158145063</v>
      </c>
      <c r="N50" s="25">
        <f t="shared" si="7"/>
        <v>2.7789356676392943E-2</v>
      </c>
      <c r="P50">
        <f t="shared" si="2"/>
        <v>0.20885690240575758</v>
      </c>
      <c r="Q50" s="24">
        <f t="shared" si="3"/>
        <v>0.10084959093769666</v>
      </c>
    </row>
    <row r="51" spans="1:17" ht="16.5" thickBot="1" x14ac:dyDescent="0.3">
      <c r="A51" s="8" t="s">
        <v>55</v>
      </c>
      <c r="B51" s="55">
        <v>6825</v>
      </c>
      <c r="C51" s="56">
        <v>24</v>
      </c>
      <c r="D51" s="55">
        <v>95</v>
      </c>
      <c r="E51" s="57"/>
      <c r="F51" s="55">
        <v>5859</v>
      </c>
      <c r="G51" s="55">
        <v>871</v>
      </c>
      <c r="H51" s="55">
        <v>28</v>
      </c>
      <c r="I51" s="55">
        <v>268</v>
      </c>
      <c r="J51" s="55">
        <v>4</v>
      </c>
      <c r="K51" s="55">
        <v>650214</v>
      </c>
      <c r="L51" s="55">
        <v>25499</v>
      </c>
      <c r="M51" s="24">
        <f t="shared" si="8"/>
        <v>0.98404433993953644</v>
      </c>
      <c r="N51" s="25">
        <f t="shared" si="7"/>
        <v>1.391941391941392E-2</v>
      </c>
      <c r="P51">
        <f t="shared" si="2"/>
        <v>1.0496544214673938E-2</v>
      </c>
      <c r="Q51" s="24">
        <f t="shared" si="3"/>
        <v>6.7267508610792195</v>
      </c>
    </row>
    <row r="52" spans="1:17" ht="16.5" thickBot="1" x14ac:dyDescent="0.3">
      <c r="A52" s="8" t="s">
        <v>92</v>
      </c>
      <c r="B52" s="55">
        <v>6813</v>
      </c>
      <c r="C52" s="55">
        <v>348</v>
      </c>
      <c r="D52" s="55">
        <v>436</v>
      </c>
      <c r="E52" s="55">
        <v>7</v>
      </c>
      <c r="F52" s="55">
        <v>1632</v>
      </c>
      <c r="G52" s="55">
        <v>4745</v>
      </c>
      <c r="H52" s="55"/>
      <c r="I52" s="55">
        <v>67</v>
      </c>
      <c r="J52" s="55">
        <v>4</v>
      </c>
      <c r="K52" s="55">
        <v>90000</v>
      </c>
      <c r="L52" s="55">
        <v>879</v>
      </c>
      <c r="M52" s="24">
        <f t="shared" si="8"/>
        <v>0.78916827852998062</v>
      </c>
      <c r="N52" s="25">
        <f t="shared" ref="N52:N83" si="9">+D52/B52</f>
        <v>6.3995303097020409E-2</v>
      </c>
      <c r="P52">
        <f t="shared" si="2"/>
        <v>7.5700000000000003E-2</v>
      </c>
      <c r="Q52" s="24">
        <f t="shared" si="3"/>
        <v>0.34394099051633298</v>
      </c>
    </row>
    <row r="53" spans="1:17" ht="16.5" thickBot="1" x14ac:dyDescent="0.3">
      <c r="A53" s="8" t="s">
        <v>64</v>
      </c>
      <c r="B53" s="55">
        <v>6353</v>
      </c>
      <c r="C53" s="56">
        <v>55</v>
      </c>
      <c r="D53" s="55">
        <v>105</v>
      </c>
      <c r="E53" s="57"/>
      <c r="F53" s="55">
        <v>4484</v>
      </c>
      <c r="G53" s="55">
        <v>1764</v>
      </c>
      <c r="H53" s="55">
        <v>28</v>
      </c>
      <c r="I53" s="55">
        <v>196</v>
      </c>
      <c r="J53" s="55">
        <v>3</v>
      </c>
      <c r="K53" s="55">
        <v>205598</v>
      </c>
      <c r="L53" s="55">
        <v>6352</v>
      </c>
      <c r="M53" s="24">
        <f t="shared" si="8"/>
        <v>0.97711919808237091</v>
      </c>
      <c r="N53" s="25">
        <f t="shared" si="9"/>
        <v>1.6527624744215333E-2</v>
      </c>
      <c r="P53">
        <f t="shared" si="2"/>
        <v>3.0900106032159844E-2</v>
      </c>
      <c r="Q53" s="24">
        <f t="shared" si="3"/>
        <v>2.5419501133786846</v>
      </c>
    </row>
    <row r="54" spans="1:17" ht="16.5" thickBot="1" x14ac:dyDescent="0.3">
      <c r="A54" s="8" t="s">
        <v>87</v>
      </c>
      <c r="B54" s="55">
        <v>5327</v>
      </c>
      <c r="C54" s="56">
        <v>73</v>
      </c>
      <c r="D54" s="55">
        <v>240</v>
      </c>
      <c r="E54" s="55">
        <v>10</v>
      </c>
      <c r="F54" s="55">
        <v>3500</v>
      </c>
      <c r="G54" s="55">
        <v>1587</v>
      </c>
      <c r="H54" s="55">
        <v>49</v>
      </c>
      <c r="I54" s="55">
        <v>961</v>
      </c>
      <c r="J54" s="55">
        <v>43</v>
      </c>
      <c r="K54" s="55">
        <v>103500</v>
      </c>
      <c r="L54" s="55">
        <v>18680</v>
      </c>
      <c r="M54" s="24">
        <f t="shared" si="8"/>
        <v>0.93582887700534756</v>
      </c>
      <c r="N54" s="25">
        <f t="shared" si="9"/>
        <v>4.5053501032476066E-2</v>
      </c>
      <c r="P54">
        <f t="shared" si="2"/>
        <v>5.1468599033816426E-2</v>
      </c>
      <c r="Q54" s="24">
        <f t="shared" si="3"/>
        <v>2.2054190296156269</v>
      </c>
    </row>
    <row r="55" spans="1:17" ht="16.5" thickBot="1" x14ac:dyDescent="0.3">
      <c r="A55" s="8" t="s">
        <v>201</v>
      </c>
      <c r="B55" s="55">
        <v>5278</v>
      </c>
      <c r="C55" s="56">
        <v>295</v>
      </c>
      <c r="D55" s="55">
        <v>40</v>
      </c>
      <c r="E55" s="57">
        <v>2</v>
      </c>
      <c r="F55" s="55">
        <v>1947</v>
      </c>
      <c r="G55" s="55">
        <v>3291</v>
      </c>
      <c r="H55" s="55">
        <v>79</v>
      </c>
      <c r="I55" s="55">
        <v>1236</v>
      </c>
      <c r="J55" s="55">
        <v>9</v>
      </c>
      <c r="K55" s="55">
        <v>196397</v>
      </c>
      <c r="L55" s="55">
        <v>45988</v>
      </c>
      <c r="M55" s="24">
        <f t="shared" si="8"/>
        <v>0.97986914947156523</v>
      </c>
      <c r="N55" s="25">
        <f t="shared" si="9"/>
        <v>7.578628268283441E-3</v>
      </c>
      <c r="P55">
        <f t="shared" si="2"/>
        <v>2.6874137588659704E-2</v>
      </c>
      <c r="Q55" s="24">
        <f t="shared" si="3"/>
        <v>0.59161349134001828</v>
      </c>
    </row>
    <row r="56" spans="1:17" ht="16.5" thickBot="1" x14ac:dyDescent="0.3">
      <c r="A56" s="8" t="s">
        <v>97</v>
      </c>
      <c r="B56" s="55">
        <v>5053</v>
      </c>
      <c r="C56" s="55">
        <v>150</v>
      </c>
      <c r="D56" s="55">
        <v>179</v>
      </c>
      <c r="E56" s="57">
        <v>5</v>
      </c>
      <c r="F56" s="55">
        <v>1653</v>
      </c>
      <c r="G56" s="55">
        <v>3221</v>
      </c>
      <c r="H56" s="55">
        <v>1</v>
      </c>
      <c r="I56" s="55">
        <v>137</v>
      </c>
      <c r="J56" s="55">
        <v>5</v>
      </c>
      <c r="K56" s="55">
        <v>45302</v>
      </c>
      <c r="L56" s="55">
        <v>1227</v>
      </c>
      <c r="M56" s="24">
        <f t="shared" si="8"/>
        <v>0.90229257641921401</v>
      </c>
      <c r="N56" s="25">
        <f t="shared" si="9"/>
        <v>3.5424500296853352E-2</v>
      </c>
      <c r="P56">
        <f t="shared" si="2"/>
        <v>0.11154032934528277</v>
      </c>
      <c r="Q56" s="24">
        <f t="shared" si="3"/>
        <v>0.51319466004346481</v>
      </c>
    </row>
    <row r="57" spans="1:17" ht="16.5" thickBot="1" x14ac:dyDescent="0.3">
      <c r="A57" s="8" t="s">
        <v>93</v>
      </c>
      <c r="B57" s="55">
        <v>4783</v>
      </c>
      <c r="C57" s="56"/>
      <c r="D57" s="55">
        <v>249</v>
      </c>
      <c r="E57" s="57">
        <v>3</v>
      </c>
      <c r="F57" s="55">
        <v>1442</v>
      </c>
      <c r="G57" s="55">
        <v>3092</v>
      </c>
      <c r="H57" s="55">
        <v>157</v>
      </c>
      <c r="I57" s="55">
        <v>106</v>
      </c>
      <c r="J57" s="55">
        <v>6</v>
      </c>
      <c r="K57" s="55">
        <v>67920</v>
      </c>
      <c r="L57" s="55">
        <v>1503</v>
      </c>
      <c r="M57" s="24">
        <f t="shared" si="8"/>
        <v>0.85274985215848609</v>
      </c>
      <c r="N57" s="25">
        <f t="shared" si="9"/>
        <v>5.2059376960066905E-2</v>
      </c>
      <c r="P57">
        <f t="shared" si="2"/>
        <v>7.0421083627797407E-2</v>
      </c>
      <c r="Q57" s="24">
        <f t="shared" si="3"/>
        <v>0.46636481241914618</v>
      </c>
    </row>
    <row r="58" spans="1:17" ht="16.5" thickBot="1" x14ac:dyDescent="0.3">
      <c r="A58" s="8" t="s">
        <v>95</v>
      </c>
      <c r="B58" s="55">
        <v>4648</v>
      </c>
      <c r="C58" s="56">
        <v>174</v>
      </c>
      <c r="D58" s="55">
        <v>465</v>
      </c>
      <c r="E58" s="57">
        <v>2</v>
      </c>
      <c r="F58" s="55">
        <v>1998</v>
      </c>
      <c r="G58" s="55">
        <v>2185</v>
      </c>
      <c r="H58" s="55">
        <v>22</v>
      </c>
      <c r="I58" s="55">
        <v>106</v>
      </c>
      <c r="J58" s="55">
        <v>11</v>
      </c>
      <c r="K58" s="55">
        <v>6500</v>
      </c>
      <c r="L58" s="55">
        <v>148</v>
      </c>
      <c r="M58" s="24">
        <f t="shared" si="8"/>
        <v>0.8112058465286236</v>
      </c>
      <c r="N58" s="25">
        <f t="shared" si="9"/>
        <v>0.10004302925989673</v>
      </c>
      <c r="P58">
        <f t="shared" si="2"/>
        <v>0.71507692307692305</v>
      </c>
      <c r="Q58" s="24">
        <f t="shared" si="3"/>
        <v>0.91441647597254005</v>
      </c>
    </row>
    <row r="59" spans="1:17" ht="16.5" thickBot="1" x14ac:dyDescent="0.3">
      <c r="A59" s="8" t="s">
        <v>96</v>
      </c>
      <c r="B59" s="55">
        <v>4248</v>
      </c>
      <c r="C59" s="56">
        <v>127</v>
      </c>
      <c r="D59" s="55">
        <v>132</v>
      </c>
      <c r="E59" s="57">
        <v>7</v>
      </c>
      <c r="F59" s="55">
        <v>1423</v>
      </c>
      <c r="G59" s="55">
        <v>2693</v>
      </c>
      <c r="H59" s="55">
        <v>237</v>
      </c>
      <c r="I59" s="55">
        <v>1053</v>
      </c>
      <c r="J59" s="55">
        <v>33</v>
      </c>
      <c r="K59" s="55">
        <v>20447</v>
      </c>
      <c r="L59" s="55">
        <v>5069</v>
      </c>
      <c r="M59" s="24">
        <f t="shared" si="8"/>
        <v>0.91511254019292609</v>
      </c>
      <c r="N59" s="25">
        <f t="shared" si="9"/>
        <v>3.1073446327683617E-2</v>
      </c>
      <c r="P59">
        <f t="shared" si="2"/>
        <v>0.2077566391157627</v>
      </c>
      <c r="Q59" s="24">
        <f t="shared" si="3"/>
        <v>0.52840698106201267</v>
      </c>
    </row>
    <row r="60" spans="1:17" ht="16.5" thickBot="1" x14ac:dyDescent="0.3">
      <c r="A60" s="8" t="s">
        <v>202</v>
      </c>
      <c r="B60" s="55">
        <v>4049</v>
      </c>
      <c r="C60" s="56">
        <v>129</v>
      </c>
      <c r="D60" s="55">
        <v>29</v>
      </c>
      <c r="E60" s="55">
        <v>2</v>
      </c>
      <c r="F60" s="55">
        <v>1173</v>
      </c>
      <c r="G60" s="55">
        <v>2847</v>
      </c>
      <c r="H60" s="55">
        <v>40</v>
      </c>
      <c r="I60" s="55">
        <v>216</v>
      </c>
      <c r="J60" s="55">
        <v>2</v>
      </c>
      <c r="K60" s="55">
        <v>306861</v>
      </c>
      <c r="L60" s="55">
        <v>16343</v>
      </c>
      <c r="M60" s="24">
        <f t="shared" si="8"/>
        <v>0.97587354409317806</v>
      </c>
      <c r="N60" s="25">
        <f t="shared" si="9"/>
        <v>7.1622622869844405E-3</v>
      </c>
      <c r="P60">
        <f t="shared" si="2"/>
        <v>1.3194899319235745E-2</v>
      </c>
      <c r="Q60" s="24">
        <f t="shared" si="3"/>
        <v>0.41201264488935724</v>
      </c>
    </row>
    <row r="61" spans="1:17" ht="16.5" thickBot="1" x14ac:dyDescent="0.3">
      <c r="A61" s="8" t="s">
        <v>83</v>
      </c>
      <c r="B61" s="55">
        <v>3828</v>
      </c>
      <c r="C61" s="56">
        <v>4</v>
      </c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8"/>
        <v>0.97257926306769493</v>
      </c>
      <c r="N61" s="25">
        <f t="shared" si="9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3533</v>
      </c>
      <c r="C62" s="56">
        <v>150</v>
      </c>
      <c r="D62" s="55">
        <v>8</v>
      </c>
      <c r="E62" s="57"/>
      <c r="F62" s="55">
        <v>1744</v>
      </c>
      <c r="G62" s="55">
        <v>1781</v>
      </c>
      <c r="H62" s="55">
        <v>1</v>
      </c>
      <c r="I62" s="55">
        <v>2076</v>
      </c>
      <c r="J62" s="55">
        <v>5</v>
      </c>
      <c r="K62" s="55">
        <v>149586</v>
      </c>
      <c r="L62" s="55">
        <v>87910</v>
      </c>
      <c r="M62" s="24">
        <f t="shared" si="8"/>
        <v>0.99543378995433784</v>
      </c>
      <c r="N62" s="25">
        <f t="shared" si="9"/>
        <v>2.2643645626945937E-3</v>
      </c>
      <c r="P62">
        <f t="shared" si="2"/>
        <v>2.3618520449774711E-2</v>
      </c>
      <c r="Q62" s="24">
        <f t="shared" si="3"/>
        <v>0.97922515440763613</v>
      </c>
    </row>
    <row r="63" spans="1:17" ht="16.5" thickBot="1" x14ac:dyDescent="0.3">
      <c r="A63" s="8" t="s">
        <v>101</v>
      </c>
      <c r="B63" s="55">
        <v>3035</v>
      </c>
      <c r="C63" s="56">
        <v>37</v>
      </c>
      <c r="D63" s="55">
        <v>351</v>
      </c>
      <c r="E63" s="57">
        <v>11</v>
      </c>
      <c r="F63" s="55">
        <v>630</v>
      </c>
      <c r="G63" s="55">
        <v>2054</v>
      </c>
      <c r="H63" s="55">
        <v>55</v>
      </c>
      <c r="I63" s="55">
        <v>314</v>
      </c>
      <c r="J63" s="55">
        <v>36</v>
      </c>
      <c r="K63" s="55">
        <v>83958</v>
      </c>
      <c r="L63" s="55">
        <v>8691</v>
      </c>
      <c r="M63" s="24">
        <f t="shared" si="8"/>
        <v>0.64220183486238536</v>
      </c>
      <c r="N63" s="25">
        <f t="shared" si="9"/>
        <v>0.1156507413509061</v>
      </c>
      <c r="P63">
        <f t="shared" si="2"/>
        <v>3.6149026894399583E-2</v>
      </c>
      <c r="Q63" s="24">
        <f t="shared" si="3"/>
        <v>0.30671859785783834</v>
      </c>
    </row>
    <row r="64" spans="1:17" ht="16.5" thickBot="1" x14ac:dyDescent="0.3">
      <c r="A64" s="8" t="s">
        <v>89</v>
      </c>
      <c r="B64" s="55">
        <v>2987</v>
      </c>
      <c r="C64" s="56">
        <v>18</v>
      </c>
      <c r="D64" s="55">
        <v>54</v>
      </c>
      <c r="E64" s="57"/>
      <c r="F64" s="55">
        <v>2740</v>
      </c>
      <c r="G64" s="55">
        <v>193</v>
      </c>
      <c r="H64" s="55">
        <v>61</v>
      </c>
      <c r="I64" s="55">
        <v>43</v>
      </c>
      <c r="J64" s="55" t="s">
        <v>57</v>
      </c>
      <c r="K64" s="55">
        <v>227860</v>
      </c>
      <c r="L64" s="55">
        <v>3264</v>
      </c>
      <c r="M64" s="24">
        <f t="shared" si="8"/>
        <v>0.98067287043664997</v>
      </c>
      <c r="N64" s="25">
        <f t="shared" si="9"/>
        <v>1.8078339471041177E-2</v>
      </c>
      <c r="P64">
        <f t="shared" si="2"/>
        <v>1.3108926533836567E-2</v>
      </c>
      <c r="Q64" s="24">
        <f t="shared" si="3"/>
        <v>14.196891191709845</v>
      </c>
    </row>
    <row r="65" spans="1:17" ht="16.5" thickBot="1" x14ac:dyDescent="0.3">
      <c r="A65" s="8" t="s">
        <v>219</v>
      </c>
      <c r="B65" s="55">
        <v>2894</v>
      </c>
      <c r="C65" s="56">
        <v>190</v>
      </c>
      <c r="D65" s="55">
        <v>90</v>
      </c>
      <c r="E65" s="55">
        <v>5</v>
      </c>
      <c r="F65" s="55">
        <v>397</v>
      </c>
      <c r="G65" s="55">
        <v>2407</v>
      </c>
      <c r="H65" s="55">
        <v>7</v>
      </c>
      <c r="I65" s="55">
        <v>74</v>
      </c>
      <c r="J65" s="55">
        <v>2</v>
      </c>
      <c r="K65" s="55">
        <v>11068</v>
      </c>
      <c r="L65" s="55">
        <v>284</v>
      </c>
      <c r="M65" s="24">
        <f t="shared" si="8"/>
        <v>0.8151950718685832</v>
      </c>
      <c r="N65" s="25">
        <f t="shared" si="9"/>
        <v>3.1098825155494125E-2</v>
      </c>
      <c r="P65">
        <f t="shared" si="2"/>
        <v>0.26147452114203107</v>
      </c>
      <c r="Q65" s="24">
        <f t="shared" si="3"/>
        <v>0.16493560448691316</v>
      </c>
    </row>
    <row r="66" spans="1:17" ht="16.5" thickBot="1" x14ac:dyDescent="0.3">
      <c r="A66" s="8" t="s">
        <v>223</v>
      </c>
      <c r="B66" s="55">
        <v>2719</v>
      </c>
      <c r="C66" s="56">
        <v>550</v>
      </c>
      <c r="D66" s="55">
        <v>18</v>
      </c>
      <c r="E66" s="57"/>
      <c r="F66" s="55">
        <v>294</v>
      </c>
      <c r="G66" s="55">
        <v>2407</v>
      </c>
      <c r="H66" s="55">
        <v>4</v>
      </c>
      <c r="I66" s="55">
        <v>88</v>
      </c>
      <c r="J66" s="55" t="s">
        <v>37</v>
      </c>
      <c r="K66" s="55">
        <v>129461</v>
      </c>
      <c r="L66" s="55">
        <v>4166</v>
      </c>
      <c r="M66" s="24">
        <f t="shared" si="8"/>
        <v>0.94230769230769229</v>
      </c>
      <c r="N66" s="25">
        <f t="shared" si="9"/>
        <v>6.6200809121000365E-3</v>
      </c>
      <c r="P66">
        <f t="shared" si="2"/>
        <v>2.1002464062536207E-2</v>
      </c>
      <c r="Q66" s="24">
        <f t="shared" si="3"/>
        <v>0.12214374740340674</v>
      </c>
    </row>
    <row r="67" spans="1:17" ht="16.5" thickBot="1" x14ac:dyDescent="0.3">
      <c r="A67" s="9" t="s">
        <v>214</v>
      </c>
      <c r="B67" s="58">
        <v>2637</v>
      </c>
      <c r="C67" s="59">
        <v>69</v>
      </c>
      <c r="D67" s="58">
        <v>12</v>
      </c>
      <c r="E67" s="60"/>
      <c r="F67" s="58">
        <v>816</v>
      </c>
      <c r="G67" s="58">
        <v>1809</v>
      </c>
      <c r="H67" s="58">
        <v>17</v>
      </c>
      <c r="I67" s="58">
        <v>516</v>
      </c>
      <c r="J67" s="58">
        <v>2</v>
      </c>
      <c r="K67" s="58">
        <v>40459</v>
      </c>
      <c r="L67" s="58">
        <v>7923</v>
      </c>
      <c r="M67" s="24">
        <f t="shared" ref="M67:M98" si="10">F67/(F67+D67)</f>
        <v>0.98550724637681164</v>
      </c>
      <c r="N67" s="25">
        <f t="shared" si="9"/>
        <v>4.5506257110352671E-3</v>
      </c>
      <c r="P67">
        <f t="shared" si="2"/>
        <v>6.5177092859437943E-2</v>
      </c>
      <c r="Q67" s="24">
        <f t="shared" si="3"/>
        <v>0.45107794361525705</v>
      </c>
    </row>
    <row r="68" spans="1:17" ht="16.5" thickBot="1" x14ac:dyDescent="0.3">
      <c r="A68" s="8" t="s">
        <v>94</v>
      </c>
      <c r="B68" s="55">
        <v>2632</v>
      </c>
      <c r="C68" s="56">
        <v>6</v>
      </c>
      <c r="D68" s="55">
        <v>146</v>
      </c>
      <c r="E68" s="57">
        <v>2</v>
      </c>
      <c r="F68" s="55">
        <v>1374</v>
      </c>
      <c r="G68" s="55">
        <v>1112</v>
      </c>
      <c r="H68" s="55">
        <v>35</v>
      </c>
      <c r="I68" s="55">
        <v>253</v>
      </c>
      <c r="J68" s="55">
        <v>14</v>
      </c>
      <c r="K68" s="55">
        <v>80951</v>
      </c>
      <c r="L68" s="55">
        <v>7767</v>
      </c>
      <c r="M68" s="24">
        <f t="shared" si="10"/>
        <v>0.90394736842105261</v>
      </c>
      <c r="N68" s="25">
        <f t="shared" si="9"/>
        <v>5.5471124620060791E-2</v>
      </c>
      <c r="P68">
        <f t="shared" ref="P68:P105" si="11">+B68/K68</f>
        <v>3.2513495818458082E-2</v>
      </c>
      <c r="Q68" s="24">
        <f t="shared" si="3"/>
        <v>1.235611510791367</v>
      </c>
    </row>
    <row r="69" spans="1:17" ht="16.5" thickBot="1" x14ac:dyDescent="0.3">
      <c r="A69" s="8" t="s">
        <v>235</v>
      </c>
      <c r="B69" s="55">
        <v>2558</v>
      </c>
      <c r="C69" s="56"/>
      <c r="D69" s="55">
        <v>87</v>
      </c>
      <c r="E69" s="55"/>
      <c r="F69" s="55">
        <v>400</v>
      </c>
      <c r="G69" s="55">
        <v>2071</v>
      </c>
      <c r="H69" s="55">
        <v>4</v>
      </c>
      <c r="I69" s="55">
        <v>12</v>
      </c>
      <c r="J69" s="55" t="s">
        <v>72</v>
      </c>
      <c r="K69" s="55">
        <v>18536</v>
      </c>
      <c r="L69" s="55">
        <v>90</v>
      </c>
      <c r="M69" s="24">
        <f t="shared" si="10"/>
        <v>0.82135523613963035</v>
      </c>
      <c r="N69" s="25">
        <f t="shared" si="9"/>
        <v>3.4010946051602813E-2</v>
      </c>
      <c r="P69">
        <f t="shared" si="11"/>
        <v>0.13800172637030644</v>
      </c>
      <c r="Q69" s="24">
        <f t="shared" ref="Q69:Q108" si="12">+F69/G69</f>
        <v>0.19314340898116852</v>
      </c>
    </row>
    <row r="70" spans="1:17" ht="16.5" thickBot="1" x14ac:dyDescent="0.3">
      <c r="A70" s="8" t="s">
        <v>209</v>
      </c>
      <c r="B70" s="55">
        <v>2507</v>
      </c>
      <c r="C70" s="56">
        <v>121</v>
      </c>
      <c r="D70" s="55">
        <v>39</v>
      </c>
      <c r="E70" s="55">
        <v>4</v>
      </c>
      <c r="F70" s="55">
        <v>1071</v>
      </c>
      <c r="G70" s="55">
        <v>1397</v>
      </c>
      <c r="H70" s="55">
        <v>10</v>
      </c>
      <c r="I70" s="55">
        <v>846</v>
      </c>
      <c r="J70" s="55">
        <v>13</v>
      </c>
      <c r="K70" s="55">
        <v>24942</v>
      </c>
      <c r="L70" s="55">
        <v>8417</v>
      </c>
      <c r="M70" s="24">
        <f t="shared" si="10"/>
        <v>0.96486486486486489</v>
      </c>
      <c r="N70" s="25">
        <f t="shared" si="9"/>
        <v>1.5556441962504986E-2</v>
      </c>
      <c r="P70">
        <f t="shared" si="11"/>
        <v>0.1005131906021971</v>
      </c>
      <c r="Q70" s="24">
        <f t="shared" si="12"/>
        <v>0.7666428060128847</v>
      </c>
    </row>
    <row r="71" spans="1:17" ht="16.5" thickBot="1" x14ac:dyDescent="0.3">
      <c r="A71" s="8" t="s">
        <v>102</v>
      </c>
      <c r="B71" s="55">
        <v>2346</v>
      </c>
      <c r="C71" s="56">
        <v>50</v>
      </c>
      <c r="D71" s="55">
        <v>98</v>
      </c>
      <c r="E71" s="55">
        <v>1</v>
      </c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10"/>
        <v>0.94031668696711324</v>
      </c>
      <c r="N71" s="25">
        <f t="shared" si="9"/>
        <v>4.1773231031543054E-2</v>
      </c>
      <c r="P71">
        <f t="shared" si="11"/>
        <v>2.180581116502147E-2</v>
      </c>
      <c r="Q71" s="24">
        <f t="shared" si="12"/>
        <v>2.1931818181818183</v>
      </c>
    </row>
    <row r="72" spans="1:17" ht="16.5" thickBot="1" x14ac:dyDescent="0.3">
      <c r="A72" s="8" t="s">
        <v>204</v>
      </c>
      <c r="B72" s="55">
        <v>2189</v>
      </c>
      <c r="C72" s="56">
        <v>40</v>
      </c>
      <c r="D72" s="55">
        <v>10</v>
      </c>
      <c r="E72" s="55"/>
      <c r="F72" s="55">
        <v>1405</v>
      </c>
      <c r="G72" s="55">
        <v>774</v>
      </c>
      <c r="H72" s="55">
        <v>8</v>
      </c>
      <c r="I72" s="55">
        <v>65</v>
      </c>
      <c r="J72" s="55" t="s">
        <v>63</v>
      </c>
      <c r="K72" s="55">
        <v>325000</v>
      </c>
      <c r="L72" s="55">
        <v>9710</v>
      </c>
      <c r="M72" s="24">
        <f t="shared" si="10"/>
        <v>0.99293286219081267</v>
      </c>
      <c r="N72" s="25">
        <f t="shared" si="9"/>
        <v>4.5682960255824575E-3</v>
      </c>
      <c r="P72">
        <f t="shared" si="11"/>
        <v>6.7353846153846153E-3</v>
      </c>
      <c r="Q72" s="24">
        <f t="shared" si="12"/>
        <v>1.8152454780361758</v>
      </c>
    </row>
    <row r="73" spans="1:17" ht="16.5" thickBot="1" x14ac:dyDescent="0.3">
      <c r="A73" s="8" t="s">
        <v>99</v>
      </c>
      <c r="B73" s="55">
        <v>2101</v>
      </c>
      <c r="C73" s="56">
        <v>5</v>
      </c>
      <c r="D73" s="55">
        <v>80</v>
      </c>
      <c r="E73" s="55">
        <v>1</v>
      </c>
      <c r="F73" s="55">
        <v>1522</v>
      </c>
      <c r="G73" s="55">
        <v>499</v>
      </c>
      <c r="H73" s="55">
        <v>15</v>
      </c>
      <c r="I73" s="55">
        <v>512</v>
      </c>
      <c r="J73" s="55">
        <v>19</v>
      </c>
      <c r="K73" s="55">
        <v>39040</v>
      </c>
      <c r="L73" s="55">
        <v>9510</v>
      </c>
      <c r="M73" s="24">
        <f t="shared" si="10"/>
        <v>0.95006242197253432</v>
      </c>
      <c r="N73" s="25">
        <f t="shared" si="9"/>
        <v>3.8077106139933363E-2</v>
      </c>
      <c r="P73">
        <f t="shared" si="11"/>
        <v>5.3816598360655735E-2</v>
      </c>
      <c r="Q73" s="24">
        <f t="shared" si="12"/>
        <v>3.0501002004008018</v>
      </c>
    </row>
    <row r="74" spans="1:17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0"/>
        <v>0.9370698131760079</v>
      </c>
      <c r="N74" s="25">
        <f t="shared" si="9"/>
        <v>3.0813673567645642E-2</v>
      </c>
      <c r="P74" t="e">
        <f t="shared" si="11"/>
        <v>#DIV/0!</v>
      </c>
      <c r="Q74" s="24">
        <f t="shared" si="12"/>
        <v>0.89905660377358487</v>
      </c>
    </row>
    <row r="75" spans="1:17" ht="16.5" thickBot="1" x14ac:dyDescent="0.3">
      <c r="A75" s="8" t="s">
        <v>206</v>
      </c>
      <c r="B75" s="55">
        <v>1984</v>
      </c>
      <c r="C75" s="56">
        <v>52</v>
      </c>
      <c r="D75" s="55">
        <v>26</v>
      </c>
      <c r="E75" s="55">
        <v>1</v>
      </c>
      <c r="F75" s="55">
        <v>1480</v>
      </c>
      <c r="G75" s="55">
        <v>478</v>
      </c>
      <c r="H75" s="55">
        <v>18</v>
      </c>
      <c r="I75" s="55">
        <v>196</v>
      </c>
      <c r="J75" s="55">
        <v>3</v>
      </c>
      <c r="K75" s="55">
        <v>157932</v>
      </c>
      <c r="L75" s="55">
        <v>15576</v>
      </c>
      <c r="M75" s="24">
        <f t="shared" si="10"/>
        <v>0.98273572377158036</v>
      </c>
      <c r="N75" s="25">
        <f t="shared" si="9"/>
        <v>1.310483870967742E-2</v>
      </c>
      <c r="P75">
        <f t="shared" si="11"/>
        <v>1.2562368614340349E-2</v>
      </c>
      <c r="Q75" s="24">
        <f t="shared" si="12"/>
        <v>3.0962343096234308</v>
      </c>
    </row>
    <row r="76" spans="1:17" ht="30.75" thickBot="1" x14ac:dyDescent="0.3">
      <c r="A76" s="8" t="s">
        <v>208</v>
      </c>
      <c r="B76" s="55">
        <v>1926</v>
      </c>
      <c r="C76" s="56">
        <v>69</v>
      </c>
      <c r="D76" s="55">
        <v>78</v>
      </c>
      <c r="E76" s="55">
        <v>1</v>
      </c>
      <c r="F76" s="55">
        <v>855</v>
      </c>
      <c r="G76" s="55">
        <v>993</v>
      </c>
      <c r="H76" s="55">
        <v>4</v>
      </c>
      <c r="I76" s="55">
        <v>587</v>
      </c>
      <c r="J76" s="55">
        <v>24</v>
      </c>
      <c r="K76" s="55">
        <v>34378</v>
      </c>
      <c r="L76" s="55">
        <v>10478</v>
      </c>
      <c r="M76" s="24">
        <f t="shared" si="10"/>
        <v>0.91639871382636651</v>
      </c>
      <c r="N76" s="25">
        <f t="shared" si="9"/>
        <v>4.0498442367601244E-2</v>
      </c>
      <c r="P76">
        <f t="shared" si="11"/>
        <v>5.6024201524230613E-2</v>
      </c>
      <c r="Q76" s="24">
        <f t="shared" si="12"/>
        <v>0.86102719033232633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10"/>
        <v>0.99422965954991349</v>
      </c>
      <c r="N77" s="25">
        <f t="shared" si="9"/>
        <v>5.558643690939411E-3</v>
      </c>
      <c r="P77">
        <f t="shared" si="11"/>
        <v>3.5639994452919148E-2</v>
      </c>
      <c r="Q77" s="24">
        <f t="shared" si="12"/>
        <v>26.106060606060606</v>
      </c>
    </row>
    <row r="78" spans="1:17" ht="16.5" thickBot="1" x14ac:dyDescent="0.3">
      <c r="A78" s="8" t="s">
        <v>238</v>
      </c>
      <c r="B78" s="55">
        <v>1710</v>
      </c>
      <c r="C78" s="55">
        <v>124</v>
      </c>
      <c r="D78" s="55">
        <v>9</v>
      </c>
      <c r="E78" s="55">
        <v>2</v>
      </c>
      <c r="F78" s="55">
        <v>450</v>
      </c>
      <c r="G78" s="55">
        <v>1251</v>
      </c>
      <c r="H78" s="55"/>
      <c r="I78" s="55">
        <v>130</v>
      </c>
      <c r="J78" s="55" t="s">
        <v>43</v>
      </c>
      <c r="K78" s="55"/>
      <c r="L78" s="55"/>
      <c r="M78" s="24">
        <f t="shared" si="10"/>
        <v>0.98039215686274506</v>
      </c>
      <c r="N78" s="25">
        <f t="shared" si="9"/>
        <v>5.263157894736842E-3</v>
      </c>
      <c r="P78" t="e">
        <f t="shared" si="11"/>
        <v>#DIV/0!</v>
      </c>
      <c r="Q78" s="24">
        <f t="shared" si="12"/>
        <v>0.35971223021582732</v>
      </c>
    </row>
    <row r="79" spans="1:17" ht="16.5" thickBot="1" x14ac:dyDescent="0.3">
      <c r="A79" s="8" t="s">
        <v>103</v>
      </c>
      <c r="B79" s="55">
        <v>1703</v>
      </c>
      <c r="C79" s="56">
        <v>3</v>
      </c>
      <c r="D79" s="55">
        <v>55</v>
      </c>
      <c r="E79" s="55"/>
      <c r="F79" s="55">
        <v>259</v>
      </c>
      <c r="G79" s="55">
        <v>1389</v>
      </c>
      <c r="H79" s="55">
        <v>6</v>
      </c>
      <c r="I79" s="55">
        <v>1284</v>
      </c>
      <c r="J79" s="55">
        <v>41</v>
      </c>
      <c r="K79" s="55">
        <v>55784</v>
      </c>
      <c r="L79" s="55">
        <v>42052</v>
      </c>
      <c r="M79" s="24">
        <f t="shared" si="10"/>
        <v>0.82484076433121023</v>
      </c>
      <c r="N79" s="25">
        <f t="shared" si="9"/>
        <v>3.2295948326482679E-2</v>
      </c>
      <c r="P79">
        <f t="shared" si="11"/>
        <v>3.0528466943926573E-2</v>
      </c>
      <c r="Q79" s="24">
        <f t="shared" si="12"/>
        <v>0.18646508279337654</v>
      </c>
    </row>
    <row r="80" spans="1:17" ht="16.5" thickBot="1" x14ac:dyDescent="0.3">
      <c r="A80" s="18" t="s">
        <v>216</v>
      </c>
      <c r="B80" s="55">
        <v>1668</v>
      </c>
      <c r="C80" s="55">
        <v>19</v>
      </c>
      <c r="D80" s="55">
        <v>69</v>
      </c>
      <c r="E80" s="55">
        <v>2</v>
      </c>
      <c r="F80" s="55">
        <v>876</v>
      </c>
      <c r="G80" s="55">
        <v>723</v>
      </c>
      <c r="H80" s="55">
        <v>9</v>
      </c>
      <c r="I80" s="55">
        <v>147</v>
      </c>
      <c r="J80" s="55">
        <v>6</v>
      </c>
      <c r="K80" s="55">
        <v>55542</v>
      </c>
      <c r="L80" s="55">
        <v>4904</v>
      </c>
      <c r="M80" s="24">
        <f t="shared" si="10"/>
        <v>0.92698412698412702</v>
      </c>
      <c r="N80" s="25">
        <f t="shared" si="9"/>
        <v>4.1366906474820143E-2</v>
      </c>
      <c r="P80">
        <f t="shared" si="11"/>
        <v>3.0031327643945123E-2</v>
      </c>
      <c r="Q80" s="24">
        <f t="shared" si="12"/>
        <v>1.2116182572614107</v>
      </c>
    </row>
    <row r="81" spans="1:17" ht="16.5" thickBot="1" x14ac:dyDescent="0.3">
      <c r="A81" s="8" t="s">
        <v>220</v>
      </c>
      <c r="B81" s="55">
        <v>1652</v>
      </c>
      <c r="C81" s="55">
        <v>34</v>
      </c>
      <c r="D81" s="55">
        <v>78</v>
      </c>
      <c r="E81" s="55">
        <v>5</v>
      </c>
      <c r="F81" s="55">
        <v>321</v>
      </c>
      <c r="G81" s="55">
        <v>1253</v>
      </c>
      <c r="H81" s="55">
        <v>37</v>
      </c>
      <c r="I81" s="55">
        <v>238</v>
      </c>
      <c r="J81" s="55">
        <v>11</v>
      </c>
      <c r="K81" s="55">
        <v>49145</v>
      </c>
      <c r="L81" s="55">
        <v>7073</v>
      </c>
      <c r="M81" s="24">
        <f t="shared" si="10"/>
        <v>0.80451127819548873</v>
      </c>
      <c r="N81" s="25">
        <f t="shared" si="9"/>
        <v>4.7215496368038741E-2</v>
      </c>
      <c r="P81">
        <f t="shared" si="11"/>
        <v>3.3614813307559263E-2</v>
      </c>
      <c r="Q81" s="24">
        <f t="shared" si="12"/>
        <v>0.25618515562649641</v>
      </c>
    </row>
    <row r="82" spans="1:17" ht="16.5" thickBot="1" x14ac:dyDescent="0.3">
      <c r="A82" s="8" t="s">
        <v>237</v>
      </c>
      <c r="B82" s="55">
        <v>1594</v>
      </c>
      <c r="C82" s="56">
        <v>124</v>
      </c>
      <c r="D82" s="55">
        <v>76</v>
      </c>
      <c r="E82" s="57">
        <v>5</v>
      </c>
      <c r="F82" s="55">
        <v>166</v>
      </c>
      <c r="G82" s="55">
        <v>1352</v>
      </c>
      <c r="H82" s="55">
        <v>3</v>
      </c>
      <c r="I82" s="55">
        <v>137</v>
      </c>
      <c r="J82" s="55">
        <v>7</v>
      </c>
      <c r="K82" s="55">
        <v>7651</v>
      </c>
      <c r="L82" s="55">
        <v>655</v>
      </c>
      <c r="M82" s="24">
        <f t="shared" si="10"/>
        <v>0.68595041322314054</v>
      </c>
      <c r="N82" s="25">
        <f t="shared" si="9"/>
        <v>4.7678795483061483E-2</v>
      </c>
      <c r="P82">
        <f t="shared" si="11"/>
        <v>0.20833877924454319</v>
      </c>
      <c r="Q82" s="24">
        <f t="shared" si="12"/>
        <v>0.1227810650887574</v>
      </c>
    </row>
    <row r="83" spans="1:17" ht="30.75" thickBot="1" x14ac:dyDescent="0.3">
      <c r="A83" s="8" t="s">
        <v>213</v>
      </c>
      <c r="B83" s="55">
        <v>1518</v>
      </c>
      <c r="C83" s="56">
        <v>7</v>
      </c>
      <c r="D83" s="55">
        <v>85</v>
      </c>
      <c r="E83" s="57">
        <v>1</v>
      </c>
      <c r="F83" s="55">
        <v>992</v>
      </c>
      <c r="G83" s="55">
        <v>441</v>
      </c>
      <c r="H83" s="55">
        <v>21</v>
      </c>
      <c r="I83" s="55">
        <v>729</v>
      </c>
      <c r="J83" s="55">
        <v>41</v>
      </c>
      <c r="K83" s="55">
        <v>17359</v>
      </c>
      <c r="L83" s="55">
        <v>8332</v>
      </c>
      <c r="M83" s="24">
        <f t="shared" si="10"/>
        <v>0.92107706592386263</v>
      </c>
      <c r="N83" s="25">
        <f t="shared" si="9"/>
        <v>5.5994729907773384E-2</v>
      </c>
      <c r="P83">
        <f t="shared" si="11"/>
        <v>8.7447433607926728E-2</v>
      </c>
      <c r="Q83" s="24">
        <f t="shared" si="12"/>
        <v>2.2494331065759638</v>
      </c>
    </row>
    <row r="84" spans="1:17" ht="16.5" thickBot="1" x14ac:dyDescent="0.3">
      <c r="A84" s="8" t="s">
        <v>104</v>
      </c>
      <c r="B84" s="55">
        <v>1487</v>
      </c>
      <c r="C84" s="56"/>
      <c r="D84" s="55">
        <v>20</v>
      </c>
      <c r="E84" s="57"/>
      <c r="F84" s="55">
        <v>1276</v>
      </c>
      <c r="G84" s="55">
        <v>191</v>
      </c>
      <c r="H84" s="55"/>
      <c r="I84" s="55">
        <v>308</v>
      </c>
      <c r="J84" s="55">
        <v>4</v>
      </c>
      <c r="K84" s="55">
        <v>152696</v>
      </c>
      <c r="L84" s="55">
        <v>31665</v>
      </c>
      <c r="M84" s="24">
        <f t="shared" si="10"/>
        <v>0.98456790123456794</v>
      </c>
      <c r="N84" s="25">
        <f t="shared" ref="N84:N105" si="13">+D84/B84</f>
        <v>1.3449899125756557E-2</v>
      </c>
      <c r="P84">
        <f t="shared" si="11"/>
        <v>9.7383035573950852E-3</v>
      </c>
      <c r="Q84" s="24">
        <f t="shared" si="12"/>
        <v>6.6806282722513091</v>
      </c>
    </row>
    <row r="85" spans="1:17" ht="16.5" thickBot="1" x14ac:dyDescent="0.3">
      <c r="A85" s="8" t="s">
        <v>203</v>
      </c>
      <c r="B85" s="55">
        <v>1439</v>
      </c>
      <c r="C85" s="56"/>
      <c r="D85" s="55">
        <v>97</v>
      </c>
      <c r="E85" s="57">
        <v>1</v>
      </c>
      <c r="F85" s="55">
        <v>241</v>
      </c>
      <c r="G85" s="55">
        <v>1101</v>
      </c>
      <c r="H85" s="55">
        <v>20</v>
      </c>
      <c r="I85" s="55">
        <v>692</v>
      </c>
      <c r="J85" s="55">
        <v>47</v>
      </c>
      <c r="K85" s="55">
        <v>57504</v>
      </c>
      <c r="L85" s="55">
        <v>27660</v>
      </c>
      <c r="M85" s="24">
        <f t="shared" si="10"/>
        <v>0.71301775147928992</v>
      </c>
      <c r="N85" s="25">
        <f t="shared" si="13"/>
        <v>6.7407922168172346E-2</v>
      </c>
      <c r="P85">
        <f t="shared" si="11"/>
        <v>2.5024346132442959E-2</v>
      </c>
      <c r="Q85" s="24">
        <f t="shared" si="12"/>
        <v>0.21889191643960038</v>
      </c>
    </row>
    <row r="86" spans="1:17" ht="16.5" thickBot="1" x14ac:dyDescent="0.3">
      <c r="A86" s="8" t="s">
        <v>224</v>
      </c>
      <c r="B86" s="55">
        <v>1432</v>
      </c>
      <c r="C86" s="56">
        <v>34</v>
      </c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10"/>
        <v>0.97605633802816905</v>
      </c>
      <c r="N86" s="25">
        <f t="shared" si="13"/>
        <v>1.1871508379888268E-2</v>
      </c>
      <c r="P86">
        <f t="shared" si="11"/>
        <v>0.13286323993319726</v>
      </c>
      <c r="Q86" s="24">
        <f t="shared" si="12"/>
        <v>0.95983379501385047</v>
      </c>
    </row>
    <row r="87" spans="1:17" ht="16.5" thickBot="1" x14ac:dyDescent="0.3">
      <c r="A87" s="8" t="s">
        <v>207</v>
      </c>
      <c r="B87" s="55">
        <v>1419</v>
      </c>
      <c r="C87" s="56">
        <v>9</v>
      </c>
      <c r="D87" s="55">
        <v>46</v>
      </c>
      <c r="E87" s="55"/>
      <c r="F87" s="55">
        <v>638</v>
      </c>
      <c r="G87" s="55">
        <v>735</v>
      </c>
      <c r="H87" s="55">
        <v>17</v>
      </c>
      <c r="I87" s="55">
        <v>521</v>
      </c>
      <c r="J87" s="55">
        <v>17</v>
      </c>
      <c r="K87" s="55">
        <v>144029</v>
      </c>
      <c r="L87" s="55">
        <v>52907</v>
      </c>
      <c r="M87" s="24">
        <f t="shared" si="10"/>
        <v>0.93274853801169588</v>
      </c>
      <c r="N87" s="25">
        <f t="shared" si="13"/>
        <v>3.2417195207892879E-2</v>
      </c>
      <c r="P87">
        <f t="shared" si="11"/>
        <v>9.8521825465704826E-3</v>
      </c>
      <c r="Q87" s="24">
        <f t="shared" si="12"/>
        <v>0.86802721088435375</v>
      </c>
    </row>
    <row r="88" spans="1:17" ht="16.5" thickBot="1" x14ac:dyDescent="0.3">
      <c r="A88" s="8" t="s">
        <v>215</v>
      </c>
      <c r="B88" s="55">
        <v>1413</v>
      </c>
      <c r="C88" s="56">
        <v>5</v>
      </c>
      <c r="D88" s="55">
        <v>25</v>
      </c>
      <c r="E88" s="57">
        <v>1</v>
      </c>
      <c r="F88" s="55">
        <v>643</v>
      </c>
      <c r="G88" s="55">
        <v>745</v>
      </c>
      <c r="H88" s="55">
        <v>7</v>
      </c>
      <c r="I88" s="55">
        <v>259</v>
      </c>
      <c r="J88" s="55">
        <v>5</v>
      </c>
      <c r="K88" s="55">
        <v>97804</v>
      </c>
      <c r="L88" s="55">
        <v>17914</v>
      </c>
      <c r="M88" s="24">
        <f t="shared" si="10"/>
        <v>0.96257485029940115</v>
      </c>
      <c r="N88" s="25">
        <f t="shared" si="13"/>
        <v>1.7692852087756547E-2</v>
      </c>
      <c r="P88">
        <f t="shared" si="11"/>
        <v>1.4447261870680135E-2</v>
      </c>
      <c r="Q88" s="24">
        <f t="shared" si="12"/>
        <v>0.86308724832214767</v>
      </c>
    </row>
    <row r="89" spans="1:17" ht="16.5" thickBot="1" x14ac:dyDescent="0.3">
      <c r="A89" s="8" t="s">
        <v>249</v>
      </c>
      <c r="B89" s="55">
        <v>1271</v>
      </c>
      <c r="C89" s="56">
        <v>89</v>
      </c>
      <c r="D89" s="55">
        <v>10</v>
      </c>
      <c r="E89" s="55">
        <v>1</v>
      </c>
      <c r="F89" s="55">
        <v>415</v>
      </c>
      <c r="G89" s="55">
        <v>846</v>
      </c>
      <c r="H89" s="55">
        <v>6</v>
      </c>
      <c r="I89" s="55">
        <v>76</v>
      </c>
      <c r="J89" s="55" t="s">
        <v>37</v>
      </c>
      <c r="K89" s="55">
        <v>17787</v>
      </c>
      <c r="L89" s="55">
        <v>1062</v>
      </c>
      <c r="M89" s="24">
        <f t="shared" si="10"/>
        <v>0.97647058823529409</v>
      </c>
      <c r="N89" s="25">
        <f t="shared" si="13"/>
        <v>7.8678206136900079E-3</v>
      </c>
      <c r="P89">
        <f t="shared" si="11"/>
        <v>7.1456681846292239E-2</v>
      </c>
      <c r="Q89" s="24">
        <f t="shared" si="12"/>
        <v>0.49054373522458627</v>
      </c>
    </row>
    <row r="90" spans="1:17" ht="16.5" thickBot="1" x14ac:dyDescent="0.3">
      <c r="A90" s="8" t="s">
        <v>225</v>
      </c>
      <c r="B90" s="55">
        <v>1116</v>
      </c>
      <c r="C90" s="56">
        <v>4</v>
      </c>
      <c r="D90" s="55">
        <v>2</v>
      </c>
      <c r="E90" s="57"/>
      <c r="F90" s="55">
        <v>713</v>
      </c>
      <c r="G90" s="55">
        <v>401</v>
      </c>
      <c r="H90" s="55"/>
      <c r="I90" s="55">
        <v>1130</v>
      </c>
      <c r="J90" s="55">
        <v>2</v>
      </c>
      <c r="K90" s="55">
        <v>14222</v>
      </c>
      <c r="L90" s="55">
        <v>14395</v>
      </c>
      <c r="M90" s="24">
        <f t="shared" si="10"/>
        <v>0.99720279720279725</v>
      </c>
      <c r="N90" s="25">
        <f t="shared" si="13"/>
        <v>1.7921146953405018E-3</v>
      </c>
      <c r="P90">
        <f t="shared" si="11"/>
        <v>7.8469976093376456E-2</v>
      </c>
      <c r="Q90" s="24">
        <f t="shared" si="12"/>
        <v>1.7780548628428927</v>
      </c>
    </row>
    <row r="91" spans="1:17" ht="16.5" thickBot="1" x14ac:dyDescent="0.3">
      <c r="A91" s="8" t="s">
        <v>241</v>
      </c>
      <c r="B91" s="55">
        <v>1055</v>
      </c>
      <c r="C91" s="55">
        <v>45</v>
      </c>
      <c r="D91" s="55">
        <v>82</v>
      </c>
      <c r="E91" s="55">
        <v>6</v>
      </c>
      <c r="F91" s="55">
        <v>118</v>
      </c>
      <c r="G91" s="55">
        <v>855</v>
      </c>
      <c r="H91" s="55">
        <v>10</v>
      </c>
      <c r="I91" s="55">
        <v>107</v>
      </c>
      <c r="J91" s="55">
        <v>8</v>
      </c>
      <c r="K91" s="55">
        <v>4810</v>
      </c>
      <c r="L91" s="55">
        <v>486</v>
      </c>
      <c r="M91" s="24">
        <f t="shared" si="10"/>
        <v>0.59</v>
      </c>
      <c r="N91" s="25">
        <f t="shared" si="13"/>
        <v>7.772511848341232E-2</v>
      </c>
      <c r="P91">
        <f t="shared" si="11"/>
        <v>0.21933471933471935</v>
      </c>
      <c r="Q91" s="24">
        <f t="shared" si="12"/>
        <v>0.13801169590643275</v>
      </c>
    </row>
    <row r="92" spans="1:17" ht="16.5" thickBot="1" x14ac:dyDescent="0.3">
      <c r="A92" s="8" t="s">
        <v>210</v>
      </c>
      <c r="B92" s="55">
        <v>1041</v>
      </c>
      <c r="C92" s="55">
        <v>1</v>
      </c>
      <c r="D92" s="55">
        <v>4</v>
      </c>
      <c r="E92" s="55"/>
      <c r="F92" s="55">
        <v>900</v>
      </c>
      <c r="G92" s="55">
        <v>137</v>
      </c>
      <c r="H92" s="55">
        <v>1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10"/>
        <v>0.99557522123893805</v>
      </c>
      <c r="N92" s="25">
        <f t="shared" si="13"/>
        <v>3.8424591738712775E-3</v>
      </c>
      <c r="P92">
        <f t="shared" si="11"/>
        <v>6.7166056945976811E-3</v>
      </c>
      <c r="Q92" s="24">
        <f t="shared" si="12"/>
        <v>6.5693430656934311</v>
      </c>
    </row>
    <row r="93" spans="1:17" ht="16.5" thickBot="1" x14ac:dyDescent="0.3">
      <c r="A93" s="8" t="s">
        <v>221</v>
      </c>
      <c r="B93" s="55">
        <v>1018</v>
      </c>
      <c r="C93" s="56">
        <v>5</v>
      </c>
      <c r="D93" s="55">
        <v>43</v>
      </c>
      <c r="E93" s="55">
        <v>1</v>
      </c>
      <c r="F93" s="55">
        <v>406</v>
      </c>
      <c r="G93" s="55">
        <v>569</v>
      </c>
      <c r="H93" s="55">
        <v>18</v>
      </c>
      <c r="I93" s="55">
        <v>86</v>
      </c>
      <c r="J93" s="55">
        <v>4</v>
      </c>
      <c r="K93" s="55">
        <v>24853</v>
      </c>
      <c r="L93" s="55">
        <v>2103</v>
      </c>
      <c r="M93" s="24">
        <f t="shared" si="10"/>
        <v>0.90423162583518935</v>
      </c>
      <c r="N93" s="25">
        <f t="shared" si="13"/>
        <v>4.2239685658153239E-2</v>
      </c>
      <c r="P93">
        <f t="shared" si="11"/>
        <v>4.0960849796805213E-2</v>
      </c>
      <c r="Q93" s="24">
        <f t="shared" si="12"/>
        <v>0.71353251318101929</v>
      </c>
    </row>
    <row r="94" spans="1:17" ht="16.5" thickBot="1" x14ac:dyDescent="0.3">
      <c r="A94" s="8" t="s">
        <v>226</v>
      </c>
      <c r="B94" s="55">
        <v>896</v>
      </c>
      <c r="C94" s="55">
        <v>17</v>
      </c>
      <c r="D94" s="55">
        <v>16</v>
      </c>
      <c r="E94" s="55"/>
      <c r="F94" s="55">
        <v>348</v>
      </c>
      <c r="G94" s="55">
        <v>532</v>
      </c>
      <c r="H94" s="55">
        <v>4</v>
      </c>
      <c r="I94" s="55">
        <v>475</v>
      </c>
      <c r="J94" s="55">
        <v>8</v>
      </c>
      <c r="K94" s="55">
        <v>65464</v>
      </c>
      <c r="L94" s="55">
        <v>34707</v>
      </c>
      <c r="M94" s="24">
        <f t="shared" si="10"/>
        <v>0.95604395604395609</v>
      </c>
      <c r="N94" s="25">
        <f t="shared" si="13"/>
        <v>1.7857142857142856E-2</v>
      </c>
      <c r="P94">
        <f t="shared" si="11"/>
        <v>1.3686911890504704E-2</v>
      </c>
      <c r="Q94" s="24">
        <f t="shared" si="12"/>
        <v>0.65413533834586468</v>
      </c>
    </row>
    <row r="95" spans="1:17" ht="16.5" thickBot="1" x14ac:dyDescent="0.3">
      <c r="A95" s="8" t="s">
        <v>222</v>
      </c>
      <c r="B95" s="55">
        <v>874</v>
      </c>
      <c r="C95" s="55">
        <v>2</v>
      </c>
      <c r="D95" s="55">
        <v>15</v>
      </c>
      <c r="E95" s="55"/>
      <c r="F95" s="55">
        <v>296</v>
      </c>
      <c r="G95" s="55">
        <v>563</v>
      </c>
      <c r="H95" s="55">
        <v>15</v>
      </c>
      <c r="I95" s="55">
        <v>724</v>
      </c>
      <c r="J95" s="55">
        <v>12</v>
      </c>
      <c r="K95" s="55">
        <v>65725</v>
      </c>
      <c r="L95" s="55">
        <v>54437</v>
      </c>
      <c r="M95" s="24">
        <f t="shared" si="10"/>
        <v>0.95176848874598075</v>
      </c>
      <c r="N95" s="25">
        <f t="shared" si="13"/>
        <v>1.7162471395881007E-2</v>
      </c>
      <c r="P95">
        <f t="shared" si="11"/>
        <v>1.3297831875237733E-2</v>
      </c>
      <c r="Q95" s="24">
        <f t="shared" si="12"/>
        <v>0.52575488454706931</v>
      </c>
    </row>
    <row r="96" spans="1:17" ht="16.5" thickBot="1" x14ac:dyDescent="0.3">
      <c r="A96" s="8" t="s">
        <v>234</v>
      </c>
      <c r="B96" s="55">
        <v>830</v>
      </c>
      <c r="C96" s="56">
        <v>35</v>
      </c>
      <c r="D96" s="55">
        <v>10</v>
      </c>
      <c r="E96" s="55"/>
      <c r="F96" s="55">
        <v>575</v>
      </c>
      <c r="G96" s="55">
        <v>245</v>
      </c>
      <c r="H96" s="55">
        <v>13</v>
      </c>
      <c r="I96" s="55">
        <v>127</v>
      </c>
      <c r="J96" s="55">
        <v>2</v>
      </c>
      <c r="K96" s="55">
        <v>56488</v>
      </c>
      <c r="L96" s="55">
        <v>8658</v>
      </c>
      <c r="M96" s="24">
        <f t="shared" si="10"/>
        <v>0.98290598290598286</v>
      </c>
      <c r="N96" s="25">
        <f t="shared" si="13"/>
        <v>1.2048192771084338E-2</v>
      </c>
      <c r="P96">
        <f t="shared" si="11"/>
        <v>1.4693386205919841E-2</v>
      </c>
      <c r="Q96" s="24">
        <f t="shared" si="12"/>
        <v>2.3469387755102042</v>
      </c>
    </row>
    <row r="97" spans="1:17" ht="16.5" thickBot="1" x14ac:dyDescent="0.3">
      <c r="A97" s="8" t="s">
        <v>233</v>
      </c>
      <c r="B97" s="55">
        <v>803</v>
      </c>
      <c r="C97" s="55">
        <v>8</v>
      </c>
      <c r="D97" s="55">
        <v>31</v>
      </c>
      <c r="E97" s="55"/>
      <c r="F97" s="55">
        <v>543</v>
      </c>
      <c r="G97" s="55">
        <v>229</v>
      </c>
      <c r="H97" s="55">
        <v>7</v>
      </c>
      <c r="I97" s="55">
        <v>279</v>
      </c>
      <c r="J97" s="55">
        <v>11</v>
      </c>
      <c r="K97" s="55">
        <v>9006</v>
      </c>
      <c r="L97" s="55">
        <v>3129</v>
      </c>
      <c r="M97" s="24">
        <f t="shared" si="10"/>
        <v>0.94599303135888502</v>
      </c>
      <c r="N97" s="25">
        <f t="shared" si="13"/>
        <v>3.8605230386052306E-2</v>
      </c>
      <c r="P97">
        <f t="shared" si="11"/>
        <v>8.9162780368643127E-2</v>
      </c>
      <c r="Q97" s="24">
        <f t="shared" si="12"/>
        <v>2.3711790393013099</v>
      </c>
    </row>
    <row r="98" spans="1:17" ht="16.5" thickBot="1" x14ac:dyDescent="0.3">
      <c r="A98" s="8" t="s">
        <v>260</v>
      </c>
      <c r="B98" s="55">
        <v>756</v>
      </c>
      <c r="C98" s="55">
        <v>34</v>
      </c>
      <c r="D98" s="55">
        <v>35</v>
      </c>
      <c r="E98" s="55">
        <v>3</v>
      </c>
      <c r="F98" s="55">
        <v>61</v>
      </c>
      <c r="G98" s="55">
        <v>660</v>
      </c>
      <c r="H98" s="55">
        <v>2</v>
      </c>
      <c r="I98" s="55">
        <v>48</v>
      </c>
      <c r="J98" s="55">
        <v>2</v>
      </c>
      <c r="K98" s="55"/>
      <c r="L98" s="55"/>
      <c r="M98" s="24">
        <f t="shared" si="10"/>
        <v>0.63541666666666663</v>
      </c>
      <c r="N98" s="25">
        <f t="shared" si="13"/>
        <v>4.6296296296296294E-2</v>
      </c>
      <c r="P98" t="e">
        <f t="shared" si="11"/>
        <v>#DIV/0!</v>
      </c>
      <c r="Q98" s="24">
        <f t="shared" si="12"/>
        <v>9.2424242424242423E-2</v>
      </c>
    </row>
    <row r="99" spans="1:17" ht="16.5" thickBot="1" x14ac:dyDescent="0.3">
      <c r="A99" s="8" t="s">
        <v>231</v>
      </c>
      <c r="B99" s="55">
        <v>755</v>
      </c>
      <c r="C99" s="56">
        <v>5</v>
      </c>
      <c r="D99" s="55">
        <v>37</v>
      </c>
      <c r="E99" s="57">
        <v>1</v>
      </c>
      <c r="F99" s="55">
        <v>534</v>
      </c>
      <c r="G99" s="55">
        <v>184</v>
      </c>
      <c r="H99" s="55"/>
      <c r="I99" s="55">
        <v>31</v>
      </c>
      <c r="J99" s="55">
        <v>2</v>
      </c>
      <c r="K99" s="55">
        <v>5309</v>
      </c>
      <c r="L99" s="55">
        <v>219</v>
      </c>
      <c r="M99" s="24">
        <f t="shared" ref="M99:M105" si="14">F99/(F99+D99)</f>
        <v>0.93520140105078808</v>
      </c>
      <c r="N99" s="25">
        <f t="shared" si="13"/>
        <v>4.900662251655629E-2</v>
      </c>
      <c r="P99">
        <f t="shared" si="11"/>
        <v>0.14221133923526089</v>
      </c>
      <c r="Q99" s="24">
        <f t="shared" si="12"/>
        <v>2.902173913043478</v>
      </c>
    </row>
    <row r="100" spans="1:17" ht="16.5" thickBot="1" x14ac:dyDescent="0.3">
      <c r="A100" s="8" t="s">
        <v>253</v>
      </c>
      <c r="B100" s="55">
        <v>751</v>
      </c>
      <c r="C100" s="56">
        <v>33</v>
      </c>
      <c r="D100" s="55">
        <v>8</v>
      </c>
      <c r="E100" s="55">
        <v>1</v>
      </c>
      <c r="F100" s="55">
        <v>194</v>
      </c>
      <c r="G100" s="55">
        <v>549</v>
      </c>
      <c r="H100" s="55">
        <v>1</v>
      </c>
      <c r="I100" s="55">
        <v>35</v>
      </c>
      <c r="J100" s="55" t="s">
        <v>72</v>
      </c>
      <c r="K100" s="55">
        <v>26842</v>
      </c>
      <c r="L100" s="55">
        <v>1254</v>
      </c>
      <c r="M100" s="24">
        <f t="shared" si="14"/>
        <v>0.96039603960396036</v>
      </c>
      <c r="N100" s="25">
        <f t="shared" si="13"/>
        <v>1.0652463382157125E-2</v>
      </c>
      <c r="P100">
        <f t="shared" si="11"/>
        <v>2.797854109231801E-2</v>
      </c>
      <c r="Q100" s="24">
        <f t="shared" si="12"/>
        <v>0.3533697632058288</v>
      </c>
    </row>
    <row r="101" spans="1:17" ht="16.5" thickBot="1" x14ac:dyDescent="0.3">
      <c r="A101" s="8" t="s">
        <v>227</v>
      </c>
      <c r="B101" s="55">
        <v>750</v>
      </c>
      <c r="C101" s="55">
        <v>2</v>
      </c>
      <c r="D101" s="55">
        <v>45</v>
      </c>
      <c r="E101" s="55"/>
      <c r="F101" s="55">
        <v>499</v>
      </c>
      <c r="G101" s="55">
        <v>206</v>
      </c>
      <c r="H101" s="55">
        <v>16</v>
      </c>
      <c r="I101" s="55">
        <v>9707</v>
      </c>
      <c r="J101" s="55">
        <v>582</v>
      </c>
      <c r="K101" s="55">
        <v>1673</v>
      </c>
      <c r="L101" s="55">
        <v>21653</v>
      </c>
      <c r="M101" s="24">
        <f t="shared" si="14"/>
        <v>0.91727941176470584</v>
      </c>
      <c r="N101" s="25">
        <f t="shared" si="13"/>
        <v>0.06</v>
      </c>
      <c r="P101">
        <f t="shared" si="11"/>
        <v>0.44829647340107592</v>
      </c>
      <c r="Q101" s="24">
        <f t="shared" si="12"/>
        <v>2.4223300970873787</v>
      </c>
    </row>
    <row r="102" spans="1:17" ht="16.5" thickBot="1" x14ac:dyDescent="0.3">
      <c r="A102" s="8" t="s">
        <v>230</v>
      </c>
      <c r="B102" s="55">
        <v>742</v>
      </c>
      <c r="C102" s="55">
        <v>3</v>
      </c>
      <c r="D102" s="55">
        <v>6</v>
      </c>
      <c r="E102" s="55"/>
      <c r="F102" s="55">
        <v>399</v>
      </c>
      <c r="G102" s="55">
        <v>337</v>
      </c>
      <c r="H102" s="55">
        <v>5</v>
      </c>
      <c r="I102" s="55">
        <v>146</v>
      </c>
      <c r="J102" s="55">
        <v>1</v>
      </c>
      <c r="K102" s="55">
        <v>13988</v>
      </c>
      <c r="L102" s="55">
        <v>2746</v>
      </c>
      <c r="M102" s="24">
        <f t="shared" si="14"/>
        <v>0.98518518518518516</v>
      </c>
      <c r="N102" s="25">
        <f t="shared" si="13"/>
        <v>8.0862533692722376E-3</v>
      </c>
      <c r="P102">
        <f t="shared" si="11"/>
        <v>5.304546754360881E-2</v>
      </c>
      <c r="Q102" s="24">
        <f t="shared" si="12"/>
        <v>1.1839762611275964</v>
      </c>
    </row>
    <row r="103" spans="1:17" ht="16.5" thickBot="1" x14ac:dyDescent="0.3">
      <c r="A103" s="8" t="s">
        <v>229</v>
      </c>
      <c r="B103" s="55">
        <v>740</v>
      </c>
      <c r="C103" s="56">
        <v>3</v>
      </c>
      <c r="D103" s="55">
        <v>25</v>
      </c>
      <c r="E103" s="55"/>
      <c r="F103" s="55">
        <v>200</v>
      </c>
      <c r="G103" s="55">
        <v>515</v>
      </c>
      <c r="H103" s="55">
        <v>43</v>
      </c>
      <c r="I103" s="55">
        <v>108</v>
      </c>
      <c r="J103" s="55">
        <v>4</v>
      </c>
      <c r="K103" s="55">
        <v>41014</v>
      </c>
      <c r="L103" s="55">
        <v>6009</v>
      </c>
      <c r="M103" s="24">
        <f t="shared" si="14"/>
        <v>0.88888888888888884</v>
      </c>
      <c r="N103" s="25">
        <f t="shared" si="13"/>
        <v>3.3783783783783786E-2</v>
      </c>
      <c r="P103">
        <f t="shared" si="11"/>
        <v>1.8042619593309602E-2</v>
      </c>
      <c r="Q103" s="24">
        <f t="shared" si="12"/>
        <v>0.38834951456310679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14"/>
        <v>#DIV/0!</v>
      </c>
      <c r="N104" s="25" t="e">
        <f t="shared" si="13"/>
        <v>#DIV/0!</v>
      </c>
      <c r="P104" t="e">
        <f t="shared" si="11"/>
        <v>#DIV/0!</v>
      </c>
      <c r="Q104" s="24" t="e">
        <f t="shared" si="12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14"/>
        <v>#DIV/0!</v>
      </c>
      <c r="N105" s="25" t="e">
        <f t="shared" si="13"/>
        <v>#DIV/0!</v>
      </c>
      <c r="P105" t="e">
        <f t="shared" si="11"/>
        <v>#DIV/0!</v>
      </c>
      <c r="Q105" s="24" t="e">
        <f t="shared" si="12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2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2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2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XFD104857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958725</v>
      </c>
    </row>
    <row r="3" spans="1:25" ht="16.5" thickTop="1" thickBot="1" x14ac:dyDescent="0.3">
      <c r="A3" s="7" t="s">
        <v>16</v>
      </c>
      <c r="B3" s="54">
        <v>3682042</v>
      </c>
      <c r="C3" s="54">
        <v>38771</v>
      </c>
      <c r="D3" s="54">
        <v>254342</v>
      </c>
      <c r="E3" s="54">
        <v>2101</v>
      </c>
      <c r="F3" s="54">
        <v>1220429</v>
      </c>
      <c r="G3" s="54">
        <v>2207271</v>
      </c>
      <c r="H3" s="54">
        <v>49495</v>
      </c>
      <c r="I3" s="54">
        <v>472</v>
      </c>
      <c r="J3" s="54" t="s">
        <v>304</v>
      </c>
      <c r="K3" s="54"/>
      <c r="L3" s="54"/>
      <c r="M3" s="24">
        <f t="shared" ref="M3:M66" si="0">F3/(F3+D3)</f>
        <v>0.82753797030182996</v>
      </c>
      <c r="N3" s="25">
        <f t="shared" ref="N3:N18" si="1">+D3/B3</f>
        <v>6.907634405039377E-2</v>
      </c>
      <c r="Q3" s="83" t="s">
        <v>69</v>
      </c>
      <c r="R3" s="84">
        <f>+G6+G7+G8+G9+G14+G17+G18+G19+G21+G22+G24+G30+G31+G35+G34+G37+G42+G50+G51+G59+G60+G62+G63+G69+G79+G5</f>
        <v>664915</v>
      </c>
    </row>
    <row r="4" spans="1:25" ht="16.5" thickBot="1" x14ac:dyDescent="0.3">
      <c r="A4" s="8" t="s">
        <v>19</v>
      </c>
      <c r="B4" s="55">
        <v>1218025</v>
      </c>
      <c r="C4" s="56">
        <v>5190</v>
      </c>
      <c r="D4" s="55">
        <v>70653</v>
      </c>
      <c r="E4" s="57">
        <v>732</v>
      </c>
      <c r="F4" s="55">
        <v>188647</v>
      </c>
      <c r="G4" s="55">
        <v>958725</v>
      </c>
      <c r="H4" s="55">
        <v>16055</v>
      </c>
      <c r="I4" s="55">
        <v>3680</v>
      </c>
      <c r="J4" s="55">
        <v>213</v>
      </c>
      <c r="K4" s="55">
        <v>7535035</v>
      </c>
      <c r="L4" s="55">
        <v>22764</v>
      </c>
      <c r="M4" s="24">
        <f t="shared" si="0"/>
        <v>0.72752410335518702</v>
      </c>
      <c r="N4" s="25">
        <f t="shared" si="1"/>
        <v>5.8006198559142873E-2</v>
      </c>
      <c r="P4">
        <f t="shared" ref="P4:P67" si="2">+B4/K4</f>
        <v>0.16164822061211395</v>
      </c>
      <c r="Q4">
        <f>+F4/G4</f>
        <v>0.19676862499674047</v>
      </c>
      <c r="R4">
        <f>+G4/G3</f>
        <v>0.43434856888891304</v>
      </c>
      <c r="V4" s="64">
        <f>+V9-V6</f>
        <v>5015</v>
      </c>
    </row>
    <row r="5" spans="1:25" ht="16.5" thickBot="1" x14ac:dyDescent="0.3">
      <c r="A5" s="8" t="s">
        <v>0</v>
      </c>
      <c r="B5" s="55">
        <v>250561</v>
      </c>
      <c r="C5" s="56">
        <v>2260</v>
      </c>
      <c r="D5" s="55">
        <v>25613</v>
      </c>
      <c r="E5" s="57">
        <v>185</v>
      </c>
      <c r="F5" s="55">
        <v>154718</v>
      </c>
      <c r="G5" s="55">
        <v>70230</v>
      </c>
      <c r="H5" s="55">
        <v>2254</v>
      </c>
      <c r="I5" s="55">
        <v>5359</v>
      </c>
      <c r="J5" s="55">
        <v>548</v>
      </c>
      <c r="K5" s="55">
        <v>1932455</v>
      </c>
      <c r="L5" s="55">
        <v>41332</v>
      </c>
      <c r="M5" s="24">
        <f t="shared" si="0"/>
        <v>0.85796673894116926</v>
      </c>
      <c r="N5" s="25">
        <f t="shared" si="1"/>
        <v>0.10222261245764505</v>
      </c>
      <c r="P5">
        <f t="shared" si="2"/>
        <v>0.1296594228584883</v>
      </c>
      <c r="Q5" s="24">
        <f t="shared" ref="Q5:Q68" si="3">+F5/G5</f>
        <v>2.2030186529972946</v>
      </c>
      <c r="V5">
        <f>+V7-V9</f>
        <v>5119</v>
      </c>
    </row>
    <row r="6" spans="1:25" ht="16.5" thickBot="1" x14ac:dyDescent="0.3">
      <c r="A6" s="8" t="s">
        <v>21</v>
      </c>
      <c r="B6" s="55">
        <v>213013</v>
      </c>
      <c r="C6" s="56">
        <v>1075</v>
      </c>
      <c r="D6" s="55">
        <v>29315</v>
      </c>
      <c r="E6" s="57">
        <v>236</v>
      </c>
      <c r="F6" s="55">
        <v>85231</v>
      </c>
      <c r="G6" s="55">
        <v>98467</v>
      </c>
      <c r="H6" s="55">
        <v>1427</v>
      </c>
      <c r="I6" s="55">
        <v>3523</v>
      </c>
      <c r="J6" s="55">
        <v>485</v>
      </c>
      <c r="K6" s="55">
        <v>2246666</v>
      </c>
      <c r="L6" s="55">
        <v>37158</v>
      </c>
      <c r="M6" s="24">
        <f t="shared" si="0"/>
        <v>0.74407661550818016</v>
      </c>
      <c r="N6" s="25">
        <f t="shared" si="1"/>
        <v>0.13762070859525005</v>
      </c>
      <c r="P6">
        <f t="shared" si="2"/>
        <v>9.4812936146271856E-2</v>
      </c>
      <c r="Q6" s="24">
        <f t="shared" si="3"/>
        <v>0.86557933114647545</v>
      </c>
      <c r="V6" s="64">
        <f>+'3.5'!F11</f>
        <v>63151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/>
      <c r="D7" s="55">
        <v>28734</v>
      </c>
      <c r="E7" s="57"/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129491</v>
      </c>
      <c r="S7" s="81">
        <f t="shared" si="4"/>
        <v>1832</v>
      </c>
      <c r="T7" s="81">
        <f t="shared" si="4"/>
        <v>3520</v>
      </c>
      <c r="U7" s="81">
        <f t="shared" si="4"/>
        <v>59</v>
      </c>
      <c r="V7" s="81">
        <f t="shared" si="4"/>
        <v>73285</v>
      </c>
      <c r="W7" s="81">
        <f t="shared" si="4"/>
        <v>52686</v>
      </c>
      <c r="X7" s="81">
        <f t="shared" si="4"/>
        <v>1338</v>
      </c>
      <c r="Y7" s="81">
        <f>+V7-V9</f>
        <v>5119</v>
      </c>
    </row>
    <row r="8" spans="1:25" ht="16.5" thickBot="1" x14ac:dyDescent="0.3">
      <c r="A8" s="8" t="s">
        <v>22</v>
      </c>
      <c r="B8" s="55">
        <v>169462</v>
      </c>
      <c r="C8" s="56"/>
      <c r="D8" s="55">
        <v>25201</v>
      </c>
      <c r="E8" s="57"/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166424</v>
      </c>
      <c r="C9" s="56">
        <v>272</v>
      </c>
      <c r="D9" s="55">
        <v>6993</v>
      </c>
      <c r="E9" s="57"/>
      <c r="F9" s="55">
        <v>135100</v>
      </c>
      <c r="G9" s="55">
        <v>24331</v>
      </c>
      <c r="H9" s="55">
        <v>1949</v>
      </c>
      <c r="I9" s="55">
        <v>1986</v>
      </c>
      <c r="J9" s="55">
        <v>83</v>
      </c>
      <c r="K9" s="55">
        <v>2547052</v>
      </c>
      <c r="L9" s="55">
        <v>30400</v>
      </c>
      <c r="M9" s="25">
        <f t="shared" si="0"/>
        <v>0.95078575299275825</v>
      </c>
      <c r="N9" s="85">
        <f t="shared" si="1"/>
        <v>4.2019179925972212E-2</v>
      </c>
      <c r="P9">
        <f t="shared" si="2"/>
        <v>6.5339851718771352E-2</v>
      </c>
      <c r="Q9" s="24">
        <f t="shared" si="3"/>
        <v>5.5525872343923393</v>
      </c>
      <c r="R9" s="72">
        <v>127659</v>
      </c>
      <c r="S9" s="72">
        <v>1614</v>
      </c>
      <c r="T9" s="72">
        <v>3461</v>
      </c>
      <c r="U9" s="72">
        <v>64</v>
      </c>
      <c r="V9" s="72">
        <v>68166</v>
      </c>
      <c r="W9" s="72">
        <v>56032</v>
      </c>
      <c r="X9" s="72">
        <v>1384</v>
      </c>
      <c r="Y9" s="81">
        <f>+'4.5'!Y7</f>
        <v>5015</v>
      </c>
    </row>
    <row r="10" spans="1:25" ht="16.5" thickBot="1" x14ac:dyDescent="0.3">
      <c r="A10" s="8" t="s">
        <v>36</v>
      </c>
      <c r="B10" s="55">
        <v>155370</v>
      </c>
      <c r="C10" s="56">
        <v>10102</v>
      </c>
      <c r="D10" s="55">
        <v>1451</v>
      </c>
      <c r="E10" s="57">
        <v>95</v>
      </c>
      <c r="F10" s="55">
        <v>19865</v>
      </c>
      <c r="G10" s="55">
        <v>134054</v>
      </c>
      <c r="H10" s="55">
        <v>2300</v>
      </c>
      <c r="I10" s="55">
        <v>1065</v>
      </c>
      <c r="J10" s="55">
        <v>10</v>
      </c>
      <c r="K10" s="55">
        <v>4460357</v>
      </c>
      <c r="L10" s="55">
        <v>30564</v>
      </c>
      <c r="M10" s="25">
        <f t="shared" si="0"/>
        <v>0.93192906736723591</v>
      </c>
      <c r="N10" s="85">
        <f t="shared" si="1"/>
        <v>9.3389972324129499E-3</v>
      </c>
      <c r="P10">
        <f t="shared" si="2"/>
        <v>3.4833534625143235E-2</v>
      </c>
      <c r="Q10" s="24">
        <f t="shared" si="3"/>
        <v>0.14818655168812567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129491</v>
      </c>
      <c r="C11" s="67">
        <v>1832</v>
      </c>
      <c r="D11" s="66">
        <v>3520</v>
      </c>
      <c r="E11" s="66">
        <v>59</v>
      </c>
      <c r="F11" s="66">
        <v>73285</v>
      </c>
      <c r="G11" s="66">
        <v>52686</v>
      </c>
      <c r="H11" s="66">
        <v>1338</v>
      </c>
      <c r="I11" s="66">
        <v>1535</v>
      </c>
      <c r="J11" s="66">
        <v>42</v>
      </c>
      <c r="K11" s="66">
        <v>1204421</v>
      </c>
      <c r="L11" s="66">
        <v>14281</v>
      </c>
      <c r="M11" s="69">
        <f t="shared" si="0"/>
        <v>0.95416965041338453</v>
      </c>
      <c r="N11" s="82">
        <f t="shared" si="1"/>
        <v>2.7183356372257533E-2</v>
      </c>
      <c r="P11" s="70">
        <f t="shared" si="2"/>
        <v>0.10751307059574683</v>
      </c>
      <c r="Q11" s="24">
        <f t="shared" si="3"/>
        <v>1.3909767300611169</v>
      </c>
      <c r="R11" s="72">
        <f>+R7-R9</f>
        <v>1832</v>
      </c>
      <c r="S11" s="72">
        <f t="shared" ref="S11:X11" si="5">+S7-S9</f>
        <v>218</v>
      </c>
      <c r="T11" s="72">
        <f t="shared" si="5"/>
        <v>59</v>
      </c>
      <c r="U11" s="72">
        <f t="shared" si="5"/>
        <v>-5</v>
      </c>
      <c r="V11" s="72">
        <f t="shared" si="5"/>
        <v>5119</v>
      </c>
      <c r="W11" s="72">
        <f t="shared" si="5"/>
        <v>-3346</v>
      </c>
      <c r="X11" s="72">
        <f t="shared" si="5"/>
        <v>-46</v>
      </c>
      <c r="Y11" s="72">
        <f>+Y7-Y9</f>
        <v>104</v>
      </c>
    </row>
    <row r="12" spans="1:25" ht="16.5" thickBot="1" x14ac:dyDescent="0.3">
      <c r="A12" s="8" t="s">
        <v>33</v>
      </c>
      <c r="B12" s="55">
        <v>108620</v>
      </c>
      <c r="C12" s="56">
        <v>354</v>
      </c>
      <c r="D12" s="55">
        <v>7367</v>
      </c>
      <c r="E12" s="57">
        <v>24</v>
      </c>
      <c r="F12" s="55">
        <v>45815</v>
      </c>
      <c r="G12" s="55">
        <v>55438</v>
      </c>
      <c r="H12" s="55">
        <v>8318</v>
      </c>
      <c r="I12" s="55">
        <v>511</v>
      </c>
      <c r="J12" s="55">
        <v>35</v>
      </c>
      <c r="K12" s="55">
        <v>339552</v>
      </c>
      <c r="L12" s="55">
        <v>1597</v>
      </c>
      <c r="M12" s="25">
        <f t="shared" si="0"/>
        <v>0.8614756872626077</v>
      </c>
      <c r="N12" s="25">
        <f t="shared" si="1"/>
        <v>6.7823605229239553E-2</v>
      </c>
      <c r="P12">
        <f t="shared" si="2"/>
        <v>0.31989209311092265</v>
      </c>
      <c r="Q12" s="24">
        <f t="shared" si="3"/>
        <v>0.82641870197337564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99970</v>
      </c>
      <c r="C13" s="56">
        <v>1323</v>
      </c>
      <c r="D13" s="55">
        <v>6340</v>
      </c>
      <c r="E13" s="57">
        <v>63</v>
      </c>
      <c r="F13" s="55">
        <v>80475</v>
      </c>
      <c r="G13" s="55">
        <v>13155</v>
      </c>
      <c r="H13" s="55">
        <v>2685</v>
      </c>
      <c r="I13" s="55">
        <v>1190</v>
      </c>
      <c r="J13" s="55">
        <v>75</v>
      </c>
      <c r="K13" s="55">
        <v>519543</v>
      </c>
      <c r="L13" s="55">
        <v>6186</v>
      </c>
      <c r="M13" s="24">
        <f t="shared" si="0"/>
        <v>0.92697114553936533</v>
      </c>
      <c r="N13" s="25">
        <f t="shared" si="1"/>
        <v>6.3419025707712309E-2</v>
      </c>
      <c r="P13">
        <f t="shared" si="2"/>
        <v>0.19241910679193061</v>
      </c>
      <c r="Q13" s="24">
        <f t="shared" si="3"/>
        <v>6.1174458380843788</v>
      </c>
      <c r="R13" s="72">
        <f>+R7/R9</f>
        <v>1.0143507312449573</v>
      </c>
      <c r="S13" s="72">
        <f t="shared" ref="S13:X13" si="6">+S7/S9</f>
        <v>1.1350681536555143</v>
      </c>
      <c r="T13" s="72">
        <f t="shared" si="6"/>
        <v>1.0170470962149667</v>
      </c>
      <c r="U13" s="72">
        <f t="shared" si="6"/>
        <v>0.921875</v>
      </c>
      <c r="V13" s="72">
        <f>+V5/V4</f>
        <v>1.0207377866400797</v>
      </c>
      <c r="W13" s="72">
        <f t="shared" si="6"/>
        <v>0.94028412335808109</v>
      </c>
      <c r="X13" s="72">
        <f t="shared" si="6"/>
        <v>0.9667630057803468</v>
      </c>
      <c r="Y13" s="72">
        <f>+Y7/Y9</f>
        <v>1.0207377866400797</v>
      </c>
    </row>
    <row r="14" spans="1:25" ht="16.5" thickBot="1" x14ac:dyDescent="0.3">
      <c r="A14" s="8" t="s">
        <v>25</v>
      </c>
      <c r="B14" s="55">
        <v>82881</v>
      </c>
      <c r="C14" s="55">
        <v>1</v>
      </c>
      <c r="D14" s="55">
        <v>4633</v>
      </c>
      <c r="E14" s="55"/>
      <c r="F14" s="55">
        <v>77853</v>
      </c>
      <c r="G14" s="55">
        <v>395</v>
      </c>
      <c r="H14" s="55">
        <v>29</v>
      </c>
      <c r="I14" s="55">
        <v>58</v>
      </c>
      <c r="J14" s="55">
        <v>3</v>
      </c>
      <c r="K14" s="55"/>
      <c r="L14" s="55"/>
      <c r="M14" s="25">
        <f t="shared" si="0"/>
        <v>0.94383289285454497</v>
      </c>
      <c r="N14" s="25">
        <f t="shared" si="1"/>
        <v>5.5899422062957733E-2</v>
      </c>
      <c r="P14" t="e">
        <f t="shared" si="2"/>
        <v>#DIV/0!</v>
      </c>
      <c r="Q14" s="24">
        <f t="shared" si="3"/>
        <v>197.09620253164556</v>
      </c>
      <c r="R14" s="8"/>
    </row>
    <row r="15" spans="1:25" ht="16.5" thickBot="1" x14ac:dyDescent="0.3">
      <c r="A15" s="8" t="s">
        <v>32</v>
      </c>
      <c r="B15" s="55">
        <v>61165</v>
      </c>
      <c r="C15" s="56">
        <v>393</v>
      </c>
      <c r="D15" s="55">
        <v>3918</v>
      </c>
      <c r="E15" s="57">
        <v>64</v>
      </c>
      <c r="F15" s="55">
        <v>26305</v>
      </c>
      <c r="G15" s="55">
        <v>30942</v>
      </c>
      <c r="H15" s="55">
        <v>557</v>
      </c>
      <c r="I15" s="55">
        <v>1621</v>
      </c>
      <c r="J15" s="55">
        <v>104</v>
      </c>
      <c r="K15" s="55">
        <v>919368</v>
      </c>
      <c r="L15" s="55">
        <v>24359</v>
      </c>
      <c r="M15" s="24">
        <f t="shared" si="0"/>
        <v>0.87036363034774844</v>
      </c>
      <c r="N15" s="25">
        <f t="shared" si="1"/>
        <v>6.4056241314477236E-2</v>
      </c>
      <c r="P15">
        <f t="shared" si="2"/>
        <v>6.6529398456330865E-2</v>
      </c>
      <c r="Q15" s="24">
        <f t="shared" si="3"/>
        <v>0.85013896968521752</v>
      </c>
    </row>
    <row r="16" spans="1:25" ht="16.5" thickBot="1" x14ac:dyDescent="0.3">
      <c r="A16" s="8" t="s">
        <v>29</v>
      </c>
      <c r="B16" s="55">
        <v>50509</v>
      </c>
      <c r="C16" s="56">
        <v>242</v>
      </c>
      <c r="D16" s="55">
        <v>8016</v>
      </c>
      <c r="E16" s="57">
        <v>92</v>
      </c>
      <c r="F16" s="55">
        <v>12441</v>
      </c>
      <c r="G16" s="55">
        <v>30052</v>
      </c>
      <c r="H16" s="55">
        <v>646</v>
      </c>
      <c r="I16" s="55">
        <v>4358</v>
      </c>
      <c r="J16" s="55">
        <v>692</v>
      </c>
      <c r="K16" s="55">
        <v>456194</v>
      </c>
      <c r="L16" s="55">
        <v>39362</v>
      </c>
      <c r="M16" s="24">
        <f t="shared" si="0"/>
        <v>0.60815368822407978</v>
      </c>
      <c r="N16" s="25">
        <f t="shared" si="1"/>
        <v>0.15870438931675543</v>
      </c>
      <c r="P16">
        <f t="shared" si="2"/>
        <v>0.11071824706155714</v>
      </c>
      <c r="Q16" s="24">
        <f t="shared" si="3"/>
        <v>0.41398243045387995</v>
      </c>
    </row>
    <row r="17" spans="1:26" ht="16.5" thickBot="1" x14ac:dyDescent="0.3">
      <c r="A17" s="8" t="s">
        <v>52</v>
      </c>
      <c r="B17" s="55">
        <v>47372</v>
      </c>
      <c r="C17" s="56"/>
      <c r="D17" s="55">
        <v>1344</v>
      </c>
      <c r="E17" s="57"/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46476</v>
      </c>
      <c r="C18" s="56">
        <v>39</v>
      </c>
      <c r="D18" s="55">
        <v>1571</v>
      </c>
      <c r="E18" s="57">
        <v>5</v>
      </c>
      <c r="F18" s="55">
        <v>12849</v>
      </c>
      <c r="G18" s="55">
        <v>32056</v>
      </c>
      <c r="H18" s="55"/>
      <c r="I18" s="55">
        <v>34</v>
      </c>
      <c r="J18" s="55">
        <v>1</v>
      </c>
      <c r="K18" s="55">
        <v>1191946</v>
      </c>
      <c r="L18" s="55">
        <v>864</v>
      </c>
      <c r="M18" s="24">
        <f t="shared" si="0"/>
        <v>0.89105409153952841</v>
      </c>
      <c r="N18" s="25">
        <f t="shared" si="1"/>
        <v>3.3802392632756695E-2</v>
      </c>
      <c r="P18">
        <f t="shared" si="2"/>
        <v>3.899169928839058E-2</v>
      </c>
      <c r="Q18" s="24">
        <f t="shared" si="3"/>
        <v>0.40082979785375594</v>
      </c>
    </row>
    <row r="19" spans="1:26" ht="16.5" thickBot="1" x14ac:dyDescent="0.3">
      <c r="A19" s="8" t="s">
        <v>31</v>
      </c>
      <c r="B19" s="55">
        <v>41087</v>
      </c>
      <c r="C19" s="56">
        <v>317</v>
      </c>
      <c r="D19" s="55">
        <v>5168</v>
      </c>
      <c r="E19" s="57">
        <v>86</v>
      </c>
      <c r="F19" s="55" t="s">
        <v>70</v>
      </c>
      <c r="G19" s="55">
        <v>35669</v>
      </c>
      <c r="H19" s="55">
        <v>644</v>
      </c>
      <c r="I19" s="55">
        <v>2398</v>
      </c>
      <c r="J19" s="55">
        <v>302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0.17416461432162403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/>
      <c r="D20" s="55">
        <v>1569</v>
      </c>
      <c r="E20" s="57"/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83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73</v>
      </c>
      <c r="B21" s="55">
        <v>30251</v>
      </c>
      <c r="C21" s="56">
        <v>1595</v>
      </c>
      <c r="D21" s="55">
        <v>200</v>
      </c>
      <c r="E21" s="57">
        <v>9</v>
      </c>
      <c r="F21" s="55">
        <v>5431</v>
      </c>
      <c r="G21" s="55">
        <v>24620</v>
      </c>
      <c r="H21" s="55">
        <v>143</v>
      </c>
      <c r="I21" s="55">
        <v>869</v>
      </c>
      <c r="J21" s="55">
        <v>6</v>
      </c>
      <c r="K21" s="55">
        <v>376607</v>
      </c>
      <c r="L21" s="55">
        <v>10818</v>
      </c>
      <c r="M21" s="24">
        <f t="shared" si="0"/>
        <v>0.96448232995915473</v>
      </c>
      <c r="N21" s="25">
        <f t="shared" si="7"/>
        <v>6.6113516908531947E-3</v>
      </c>
      <c r="P21">
        <f t="shared" si="2"/>
        <v>8.0325113447174371E-2</v>
      </c>
      <c r="Q21" s="24">
        <f t="shared" si="3"/>
        <v>0.22059301380991064</v>
      </c>
    </row>
    <row r="22" spans="1:26" ht="16.5" thickBot="1" x14ac:dyDescent="0.3">
      <c r="A22" s="8" t="s">
        <v>30</v>
      </c>
      <c r="B22" s="55">
        <v>30009</v>
      </c>
      <c r="C22" s="56">
        <v>28</v>
      </c>
      <c r="D22" s="55">
        <v>1790</v>
      </c>
      <c r="E22" s="57">
        <v>6</v>
      </c>
      <c r="F22" s="55">
        <v>25200</v>
      </c>
      <c r="G22" s="55">
        <v>3019</v>
      </c>
      <c r="H22" s="55">
        <v>141</v>
      </c>
      <c r="I22" s="55">
        <v>3467</v>
      </c>
      <c r="J22" s="55">
        <v>207</v>
      </c>
      <c r="K22" s="55">
        <v>286403</v>
      </c>
      <c r="L22" s="55">
        <v>33092</v>
      </c>
      <c r="M22" s="24">
        <f t="shared" si="0"/>
        <v>0.93367914042237865</v>
      </c>
      <c r="N22" s="25">
        <f t="shared" si="7"/>
        <v>5.9648772035056148E-2</v>
      </c>
      <c r="P22">
        <f t="shared" si="2"/>
        <v>0.10477893038829901</v>
      </c>
      <c r="Q22" s="24">
        <f t="shared" si="3"/>
        <v>8.3471348128519374</v>
      </c>
      <c r="R22" s="64"/>
    </row>
    <row r="23" spans="1:26" ht="16.5" thickBot="1" x14ac:dyDescent="0.3">
      <c r="A23" s="8" t="s">
        <v>34</v>
      </c>
      <c r="B23" s="55">
        <v>25702</v>
      </c>
      <c r="C23" s="56">
        <v>178</v>
      </c>
      <c r="D23" s="55">
        <v>1074</v>
      </c>
      <c r="E23" s="57">
        <v>11</v>
      </c>
      <c r="F23" s="55">
        <v>1743</v>
      </c>
      <c r="G23" s="55">
        <v>22885</v>
      </c>
      <c r="H23" s="55">
        <v>134</v>
      </c>
      <c r="I23" s="55">
        <v>2521</v>
      </c>
      <c r="J23" s="55">
        <v>105</v>
      </c>
      <c r="K23" s="55">
        <v>450000</v>
      </c>
      <c r="L23" s="55">
        <v>44132</v>
      </c>
      <c r="M23" s="24">
        <f t="shared" si="0"/>
        <v>0.6187433439829606</v>
      </c>
      <c r="N23" s="25">
        <f t="shared" si="7"/>
        <v>4.1786631390553261E-2</v>
      </c>
      <c r="P23">
        <f t="shared" si="2"/>
        <v>5.7115555555555558E-2</v>
      </c>
      <c r="Q23" s="24">
        <f t="shared" si="3"/>
        <v>7.616342582477606E-2</v>
      </c>
    </row>
    <row r="24" spans="1:26" ht="16.5" thickBot="1" x14ac:dyDescent="0.3">
      <c r="A24" s="8" t="s">
        <v>75</v>
      </c>
      <c r="B24" s="55">
        <v>24905</v>
      </c>
      <c r="C24" s="56">
        <v>1434</v>
      </c>
      <c r="D24" s="55">
        <v>2271</v>
      </c>
      <c r="E24" s="57">
        <v>117</v>
      </c>
      <c r="F24" s="55">
        <v>15938</v>
      </c>
      <c r="G24" s="55">
        <v>6696</v>
      </c>
      <c r="H24" s="55">
        <v>378</v>
      </c>
      <c r="I24" s="55">
        <v>193</v>
      </c>
      <c r="J24" s="55">
        <v>18</v>
      </c>
      <c r="K24" s="55">
        <v>100041</v>
      </c>
      <c r="L24" s="55">
        <v>776</v>
      </c>
      <c r="M24" s="24">
        <f t="shared" si="0"/>
        <v>0.87528145422593218</v>
      </c>
      <c r="N24" s="25">
        <f t="shared" si="7"/>
        <v>9.1186508733186108E-2</v>
      </c>
      <c r="P24">
        <f t="shared" si="2"/>
        <v>0.24894793134814727</v>
      </c>
      <c r="Q24" s="24">
        <f t="shared" si="3"/>
        <v>2.3802270011947431</v>
      </c>
    </row>
    <row r="25" spans="1:26" ht="16.5" thickBot="1" x14ac:dyDescent="0.3">
      <c r="A25" s="8" t="s">
        <v>46</v>
      </c>
      <c r="B25" s="55">
        <v>23216</v>
      </c>
      <c r="C25" s="56">
        <v>495</v>
      </c>
      <c r="D25" s="55">
        <v>2854</v>
      </c>
      <c r="E25" s="57">
        <v>85</v>
      </c>
      <c r="F25" s="55">
        <v>4074</v>
      </c>
      <c r="G25" s="55">
        <v>16288</v>
      </c>
      <c r="H25" s="55">
        <v>435</v>
      </c>
      <c r="I25" s="55">
        <v>2299</v>
      </c>
      <c r="J25" s="55">
        <v>283</v>
      </c>
      <c r="K25" s="55">
        <v>148500</v>
      </c>
      <c r="L25" s="55">
        <v>14704</v>
      </c>
      <c r="M25" s="24">
        <f t="shared" si="0"/>
        <v>0.58804849884526555</v>
      </c>
      <c r="N25" s="25">
        <f t="shared" si="7"/>
        <v>0.12293246037215713</v>
      </c>
      <c r="P25">
        <f t="shared" si="2"/>
        <v>0.15633670033670033</v>
      </c>
      <c r="Q25" s="24">
        <f t="shared" si="3"/>
        <v>0.25012278978388996</v>
      </c>
    </row>
    <row r="26" spans="1:26" ht="16.5" thickBot="1" x14ac:dyDescent="0.3">
      <c r="A26" s="8" t="s">
        <v>51</v>
      </c>
      <c r="B26" s="55">
        <v>22016</v>
      </c>
      <c r="C26" s="55">
        <v>1373</v>
      </c>
      <c r="D26" s="55">
        <v>275</v>
      </c>
      <c r="E26" s="55">
        <v>5</v>
      </c>
      <c r="F26" s="55">
        <v>10710</v>
      </c>
      <c r="G26" s="55">
        <v>11031</v>
      </c>
      <c r="H26" s="55">
        <v>470</v>
      </c>
      <c r="I26" s="55">
        <v>1152</v>
      </c>
      <c r="J26" s="55">
        <v>14</v>
      </c>
      <c r="K26" s="55">
        <v>222095</v>
      </c>
      <c r="L26" s="55">
        <v>11618</v>
      </c>
      <c r="M26" s="24">
        <f t="shared" si="0"/>
        <v>0.97496586253982709</v>
      </c>
      <c r="N26" s="25">
        <f t="shared" si="7"/>
        <v>1.2490915697674418E-2</v>
      </c>
      <c r="P26">
        <f t="shared" si="2"/>
        <v>9.912875121006777E-2</v>
      </c>
      <c r="Q26" s="24">
        <f t="shared" si="3"/>
        <v>0.97090019037258635</v>
      </c>
    </row>
    <row r="27" spans="1:26" ht="16.5" thickBot="1" x14ac:dyDescent="0.3">
      <c r="A27" s="8" t="s">
        <v>49</v>
      </c>
      <c r="B27" s="55">
        <v>21772</v>
      </c>
      <c r="C27" s="56"/>
      <c r="D27" s="55">
        <v>1319</v>
      </c>
      <c r="E27" s="57"/>
      <c r="F27" s="55">
        <v>13386</v>
      </c>
      <c r="G27" s="55">
        <v>7067</v>
      </c>
      <c r="H27" s="55">
        <v>93</v>
      </c>
      <c r="I27" s="55">
        <v>4409</v>
      </c>
      <c r="J27" s="55">
        <v>267</v>
      </c>
      <c r="K27" s="55">
        <v>169377</v>
      </c>
      <c r="L27" s="55">
        <v>34302</v>
      </c>
      <c r="M27" s="24">
        <f t="shared" si="0"/>
        <v>0.91030261815708946</v>
      </c>
      <c r="N27" s="25">
        <f t="shared" si="7"/>
        <v>6.0582399412088921E-2</v>
      </c>
      <c r="P27">
        <f t="shared" si="2"/>
        <v>0.12854165559668668</v>
      </c>
      <c r="Q27" s="24">
        <f t="shared" si="3"/>
        <v>1.8941559360407527</v>
      </c>
      <c r="Z27" s="72"/>
    </row>
    <row r="28" spans="1:26" ht="16.5" thickBot="1" x14ac:dyDescent="0.3">
      <c r="A28" s="8" t="s">
        <v>62</v>
      </c>
      <c r="B28" s="55">
        <v>21501</v>
      </c>
      <c r="C28" s="56">
        <v>560</v>
      </c>
      <c r="D28" s="55">
        <v>486</v>
      </c>
      <c r="E28" s="55">
        <v>10</v>
      </c>
      <c r="F28" s="55">
        <v>5782</v>
      </c>
      <c r="G28" s="55">
        <v>15233</v>
      </c>
      <c r="H28" s="55">
        <v>111</v>
      </c>
      <c r="I28" s="55">
        <v>97</v>
      </c>
      <c r="J28" s="55">
        <v>2</v>
      </c>
      <c r="K28" s="55">
        <v>222404</v>
      </c>
      <c r="L28" s="55">
        <v>1007</v>
      </c>
      <c r="M28" s="24">
        <f t="shared" si="0"/>
        <v>0.92246330567964263</v>
      </c>
      <c r="N28" s="25">
        <f t="shared" si="7"/>
        <v>2.2603599832565928E-2</v>
      </c>
      <c r="P28">
        <f t="shared" si="2"/>
        <v>9.6675419506843399E-2</v>
      </c>
      <c r="Q28" s="24">
        <f t="shared" si="3"/>
        <v>0.37957066894242764</v>
      </c>
      <c r="Z28" s="72"/>
    </row>
    <row r="29" spans="1:26" ht="16.5" thickBot="1" x14ac:dyDescent="0.3">
      <c r="A29" s="8" t="s">
        <v>86</v>
      </c>
      <c r="B29" s="55">
        <v>19410</v>
      </c>
      <c r="C29" s="56">
        <v>632</v>
      </c>
      <c r="D29" s="55">
        <v>18</v>
      </c>
      <c r="E29" s="55"/>
      <c r="F29" s="55">
        <v>1519</v>
      </c>
      <c r="G29" s="55">
        <v>17873</v>
      </c>
      <c r="H29" s="55">
        <v>24</v>
      </c>
      <c r="I29" s="55">
        <v>3318</v>
      </c>
      <c r="J29" s="55">
        <v>3</v>
      </c>
      <c r="K29" s="55">
        <v>143919</v>
      </c>
      <c r="L29" s="55">
        <v>24600</v>
      </c>
      <c r="M29" s="24">
        <f t="shared" si="0"/>
        <v>0.98828887443070912</v>
      </c>
      <c r="N29" s="25">
        <f t="shared" si="7"/>
        <v>9.2735703245749618E-4</v>
      </c>
      <c r="P29">
        <f t="shared" si="2"/>
        <v>0.13486752965209597</v>
      </c>
      <c r="Q29" s="24">
        <f t="shared" si="3"/>
        <v>8.4988530185195546E-2</v>
      </c>
      <c r="Z29" s="72"/>
    </row>
    <row r="30" spans="1:26" ht="16.5" thickBot="1" x14ac:dyDescent="0.3">
      <c r="A30" s="8" t="s">
        <v>85</v>
      </c>
      <c r="B30" s="55">
        <v>18350</v>
      </c>
      <c r="C30" s="56">
        <v>861</v>
      </c>
      <c r="D30" s="55">
        <v>107</v>
      </c>
      <c r="E30" s="57">
        <v>4</v>
      </c>
      <c r="F30" s="55">
        <v>3771</v>
      </c>
      <c r="G30" s="55">
        <v>14472</v>
      </c>
      <c r="H30" s="55">
        <v>92</v>
      </c>
      <c r="I30" s="55">
        <v>1942</v>
      </c>
      <c r="J30" s="55">
        <v>11</v>
      </c>
      <c r="K30" s="55">
        <v>211369</v>
      </c>
      <c r="L30" s="55">
        <v>22369</v>
      </c>
      <c r="M30" s="24">
        <f t="shared" si="0"/>
        <v>0.97240845796802478</v>
      </c>
      <c r="N30" s="25">
        <f t="shared" si="7"/>
        <v>5.8310626702997278E-3</v>
      </c>
      <c r="P30">
        <f t="shared" si="2"/>
        <v>8.6815001253731622E-2</v>
      </c>
      <c r="Q30" s="24">
        <f t="shared" si="3"/>
        <v>0.26057213930348261</v>
      </c>
      <c r="Z30" s="72"/>
    </row>
    <row r="31" spans="1:26" ht="16.5" thickBot="1" x14ac:dyDescent="0.3">
      <c r="A31" s="8" t="s">
        <v>81</v>
      </c>
      <c r="B31" s="55">
        <v>17142</v>
      </c>
      <c r="C31" s="56">
        <v>951</v>
      </c>
      <c r="D31" s="55">
        <v>12</v>
      </c>
      <c r="E31" s="57"/>
      <c r="F31" s="55">
        <v>1924</v>
      </c>
      <c r="G31" s="55">
        <v>15206</v>
      </c>
      <c r="H31" s="55">
        <v>72</v>
      </c>
      <c r="I31" s="55">
        <v>5950</v>
      </c>
      <c r="J31" s="55">
        <v>4</v>
      </c>
      <c r="K31" s="55">
        <v>109762</v>
      </c>
      <c r="L31" s="55">
        <v>38098</v>
      </c>
      <c r="M31" s="24">
        <f t="shared" si="0"/>
        <v>0.99380165289256195</v>
      </c>
      <c r="N31" s="25">
        <f t="shared" si="7"/>
        <v>7.0003500175008749E-4</v>
      </c>
      <c r="P31">
        <f t="shared" si="2"/>
        <v>0.15617426796158962</v>
      </c>
      <c r="Q31" s="24">
        <f t="shared" si="3"/>
        <v>0.12652900170985137</v>
      </c>
      <c r="Z31" s="72"/>
    </row>
    <row r="32" spans="1:26" ht="16.5" thickBot="1" x14ac:dyDescent="0.3">
      <c r="A32" s="8" t="s">
        <v>45</v>
      </c>
      <c r="B32" s="55">
        <v>16268</v>
      </c>
      <c r="C32" s="56">
        <v>22</v>
      </c>
      <c r="D32" s="55">
        <v>237</v>
      </c>
      <c r="E32" s="57">
        <v>2</v>
      </c>
      <c r="F32" s="55">
        <v>10223</v>
      </c>
      <c r="G32" s="55">
        <v>5808</v>
      </c>
      <c r="H32" s="55">
        <v>89</v>
      </c>
      <c r="I32" s="55">
        <v>1879</v>
      </c>
      <c r="J32" s="55">
        <v>27</v>
      </c>
      <c r="K32" s="55">
        <v>414349</v>
      </c>
      <c r="L32" s="55">
        <v>47871</v>
      </c>
      <c r="M32" s="24">
        <f t="shared" si="0"/>
        <v>0.97734225621414916</v>
      </c>
      <c r="N32" s="25">
        <f t="shared" si="7"/>
        <v>1.4568477993607082E-2</v>
      </c>
      <c r="P32">
        <f t="shared" si="2"/>
        <v>3.926158866076665E-2</v>
      </c>
      <c r="Q32" s="24">
        <f t="shared" si="3"/>
        <v>1.7601584022038568</v>
      </c>
      <c r="Z32" s="72"/>
    </row>
    <row r="33" spans="1:26" ht="16.5" thickBot="1" x14ac:dyDescent="0.3">
      <c r="A33" s="8" t="s">
        <v>35</v>
      </c>
      <c r="B33" s="55">
        <v>15650</v>
      </c>
      <c r="C33" s="56">
        <v>29</v>
      </c>
      <c r="D33" s="55">
        <v>606</v>
      </c>
      <c r="E33" s="57">
        <v>6</v>
      </c>
      <c r="F33" s="55">
        <v>13462</v>
      </c>
      <c r="G33" s="55">
        <v>1582</v>
      </c>
      <c r="H33" s="55">
        <v>104</v>
      </c>
      <c r="I33" s="55">
        <v>1738</v>
      </c>
      <c r="J33" s="55">
        <v>67</v>
      </c>
      <c r="K33" s="55">
        <v>285883</v>
      </c>
      <c r="L33" s="55">
        <v>31742</v>
      </c>
      <c r="M33" s="24">
        <f t="shared" si="0"/>
        <v>0.9569235143588285</v>
      </c>
      <c r="N33" s="25">
        <f t="shared" si="7"/>
        <v>3.8722044728434504E-2</v>
      </c>
      <c r="P33">
        <f t="shared" si="2"/>
        <v>5.4742674450736842E-2</v>
      </c>
      <c r="Q33" s="24">
        <f t="shared" si="3"/>
        <v>8.509481668773704</v>
      </c>
      <c r="Z33" s="72"/>
    </row>
    <row r="34" spans="1:26" ht="16.5" thickBot="1" x14ac:dyDescent="0.3">
      <c r="A34" s="8" t="s">
        <v>78</v>
      </c>
      <c r="B34" s="55">
        <v>15192</v>
      </c>
      <c r="C34" s="56">
        <v>462</v>
      </c>
      <c r="D34" s="55">
        <v>146</v>
      </c>
      <c r="E34" s="55">
        <v>9</v>
      </c>
      <c r="F34" s="55">
        <v>3153</v>
      </c>
      <c r="G34" s="55">
        <v>11893</v>
      </c>
      <c r="H34" s="55">
        <v>1</v>
      </c>
      <c r="I34" s="55">
        <v>1536</v>
      </c>
      <c r="J34" s="55">
        <v>15</v>
      </c>
      <c r="K34" s="55">
        <v>1200000</v>
      </c>
      <c r="L34" s="55">
        <v>121330</v>
      </c>
      <c r="M34" s="24">
        <f t="shared" si="0"/>
        <v>0.95574416489845404</v>
      </c>
      <c r="N34" s="25">
        <f t="shared" si="7"/>
        <v>9.6103212216956287E-3</v>
      </c>
      <c r="P34">
        <f t="shared" si="2"/>
        <v>1.2659999999999999E-2</v>
      </c>
      <c r="Q34" s="24">
        <f t="shared" si="3"/>
        <v>0.26511393256537458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15078</v>
      </c>
      <c r="C35" s="56"/>
      <c r="D35" s="55">
        <v>536</v>
      </c>
      <c r="E35" s="57"/>
      <c r="F35" s="55">
        <v>4156</v>
      </c>
      <c r="G35" s="55">
        <v>10386</v>
      </c>
      <c r="H35" s="55">
        <v>328</v>
      </c>
      <c r="I35" s="55">
        <v>119</v>
      </c>
      <c r="J35" s="55">
        <v>4</v>
      </c>
      <c r="K35" s="55">
        <v>184586</v>
      </c>
      <c r="L35" s="55">
        <v>1459</v>
      </c>
      <c r="M35" s="24">
        <f t="shared" si="0"/>
        <v>0.88576300085251491</v>
      </c>
      <c r="N35" s="25">
        <f t="shared" si="7"/>
        <v>3.5548481230932481E-2</v>
      </c>
      <c r="P35">
        <f t="shared" si="2"/>
        <v>8.1685501609006103E-2</v>
      </c>
      <c r="Q35" s="24">
        <f t="shared" si="3"/>
        <v>0.40015405353360295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14431</v>
      </c>
      <c r="C36" s="56">
        <v>425</v>
      </c>
      <c r="D36" s="55">
        <v>716</v>
      </c>
      <c r="E36" s="57">
        <v>18</v>
      </c>
      <c r="F36" s="55">
        <v>4280</v>
      </c>
      <c r="G36" s="55">
        <v>9435</v>
      </c>
      <c r="H36" s="55">
        <v>160</v>
      </c>
      <c r="I36" s="55">
        <v>381</v>
      </c>
      <c r="J36" s="55">
        <v>19</v>
      </c>
      <c r="K36" s="55">
        <v>394270</v>
      </c>
      <c r="L36" s="55">
        <v>10418</v>
      </c>
      <c r="M36" s="24">
        <f t="shared" si="0"/>
        <v>0.85668534827862286</v>
      </c>
      <c r="N36" s="25">
        <f t="shared" si="7"/>
        <v>4.9615411267410439E-2</v>
      </c>
      <c r="P36">
        <f t="shared" si="2"/>
        <v>3.6601821087072314E-2</v>
      </c>
      <c r="Q36" s="24">
        <f t="shared" si="3"/>
        <v>0.45363010068892423</v>
      </c>
    </row>
    <row r="37" spans="1:26" ht="16.5" thickBot="1" x14ac:dyDescent="0.3">
      <c r="A37" s="8" t="s">
        <v>59</v>
      </c>
      <c r="B37" s="55">
        <v>13837</v>
      </c>
      <c r="C37" s="56">
        <v>325</v>
      </c>
      <c r="D37" s="55">
        <v>841</v>
      </c>
      <c r="E37" s="57">
        <v>23</v>
      </c>
      <c r="F37" s="55">
        <v>5454</v>
      </c>
      <c r="G37" s="55">
        <v>7542</v>
      </c>
      <c r="H37" s="55">
        <v>244</v>
      </c>
      <c r="I37" s="55">
        <v>719</v>
      </c>
      <c r="J37" s="55">
        <v>44</v>
      </c>
      <c r="K37" s="55">
        <v>205842</v>
      </c>
      <c r="L37" s="55">
        <v>10700</v>
      </c>
      <c r="M37" s="24">
        <f t="shared" si="0"/>
        <v>0.86640190627482128</v>
      </c>
      <c r="N37" s="25">
        <f t="shared" si="7"/>
        <v>6.0779070607790704E-2</v>
      </c>
      <c r="P37">
        <f t="shared" si="2"/>
        <v>6.7221461120665363E-2</v>
      </c>
      <c r="Q37" s="24">
        <f t="shared" si="3"/>
        <v>0.72315035799522676</v>
      </c>
    </row>
    <row r="38" spans="1:26" ht="16.5" thickBot="1" x14ac:dyDescent="0.3">
      <c r="A38" s="8" t="s">
        <v>82</v>
      </c>
      <c r="B38" s="55">
        <v>12697</v>
      </c>
      <c r="C38" s="56">
        <v>366</v>
      </c>
      <c r="D38" s="55">
        <v>316</v>
      </c>
      <c r="E38" s="57">
        <v>13</v>
      </c>
      <c r="F38" s="55">
        <v>1875</v>
      </c>
      <c r="G38" s="55">
        <v>10506</v>
      </c>
      <c r="H38" s="55">
        <v>167</v>
      </c>
      <c r="I38" s="55">
        <v>290</v>
      </c>
      <c r="J38" s="55">
        <v>7</v>
      </c>
      <c r="K38" s="55">
        <v>139759</v>
      </c>
      <c r="L38" s="55">
        <v>3196</v>
      </c>
      <c r="M38" s="24">
        <f t="shared" si="0"/>
        <v>0.85577361935189411</v>
      </c>
      <c r="N38" s="25">
        <f t="shared" si="7"/>
        <v>2.4887768764275026E-2</v>
      </c>
      <c r="P38">
        <f t="shared" si="2"/>
        <v>9.0849247633426111E-2</v>
      </c>
      <c r="Q38" s="24">
        <f t="shared" si="3"/>
        <v>0.17846944603083953</v>
      </c>
    </row>
    <row r="39" spans="1:26" ht="16.5" thickBot="1" x14ac:dyDescent="0.3">
      <c r="A39" s="8" t="s">
        <v>76</v>
      </c>
      <c r="B39" s="55">
        <v>12071</v>
      </c>
      <c r="C39" s="56">
        <v>484</v>
      </c>
      <c r="D39" s="55">
        <v>872</v>
      </c>
      <c r="E39" s="57">
        <v>8</v>
      </c>
      <c r="F39" s="55">
        <v>2197</v>
      </c>
      <c r="G39" s="55">
        <v>9002</v>
      </c>
      <c r="H39" s="55"/>
      <c r="I39" s="55">
        <v>44</v>
      </c>
      <c r="J39" s="55">
        <v>3</v>
      </c>
      <c r="K39" s="55">
        <v>121547</v>
      </c>
      <c r="L39" s="55">
        <v>444</v>
      </c>
      <c r="M39" s="24">
        <f t="shared" si="0"/>
        <v>0.71586836102965135</v>
      </c>
      <c r="N39" s="25">
        <f t="shared" si="7"/>
        <v>7.2239251097672111E-2</v>
      </c>
      <c r="P39">
        <f t="shared" si="2"/>
        <v>9.9311377491834441E-2</v>
      </c>
      <c r="Q39" s="24">
        <f t="shared" si="3"/>
        <v>0.24405687624972228</v>
      </c>
    </row>
    <row r="40" spans="1:26" ht="16.5" thickBot="1" x14ac:dyDescent="0.3">
      <c r="A40" s="8" t="s">
        <v>212</v>
      </c>
      <c r="B40" s="55">
        <v>10929</v>
      </c>
      <c r="C40" s="56">
        <v>786</v>
      </c>
      <c r="D40" s="55">
        <v>183</v>
      </c>
      <c r="E40" s="57">
        <v>1</v>
      </c>
      <c r="F40" s="55">
        <v>1403</v>
      </c>
      <c r="G40" s="55">
        <v>9343</v>
      </c>
      <c r="H40" s="55">
        <v>1</v>
      </c>
      <c r="I40" s="55">
        <v>66</v>
      </c>
      <c r="J40" s="55">
        <v>1</v>
      </c>
      <c r="K40" s="55">
        <v>93405</v>
      </c>
      <c r="L40" s="55">
        <v>567</v>
      </c>
      <c r="M40" s="24">
        <f t="shared" si="0"/>
        <v>0.88461538461538458</v>
      </c>
      <c r="N40" s="25">
        <f t="shared" si="7"/>
        <v>1.674444139445512E-2</v>
      </c>
      <c r="P40">
        <f t="shared" si="2"/>
        <v>0.11700658422996628</v>
      </c>
      <c r="Q40" s="24">
        <f t="shared" si="3"/>
        <v>0.15016589960398158</v>
      </c>
    </row>
    <row r="41" spans="1:26" ht="16.5" thickBot="1" x14ac:dyDescent="0.3">
      <c r="A41" s="8" t="s">
        <v>39</v>
      </c>
      <c r="B41" s="55">
        <v>10804</v>
      </c>
      <c r="C41" s="56">
        <v>3</v>
      </c>
      <c r="D41" s="55">
        <v>254</v>
      </c>
      <c r="E41" s="57">
        <v>2</v>
      </c>
      <c r="F41" s="55">
        <v>9283</v>
      </c>
      <c r="G41" s="55">
        <v>1267</v>
      </c>
      <c r="H41" s="55">
        <v>55</v>
      </c>
      <c r="I41" s="55">
        <v>211</v>
      </c>
      <c r="J41" s="55">
        <v>5</v>
      </c>
      <c r="K41" s="55">
        <v>640237</v>
      </c>
      <c r="L41" s="55">
        <v>12488</v>
      </c>
      <c r="M41" s="24">
        <f t="shared" si="0"/>
        <v>0.97336688686169659</v>
      </c>
      <c r="N41" s="25">
        <f t="shared" si="7"/>
        <v>2.3509811181044057E-2</v>
      </c>
      <c r="P41">
        <f t="shared" si="2"/>
        <v>1.6875000976201E-2</v>
      </c>
      <c r="Q41" s="24">
        <f t="shared" si="3"/>
        <v>7.3267561168113655</v>
      </c>
    </row>
    <row r="42" spans="1:26" ht="16.5" thickBot="1" x14ac:dyDescent="0.3">
      <c r="A42" s="8" t="s">
        <v>58</v>
      </c>
      <c r="B42" s="55">
        <v>9821</v>
      </c>
      <c r="C42" s="55">
        <v>151</v>
      </c>
      <c r="D42" s="55">
        <v>503</v>
      </c>
      <c r="E42" s="55">
        <v>10</v>
      </c>
      <c r="F42" s="55">
        <v>7296</v>
      </c>
      <c r="G42" s="55">
        <v>2022</v>
      </c>
      <c r="H42" s="55">
        <v>49</v>
      </c>
      <c r="I42" s="55">
        <v>1696</v>
      </c>
      <c r="J42" s="55">
        <v>87</v>
      </c>
      <c r="K42" s="55">
        <v>257738</v>
      </c>
      <c r="L42" s="55">
        <v>44497</v>
      </c>
      <c r="M42" s="24">
        <f t="shared" si="0"/>
        <v>0.93550455186562376</v>
      </c>
      <c r="N42" s="25">
        <f t="shared" si="7"/>
        <v>5.1216780368597906E-2</v>
      </c>
      <c r="P42">
        <f t="shared" si="2"/>
        <v>3.8104586828484742E-2</v>
      </c>
      <c r="Q42" s="24">
        <f t="shared" si="3"/>
        <v>3.6083086053412461</v>
      </c>
      <c r="R42">
        <v>107663</v>
      </c>
    </row>
    <row r="43" spans="1:26" ht="16.5" thickBot="1" x14ac:dyDescent="0.3">
      <c r="A43" s="8" t="s">
        <v>74</v>
      </c>
      <c r="B43" s="55">
        <v>9684</v>
      </c>
      <c r="C43" s="56">
        <v>199</v>
      </c>
      <c r="D43" s="55">
        <v>637</v>
      </c>
      <c r="E43" s="57">
        <v>14</v>
      </c>
      <c r="F43" s="55">
        <v>1408</v>
      </c>
      <c r="G43" s="55">
        <v>7639</v>
      </c>
      <c r="H43" s="55">
        <v>31</v>
      </c>
      <c r="I43" s="55">
        <v>88</v>
      </c>
      <c r="J43" s="55">
        <v>6</v>
      </c>
      <c r="K43" s="55">
        <v>130889</v>
      </c>
      <c r="L43" s="55">
        <v>1194</v>
      </c>
      <c r="M43" s="24">
        <f t="shared" si="0"/>
        <v>0.68850855745721273</v>
      </c>
      <c r="N43" s="25">
        <f t="shared" si="7"/>
        <v>6.5778603882693104E-2</v>
      </c>
      <c r="P43">
        <f t="shared" si="2"/>
        <v>7.3986354850292993E-2</v>
      </c>
      <c r="Q43" s="24">
        <f t="shared" si="3"/>
        <v>0.18431731902081425</v>
      </c>
      <c r="R43">
        <v>2016</v>
      </c>
    </row>
    <row r="44" spans="1:26" ht="16.5" thickBot="1" x14ac:dyDescent="0.3">
      <c r="A44" s="8" t="s">
        <v>79</v>
      </c>
      <c r="B44" s="55">
        <v>9677</v>
      </c>
      <c r="C44" s="55">
        <v>120</v>
      </c>
      <c r="D44" s="55">
        <v>200</v>
      </c>
      <c r="E44" s="55">
        <v>3</v>
      </c>
      <c r="F44" s="55">
        <v>1723</v>
      </c>
      <c r="G44" s="55">
        <v>7754</v>
      </c>
      <c r="H44" s="55">
        <v>51</v>
      </c>
      <c r="I44" s="55">
        <v>1108</v>
      </c>
      <c r="J44" s="55">
        <v>23</v>
      </c>
      <c r="K44" s="55">
        <v>111278</v>
      </c>
      <c r="L44" s="55">
        <v>12736</v>
      </c>
      <c r="M44" s="24">
        <f t="shared" si="0"/>
        <v>0.89599583983359332</v>
      </c>
      <c r="N44" s="25">
        <f t="shared" si="7"/>
        <v>2.0667562261031312E-2</v>
      </c>
      <c r="P44">
        <f t="shared" si="2"/>
        <v>8.6962382501482777E-2</v>
      </c>
      <c r="Q44" s="24">
        <f t="shared" si="3"/>
        <v>0.22220789270054164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8480</v>
      </c>
      <c r="C45" s="56">
        <v>245</v>
      </c>
      <c r="D45" s="55">
        <v>354</v>
      </c>
      <c r="E45" s="55">
        <v>8</v>
      </c>
      <c r="F45" s="55">
        <v>1905</v>
      </c>
      <c r="G45" s="55">
        <v>6221</v>
      </c>
      <c r="H45" s="55">
        <v>144</v>
      </c>
      <c r="I45" s="55">
        <v>782</v>
      </c>
      <c r="J45" s="55">
        <v>33</v>
      </c>
      <c r="K45" s="55">
        <v>33377</v>
      </c>
      <c r="L45" s="55">
        <v>3077</v>
      </c>
      <c r="M45" s="24">
        <f t="shared" si="0"/>
        <v>0.84329349269588316</v>
      </c>
      <c r="N45" s="25">
        <f t="shared" si="7"/>
        <v>4.1745283018867922E-2</v>
      </c>
      <c r="P45">
        <f t="shared" si="2"/>
        <v>0.25406717200467388</v>
      </c>
      <c r="Q45" s="24">
        <f t="shared" si="3"/>
        <v>0.30622086481273109</v>
      </c>
    </row>
    <row r="46" spans="1:26" ht="16.5" thickBot="1" x14ac:dyDescent="0.3">
      <c r="A46" s="8" t="s">
        <v>88</v>
      </c>
      <c r="B46" s="55">
        <v>7973</v>
      </c>
      <c r="C46" s="56"/>
      <c r="D46" s="55">
        <v>358</v>
      </c>
      <c r="E46" s="57"/>
      <c r="F46" s="55">
        <v>1807</v>
      </c>
      <c r="G46" s="55">
        <v>5808</v>
      </c>
      <c r="H46" s="55">
        <v>120</v>
      </c>
      <c r="I46" s="55">
        <v>157</v>
      </c>
      <c r="J46" s="55">
        <v>7</v>
      </c>
      <c r="K46" s="55">
        <v>123029</v>
      </c>
      <c r="L46" s="55">
        <v>2418</v>
      </c>
      <c r="M46" s="24">
        <f t="shared" si="0"/>
        <v>0.83464203233256351</v>
      </c>
      <c r="N46" s="25">
        <f t="shared" si="7"/>
        <v>4.4901542706634892E-2</v>
      </c>
      <c r="P46">
        <f t="shared" si="2"/>
        <v>6.4805858781262951E-2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7928</v>
      </c>
      <c r="C47" s="55">
        <v>24</v>
      </c>
      <c r="D47" s="55">
        <v>215</v>
      </c>
      <c r="E47" s="55">
        <v>1</v>
      </c>
      <c r="F47" s="55">
        <v>32</v>
      </c>
      <c r="G47" s="55">
        <v>7681</v>
      </c>
      <c r="H47" s="55">
        <v>27</v>
      </c>
      <c r="I47" s="55">
        <v>1462</v>
      </c>
      <c r="J47" s="55">
        <v>40</v>
      </c>
      <c r="K47" s="55">
        <v>189657</v>
      </c>
      <c r="L47" s="55">
        <v>34984</v>
      </c>
      <c r="M47" s="24">
        <f t="shared" si="0"/>
        <v>0.12955465587044535</v>
      </c>
      <c r="N47" s="25">
        <f t="shared" si="7"/>
        <v>2.711907164480323E-2</v>
      </c>
      <c r="P47">
        <f t="shared" si="2"/>
        <v>4.1801779001038715E-2</v>
      </c>
      <c r="Q47" s="24">
        <f t="shared" si="3"/>
        <v>4.166124202577789E-3</v>
      </c>
    </row>
    <row r="48" spans="1:26" ht="16.5" thickBot="1" x14ac:dyDescent="0.3">
      <c r="A48" s="8" t="s">
        <v>60</v>
      </c>
      <c r="B48" s="55">
        <v>7878</v>
      </c>
      <c r="C48" s="56">
        <v>59</v>
      </c>
      <c r="D48" s="55">
        <v>254</v>
      </c>
      <c r="E48" s="57">
        <v>2</v>
      </c>
      <c r="F48" s="55">
        <v>3999</v>
      </c>
      <c r="G48" s="55">
        <v>3625</v>
      </c>
      <c r="H48" s="55">
        <v>59</v>
      </c>
      <c r="I48" s="55">
        <v>736</v>
      </c>
      <c r="J48" s="55">
        <v>24</v>
      </c>
      <c r="K48" s="55">
        <v>269093</v>
      </c>
      <c r="L48" s="55">
        <v>25128</v>
      </c>
      <c r="M48" s="24">
        <f t="shared" si="0"/>
        <v>0.94027745121091</v>
      </c>
      <c r="N48" s="25">
        <f t="shared" si="7"/>
        <v>3.2241685707032244E-2</v>
      </c>
      <c r="P48">
        <f t="shared" si="2"/>
        <v>2.927612386795643E-2</v>
      </c>
      <c r="Q48" s="24">
        <f t="shared" si="3"/>
        <v>1.1031724137931034</v>
      </c>
    </row>
    <row r="49" spans="1:17" ht="16.5" thickBot="1" x14ac:dyDescent="0.3">
      <c r="A49" s="8" t="s">
        <v>80</v>
      </c>
      <c r="B49" s="55">
        <v>7387</v>
      </c>
      <c r="C49" s="56">
        <v>190</v>
      </c>
      <c r="D49" s="55">
        <v>203</v>
      </c>
      <c r="E49" s="57">
        <v>3</v>
      </c>
      <c r="F49" s="55">
        <v>726</v>
      </c>
      <c r="G49" s="55">
        <v>6458</v>
      </c>
      <c r="H49" s="55">
        <v>93</v>
      </c>
      <c r="I49" s="55">
        <v>1712</v>
      </c>
      <c r="J49" s="55">
        <v>47</v>
      </c>
      <c r="K49" s="55">
        <v>35556</v>
      </c>
      <c r="L49" s="55">
        <v>8241</v>
      </c>
      <c r="M49" s="24">
        <f t="shared" si="0"/>
        <v>0.7814854682454252</v>
      </c>
      <c r="N49" s="25">
        <f t="shared" si="7"/>
        <v>2.7480709354271018E-2</v>
      </c>
      <c r="P49">
        <f t="shared" si="2"/>
        <v>0.20775677804027451</v>
      </c>
      <c r="Q49" s="24">
        <f t="shared" si="3"/>
        <v>0.11241870548157325</v>
      </c>
    </row>
    <row r="50" spans="1:17" ht="16.5" thickBot="1" x14ac:dyDescent="0.3">
      <c r="A50" s="8" t="s">
        <v>90</v>
      </c>
      <c r="B50" s="55">
        <v>7220</v>
      </c>
      <c r="C50" s="56"/>
      <c r="D50" s="55">
        <v>138</v>
      </c>
      <c r="E50" s="57"/>
      <c r="F50" s="55">
        <v>2746</v>
      </c>
      <c r="G50" s="55">
        <v>4336</v>
      </c>
      <c r="H50" s="55">
        <v>36</v>
      </c>
      <c r="I50" s="55">
        <v>122</v>
      </c>
      <c r="J50" s="55">
        <v>2</v>
      </c>
      <c r="K50" s="55">
        <v>257541</v>
      </c>
      <c r="L50" s="55">
        <v>4342</v>
      </c>
      <c r="M50" s="24">
        <f t="shared" si="0"/>
        <v>0.95214979195561722</v>
      </c>
      <c r="N50" s="25">
        <f t="shared" si="7"/>
        <v>1.9113573407202215E-2</v>
      </c>
      <c r="P50">
        <f t="shared" si="2"/>
        <v>2.803437122632901E-2</v>
      </c>
      <c r="Q50" s="24">
        <f t="shared" si="3"/>
        <v>0.63330258302583031</v>
      </c>
    </row>
    <row r="51" spans="1:17" ht="16.5" thickBot="1" x14ac:dyDescent="0.3">
      <c r="A51" s="8" t="s">
        <v>92</v>
      </c>
      <c r="B51" s="55">
        <v>7201</v>
      </c>
      <c r="C51" s="56">
        <v>388</v>
      </c>
      <c r="D51" s="55">
        <v>452</v>
      </c>
      <c r="E51" s="57">
        <v>16</v>
      </c>
      <c r="F51" s="55">
        <v>1730</v>
      </c>
      <c r="G51" s="55">
        <v>5019</v>
      </c>
      <c r="H51" s="55"/>
      <c r="I51" s="55">
        <v>70</v>
      </c>
      <c r="J51" s="55">
        <v>4</v>
      </c>
      <c r="K51" s="55">
        <v>90000</v>
      </c>
      <c r="L51" s="55">
        <v>879</v>
      </c>
      <c r="M51" s="24">
        <f t="shared" si="0"/>
        <v>0.79285059578368466</v>
      </c>
      <c r="N51" s="25">
        <f t="shared" si="7"/>
        <v>6.2769059852798223E-2</v>
      </c>
      <c r="P51">
        <f t="shared" si="2"/>
        <v>8.0011111111111116E-2</v>
      </c>
      <c r="Q51" s="24">
        <f t="shared" si="3"/>
        <v>0.34469017732616059</v>
      </c>
    </row>
    <row r="52" spans="1:17" ht="16.5" thickBot="1" x14ac:dyDescent="0.3">
      <c r="A52" s="8" t="s">
        <v>55</v>
      </c>
      <c r="B52" s="55">
        <v>6849</v>
      </c>
      <c r="C52" s="55">
        <v>24</v>
      </c>
      <c r="D52" s="55">
        <v>96</v>
      </c>
      <c r="E52" s="55">
        <v>1</v>
      </c>
      <c r="F52" s="55">
        <v>5889</v>
      </c>
      <c r="G52" s="55">
        <v>864</v>
      </c>
      <c r="H52" s="55">
        <v>27</v>
      </c>
      <c r="I52" s="55">
        <v>269</v>
      </c>
      <c r="J52" s="55">
        <v>4</v>
      </c>
      <c r="K52" s="55">
        <v>664756</v>
      </c>
      <c r="L52" s="55">
        <v>26069</v>
      </c>
      <c r="M52" s="24">
        <f t="shared" si="0"/>
        <v>0.98395989974937348</v>
      </c>
      <c r="N52" s="25">
        <f t="shared" si="7"/>
        <v>1.401664476565922E-2</v>
      </c>
      <c r="P52">
        <f t="shared" si="2"/>
        <v>1.0303028479622599E-2</v>
      </c>
      <c r="Q52" s="24">
        <f t="shared" si="3"/>
        <v>6.8159722222222223</v>
      </c>
    </row>
    <row r="53" spans="1:17" ht="16.5" thickBot="1" x14ac:dyDescent="0.3">
      <c r="A53" s="8" t="s">
        <v>64</v>
      </c>
      <c r="B53" s="55">
        <v>6383</v>
      </c>
      <c r="C53" s="56">
        <v>30</v>
      </c>
      <c r="D53" s="55">
        <v>106</v>
      </c>
      <c r="E53" s="57">
        <v>1</v>
      </c>
      <c r="F53" s="55">
        <v>4567</v>
      </c>
      <c r="G53" s="55">
        <v>1710</v>
      </c>
      <c r="H53" s="55">
        <v>24</v>
      </c>
      <c r="I53" s="55">
        <v>197</v>
      </c>
      <c r="J53" s="55">
        <v>3</v>
      </c>
      <c r="K53" s="55">
        <v>213220</v>
      </c>
      <c r="L53" s="55">
        <v>6588</v>
      </c>
      <c r="M53" s="24">
        <f t="shared" si="0"/>
        <v>0.97731649903702122</v>
      </c>
      <c r="N53" s="25">
        <f t="shared" si="7"/>
        <v>1.6606611311295628E-2</v>
      </c>
      <c r="P53">
        <f t="shared" si="2"/>
        <v>2.9936216114810992E-2</v>
      </c>
      <c r="Q53" s="24">
        <f t="shared" si="3"/>
        <v>2.6707602339181284</v>
      </c>
    </row>
    <row r="54" spans="1:17" ht="16.5" thickBot="1" x14ac:dyDescent="0.3">
      <c r="A54" s="8" t="s">
        <v>201</v>
      </c>
      <c r="B54" s="55">
        <v>5804</v>
      </c>
      <c r="C54" s="56">
        <v>526</v>
      </c>
      <c r="D54" s="55">
        <v>40</v>
      </c>
      <c r="E54" s="55"/>
      <c r="F54" s="55">
        <v>2032</v>
      </c>
      <c r="G54" s="55">
        <v>3732</v>
      </c>
      <c r="H54" s="55">
        <v>90</v>
      </c>
      <c r="I54" s="55">
        <v>1359</v>
      </c>
      <c r="J54" s="55">
        <v>9</v>
      </c>
      <c r="K54" s="55">
        <v>196397</v>
      </c>
      <c r="L54" s="55">
        <v>45988</v>
      </c>
      <c r="M54" s="24">
        <f t="shared" si="0"/>
        <v>0.98069498069498073</v>
      </c>
      <c r="N54" s="25">
        <f t="shared" si="7"/>
        <v>6.8917987594762234E-3</v>
      </c>
      <c r="P54">
        <f t="shared" si="2"/>
        <v>2.9552386238078994E-2</v>
      </c>
      <c r="Q54" s="24">
        <f t="shared" si="3"/>
        <v>0.54448017148981775</v>
      </c>
    </row>
    <row r="55" spans="1:17" ht="16.5" thickBot="1" x14ac:dyDescent="0.3">
      <c r="A55" s="8" t="s">
        <v>87</v>
      </c>
      <c r="B55" s="55">
        <v>5412</v>
      </c>
      <c r="C55" s="56">
        <v>85</v>
      </c>
      <c r="D55" s="55">
        <v>246</v>
      </c>
      <c r="E55" s="57">
        <v>6</v>
      </c>
      <c r="F55" s="55">
        <v>3500</v>
      </c>
      <c r="G55" s="55">
        <v>1666</v>
      </c>
      <c r="H55" s="55">
        <v>48</v>
      </c>
      <c r="I55" s="55">
        <v>977</v>
      </c>
      <c r="J55" s="55">
        <v>44</v>
      </c>
      <c r="K55" s="55">
        <v>106300</v>
      </c>
      <c r="L55" s="55">
        <v>19185</v>
      </c>
      <c r="M55" s="24">
        <f t="shared" si="0"/>
        <v>0.93432995194874535</v>
      </c>
      <c r="N55" s="25">
        <f t="shared" si="7"/>
        <v>4.5454545454545456E-2</v>
      </c>
      <c r="P55">
        <f t="shared" si="2"/>
        <v>5.0912511759172156E-2</v>
      </c>
      <c r="Q55" s="24">
        <f t="shared" si="3"/>
        <v>2.1008403361344539</v>
      </c>
    </row>
    <row r="56" spans="1:17" ht="16.5" thickBot="1" x14ac:dyDescent="0.3">
      <c r="A56" s="8" t="s">
        <v>97</v>
      </c>
      <c r="B56" s="55">
        <v>5153</v>
      </c>
      <c r="C56" s="55">
        <v>100</v>
      </c>
      <c r="D56" s="55">
        <v>180</v>
      </c>
      <c r="E56" s="57">
        <v>1</v>
      </c>
      <c r="F56" s="55">
        <v>1799</v>
      </c>
      <c r="G56" s="55">
        <v>3174</v>
      </c>
      <c r="H56" s="55">
        <v>1</v>
      </c>
      <c r="I56" s="55">
        <v>140</v>
      </c>
      <c r="J56" s="55">
        <v>5</v>
      </c>
      <c r="K56" s="55">
        <v>47837</v>
      </c>
      <c r="L56" s="55">
        <v>1296</v>
      </c>
      <c r="M56" s="24">
        <f t="shared" si="0"/>
        <v>0.90904497220818592</v>
      </c>
      <c r="N56" s="25">
        <f t="shared" si="7"/>
        <v>3.4931108092373375E-2</v>
      </c>
      <c r="P56">
        <f t="shared" si="2"/>
        <v>0.10771996571691368</v>
      </c>
      <c r="Q56" s="24">
        <f t="shared" si="3"/>
        <v>0.56679269061121618</v>
      </c>
    </row>
    <row r="57" spans="1:17" ht="16.5" thickBot="1" x14ac:dyDescent="0.3">
      <c r="A57" s="8" t="s">
        <v>93</v>
      </c>
      <c r="B57" s="55">
        <v>4887</v>
      </c>
      <c r="C57" s="56"/>
      <c r="D57" s="55">
        <v>260</v>
      </c>
      <c r="E57" s="57"/>
      <c r="F57" s="55">
        <v>1442</v>
      </c>
      <c r="G57" s="55">
        <v>3185</v>
      </c>
      <c r="H57" s="55">
        <v>157</v>
      </c>
      <c r="I57" s="55">
        <v>108</v>
      </c>
      <c r="J57" s="55">
        <v>6</v>
      </c>
      <c r="K57" s="55">
        <v>67920</v>
      </c>
      <c r="L57" s="55">
        <v>1503</v>
      </c>
      <c r="M57" s="24">
        <f t="shared" si="0"/>
        <v>0.84723854289071676</v>
      </c>
      <c r="N57" s="25">
        <f t="shared" si="7"/>
        <v>5.3202373644362595E-2</v>
      </c>
      <c r="P57">
        <f t="shared" si="2"/>
        <v>7.1952296819787986E-2</v>
      </c>
      <c r="Q57" s="24">
        <f t="shared" si="3"/>
        <v>0.45274725274725275</v>
      </c>
    </row>
    <row r="58" spans="1:17" ht="16.5" thickBot="1" x14ac:dyDescent="0.3">
      <c r="A58" s="8" t="s">
        <v>95</v>
      </c>
      <c r="B58" s="55">
        <v>4838</v>
      </c>
      <c r="C58" s="56">
        <v>190</v>
      </c>
      <c r="D58" s="55">
        <v>470</v>
      </c>
      <c r="E58" s="57">
        <v>5</v>
      </c>
      <c r="F58" s="55">
        <v>2067</v>
      </c>
      <c r="G58" s="55">
        <v>2301</v>
      </c>
      <c r="H58" s="55">
        <v>22</v>
      </c>
      <c r="I58" s="55">
        <v>110</v>
      </c>
      <c r="J58" s="55">
        <v>11</v>
      </c>
      <c r="K58" s="55">
        <v>6500</v>
      </c>
      <c r="L58" s="55">
        <v>148</v>
      </c>
      <c r="M58" s="24">
        <f t="shared" si="0"/>
        <v>0.81474182104848247</v>
      </c>
      <c r="N58" s="25">
        <f t="shared" si="7"/>
        <v>9.7147581645307984E-2</v>
      </c>
      <c r="P58">
        <f t="shared" si="2"/>
        <v>0.74430769230769234</v>
      </c>
      <c r="Q58" s="24">
        <f t="shared" si="3"/>
        <v>0.89830508474576276</v>
      </c>
    </row>
    <row r="59" spans="1:17" ht="16.5" thickBot="1" x14ac:dyDescent="0.3">
      <c r="A59" s="8" t="s">
        <v>96</v>
      </c>
      <c r="B59" s="55">
        <v>4363</v>
      </c>
      <c r="C59" s="56">
        <v>115</v>
      </c>
      <c r="D59" s="55">
        <v>136</v>
      </c>
      <c r="E59" s="57">
        <v>4</v>
      </c>
      <c r="F59" s="55">
        <v>1544</v>
      </c>
      <c r="G59" s="55">
        <v>2683</v>
      </c>
      <c r="H59" s="55">
        <v>237</v>
      </c>
      <c r="I59" s="55">
        <v>1082</v>
      </c>
      <c r="J59" s="55">
        <v>34</v>
      </c>
      <c r="K59" s="55">
        <v>20447</v>
      </c>
      <c r="L59" s="55">
        <v>5069</v>
      </c>
      <c r="M59" s="24">
        <f t="shared" si="0"/>
        <v>0.919047619047619</v>
      </c>
      <c r="N59" s="25">
        <f t="shared" si="7"/>
        <v>3.1171212468484987E-2</v>
      </c>
      <c r="P59">
        <f t="shared" si="2"/>
        <v>0.21338093607864234</v>
      </c>
      <c r="Q59" s="24">
        <f t="shared" si="3"/>
        <v>0.57547521431233695</v>
      </c>
    </row>
    <row r="60" spans="1:17" ht="16.5" thickBot="1" x14ac:dyDescent="0.3">
      <c r="A60" s="8" t="s">
        <v>202</v>
      </c>
      <c r="B60" s="55">
        <v>4179</v>
      </c>
      <c r="C60" s="56">
        <v>130</v>
      </c>
      <c r="D60" s="55">
        <v>29</v>
      </c>
      <c r="E60" s="55"/>
      <c r="F60" s="55">
        <v>1264</v>
      </c>
      <c r="G60" s="55">
        <v>2886</v>
      </c>
      <c r="H60" s="55">
        <v>40</v>
      </c>
      <c r="I60" s="55">
        <v>223</v>
      </c>
      <c r="J60" s="55">
        <v>2</v>
      </c>
      <c r="K60" s="55">
        <v>320411</v>
      </c>
      <c r="L60" s="55">
        <v>17064</v>
      </c>
      <c r="M60" s="24">
        <f t="shared" si="0"/>
        <v>0.97757153905645788</v>
      </c>
      <c r="N60" s="25">
        <f t="shared" si="7"/>
        <v>6.9394592007657333E-3</v>
      </c>
      <c r="P60">
        <f t="shared" si="2"/>
        <v>1.3042623380595548E-2</v>
      </c>
      <c r="Q60" s="24">
        <f t="shared" si="3"/>
        <v>0.43797643797643798</v>
      </c>
    </row>
    <row r="61" spans="1:17" ht="16.5" thickBot="1" x14ac:dyDescent="0.3">
      <c r="A61" s="8" t="s">
        <v>83</v>
      </c>
      <c r="B61" s="55">
        <v>3828</v>
      </c>
      <c r="C61" s="56"/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0"/>
        <v>0.97257926306769493</v>
      </c>
      <c r="N61" s="25">
        <f t="shared" si="7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3679</v>
      </c>
      <c r="C62" s="56">
        <v>146</v>
      </c>
      <c r="D62" s="55">
        <v>8</v>
      </c>
      <c r="E62" s="57"/>
      <c r="F62" s="55">
        <v>1762</v>
      </c>
      <c r="G62" s="55">
        <v>1909</v>
      </c>
      <c r="H62" s="55">
        <v>1</v>
      </c>
      <c r="I62" s="55">
        <v>2162</v>
      </c>
      <c r="J62" s="55">
        <v>5</v>
      </c>
      <c r="K62" s="55">
        <v>149586</v>
      </c>
      <c r="L62" s="55">
        <v>87910</v>
      </c>
      <c r="M62" s="24">
        <f t="shared" si="0"/>
        <v>0.99548022598870056</v>
      </c>
      <c r="N62" s="25">
        <f t="shared" si="7"/>
        <v>2.1745039412883935E-3</v>
      </c>
      <c r="P62">
        <f t="shared" si="2"/>
        <v>2.4594547618092603E-2</v>
      </c>
      <c r="Q62" s="24">
        <f t="shared" si="3"/>
        <v>0.92299633315872187</v>
      </c>
    </row>
    <row r="63" spans="1:17" ht="16.5" thickBot="1" x14ac:dyDescent="0.3">
      <c r="A63" s="8" t="s">
        <v>219</v>
      </c>
      <c r="B63" s="55">
        <v>3224</v>
      </c>
      <c r="C63" s="56">
        <v>330</v>
      </c>
      <c r="D63" s="55">
        <v>95</v>
      </c>
      <c r="E63" s="57">
        <v>5</v>
      </c>
      <c r="F63" s="55">
        <v>421</v>
      </c>
      <c r="G63" s="55">
        <v>2708</v>
      </c>
      <c r="H63" s="55">
        <v>7</v>
      </c>
      <c r="I63" s="55">
        <v>83</v>
      </c>
      <c r="J63" s="55">
        <v>2</v>
      </c>
      <c r="K63" s="55">
        <v>13076</v>
      </c>
      <c r="L63" s="55">
        <v>336</v>
      </c>
      <c r="M63" s="24">
        <f t="shared" si="0"/>
        <v>0.81589147286821706</v>
      </c>
      <c r="N63" s="25">
        <f t="shared" si="7"/>
        <v>2.946650124069479E-2</v>
      </c>
      <c r="P63">
        <f t="shared" si="2"/>
        <v>0.2465585806056898</v>
      </c>
      <c r="Q63" s="24">
        <f t="shared" si="3"/>
        <v>0.15546528803545051</v>
      </c>
    </row>
    <row r="64" spans="1:17" ht="16.5" thickBot="1" x14ac:dyDescent="0.3">
      <c r="A64" s="8" t="s">
        <v>101</v>
      </c>
      <c r="B64" s="55">
        <v>3065</v>
      </c>
      <c r="C64" s="56">
        <v>30</v>
      </c>
      <c r="D64" s="55">
        <v>363</v>
      </c>
      <c r="E64" s="57">
        <v>12</v>
      </c>
      <c r="F64" s="55">
        <v>709</v>
      </c>
      <c r="G64" s="55">
        <v>1993</v>
      </c>
      <c r="H64" s="55">
        <v>55</v>
      </c>
      <c r="I64" s="55">
        <v>317</v>
      </c>
      <c r="J64" s="55">
        <v>38</v>
      </c>
      <c r="K64" s="55">
        <v>85557</v>
      </c>
      <c r="L64" s="55">
        <v>8857</v>
      </c>
      <c r="M64" s="24">
        <f t="shared" si="0"/>
        <v>0.66138059701492535</v>
      </c>
      <c r="N64" s="25">
        <f t="shared" si="7"/>
        <v>0.11843393148450244</v>
      </c>
      <c r="P64">
        <f t="shared" si="2"/>
        <v>3.58240705027058E-2</v>
      </c>
      <c r="Q64" s="24">
        <f t="shared" si="3"/>
        <v>0.35574510787757152</v>
      </c>
    </row>
    <row r="65" spans="1:17" ht="16.5" thickBot="1" x14ac:dyDescent="0.3">
      <c r="A65" s="8" t="s">
        <v>89</v>
      </c>
      <c r="B65" s="55">
        <v>2988</v>
      </c>
      <c r="C65" s="56">
        <v>1</v>
      </c>
      <c r="D65" s="55">
        <v>54</v>
      </c>
      <c r="E65" s="55"/>
      <c r="F65" s="55">
        <v>2747</v>
      </c>
      <c r="G65" s="55">
        <v>187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0.9807211710103535</v>
      </c>
      <c r="N65" s="25">
        <f t="shared" si="7"/>
        <v>1.8072289156626505E-2</v>
      </c>
      <c r="P65">
        <f t="shared" si="2"/>
        <v>1.3113315193539893E-2</v>
      </c>
      <c r="Q65" s="24">
        <f t="shared" si="3"/>
        <v>14.689839572192513</v>
      </c>
    </row>
    <row r="66" spans="1:17" ht="16.5" thickBot="1" x14ac:dyDescent="0.3">
      <c r="A66" s="8" t="s">
        <v>235</v>
      </c>
      <c r="B66" s="55">
        <v>2802</v>
      </c>
      <c r="C66" s="56"/>
      <c r="D66" s="55">
        <v>93</v>
      </c>
      <c r="E66" s="57"/>
      <c r="F66" s="55">
        <v>417</v>
      </c>
      <c r="G66" s="55">
        <v>2292</v>
      </c>
      <c r="H66" s="55">
        <v>4</v>
      </c>
      <c r="I66" s="55">
        <v>14</v>
      </c>
      <c r="J66" s="55" t="s">
        <v>91</v>
      </c>
      <c r="K66" s="55">
        <v>19512</v>
      </c>
      <c r="L66" s="55">
        <v>95</v>
      </c>
      <c r="M66" s="24">
        <f t="shared" si="0"/>
        <v>0.81764705882352939</v>
      </c>
      <c r="N66" s="25">
        <f t="shared" si="7"/>
        <v>3.3190578158458245E-2</v>
      </c>
      <c r="P66">
        <f t="shared" si="2"/>
        <v>0.14360393603936039</v>
      </c>
      <c r="Q66" s="24">
        <f t="shared" si="3"/>
        <v>0.18193717277486912</v>
      </c>
    </row>
    <row r="67" spans="1:17" ht="16.5" thickBot="1" x14ac:dyDescent="0.3">
      <c r="A67" s="9" t="s">
        <v>214</v>
      </c>
      <c r="B67" s="58">
        <v>2735</v>
      </c>
      <c r="C67" s="59">
        <v>98</v>
      </c>
      <c r="D67" s="58">
        <v>12</v>
      </c>
      <c r="E67" s="60"/>
      <c r="F67" s="58">
        <v>858</v>
      </c>
      <c r="G67" s="58">
        <v>1865</v>
      </c>
      <c r="H67" s="58">
        <v>17</v>
      </c>
      <c r="I67" s="58">
        <v>536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0.98620689655172411</v>
      </c>
      <c r="N67" s="25">
        <f t="shared" si="7"/>
        <v>4.3875685557586835E-3</v>
      </c>
      <c r="P67">
        <f t="shared" si="2"/>
        <v>6.7599298054820928E-2</v>
      </c>
      <c r="Q67" s="24">
        <f t="shared" si="3"/>
        <v>0.46005361930294908</v>
      </c>
    </row>
    <row r="68" spans="1:17" ht="16.5" thickBot="1" x14ac:dyDescent="0.3">
      <c r="A68" s="8" t="s">
        <v>223</v>
      </c>
      <c r="B68" s="55">
        <v>2719</v>
      </c>
      <c r="C68" s="56"/>
      <c r="D68" s="55">
        <v>18</v>
      </c>
      <c r="E68" s="57"/>
      <c r="F68" s="55">
        <v>294</v>
      </c>
      <c r="G68" s="55">
        <v>2407</v>
      </c>
      <c r="H68" s="55">
        <v>4</v>
      </c>
      <c r="I68" s="55">
        <v>88</v>
      </c>
      <c r="J68" s="55" t="s">
        <v>37</v>
      </c>
      <c r="K68" s="55">
        <v>129461</v>
      </c>
      <c r="L68" s="55">
        <v>4166</v>
      </c>
      <c r="M68" s="24">
        <f t="shared" si="8"/>
        <v>0.94230769230769229</v>
      </c>
      <c r="N68" s="25">
        <f t="shared" si="7"/>
        <v>6.6200809121000365E-3</v>
      </c>
      <c r="P68">
        <f t="shared" ref="P68:P105" si="9">+B68/K68</f>
        <v>2.1002464062536207E-2</v>
      </c>
      <c r="Q68" s="24">
        <f t="shared" si="3"/>
        <v>0.12214374740340674</v>
      </c>
    </row>
    <row r="69" spans="1:17" ht="16.5" thickBot="1" x14ac:dyDescent="0.3">
      <c r="A69" s="8" t="s">
        <v>94</v>
      </c>
      <c r="B69" s="55">
        <v>2642</v>
      </c>
      <c r="C69" s="56">
        <v>10</v>
      </c>
      <c r="D69" s="55">
        <v>146</v>
      </c>
      <c r="E69" s="55"/>
      <c r="F69" s="55">
        <v>1374</v>
      </c>
      <c r="G69" s="55">
        <v>1122</v>
      </c>
      <c r="H69" s="55">
        <v>35</v>
      </c>
      <c r="I69" s="55">
        <v>253</v>
      </c>
      <c r="J69" s="55">
        <v>14</v>
      </c>
      <c r="K69" s="55">
        <v>83750</v>
      </c>
      <c r="L69" s="55">
        <v>8035</v>
      </c>
      <c r="M69" s="24">
        <f t="shared" si="8"/>
        <v>0.90394736842105261</v>
      </c>
      <c r="N69" s="25">
        <f t="shared" si="7"/>
        <v>5.5261165783497351E-2</v>
      </c>
      <c r="P69">
        <f t="shared" si="9"/>
        <v>3.154626865671642E-2</v>
      </c>
      <c r="Q69" s="24">
        <f t="shared" ref="Q69:Q108" si="10">+F69/G69</f>
        <v>1.2245989304812834</v>
      </c>
    </row>
    <row r="70" spans="1:17" ht="16.5" thickBot="1" x14ac:dyDescent="0.3">
      <c r="A70" s="8" t="s">
        <v>209</v>
      </c>
      <c r="B70" s="55">
        <v>2619</v>
      </c>
      <c r="C70" s="56">
        <v>112</v>
      </c>
      <c r="D70" s="55">
        <v>40</v>
      </c>
      <c r="E70" s="55">
        <v>1</v>
      </c>
      <c r="F70" s="55">
        <v>1111</v>
      </c>
      <c r="G70" s="55">
        <v>1468</v>
      </c>
      <c r="H70" s="55">
        <v>10</v>
      </c>
      <c r="I70" s="55">
        <v>884</v>
      </c>
      <c r="J70" s="55">
        <v>13</v>
      </c>
      <c r="K70" s="55">
        <v>25846</v>
      </c>
      <c r="L70" s="55">
        <v>8722</v>
      </c>
      <c r="M70" s="24">
        <f t="shared" si="8"/>
        <v>0.96524761077324062</v>
      </c>
      <c r="N70" s="25">
        <f t="shared" si="7"/>
        <v>1.5273004963726614E-2</v>
      </c>
      <c r="P70">
        <f t="shared" si="9"/>
        <v>0.10133096030333513</v>
      </c>
      <c r="Q70" s="24">
        <f t="shared" si="10"/>
        <v>0.75681198910081748</v>
      </c>
    </row>
    <row r="71" spans="1:17" ht="16.5" thickBot="1" x14ac:dyDescent="0.3">
      <c r="A71" s="8" t="s">
        <v>102</v>
      </c>
      <c r="B71" s="55">
        <v>2346</v>
      </c>
      <c r="C71" s="56"/>
      <c r="D71" s="55">
        <v>98</v>
      </c>
      <c r="E71" s="55"/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8"/>
        <v>0.94031668696711324</v>
      </c>
      <c r="N71" s="25">
        <f t="shared" si="7"/>
        <v>4.1773231031543054E-2</v>
      </c>
      <c r="P71">
        <f t="shared" si="9"/>
        <v>2.180581116502147E-2</v>
      </c>
      <c r="Q71" s="24">
        <f t="shared" si="10"/>
        <v>2.1931818181818183</v>
      </c>
    </row>
    <row r="72" spans="1:17" ht="16.5" thickBot="1" x14ac:dyDescent="0.3">
      <c r="A72" s="8" t="s">
        <v>204</v>
      </c>
      <c r="B72" s="55">
        <v>2204</v>
      </c>
      <c r="C72" s="56">
        <v>15</v>
      </c>
      <c r="D72" s="55">
        <v>10</v>
      </c>
      <c r="E72" s="55"/>
      <c r="F72" s="55">
        <v>1501</v>
      </c>
      <c r="G72" s="55">
        <v>693</v>
      </c>
      <c r="H72" s="55">
        <v>8</v>
      </c>
      <c r="I72" s="55">
        <v>66</v>
      </c>
      <c r="J72" s="55" t="s">
        <v>63</v>
      </c>
      <c r="K72" s="55">
        <v>325000</v>
      </c>
      <c r="L72" s="55">
        <v>9710</v>
      </c>
      <c r="M72" s="24">
        <f t="shared" si="8"/>
        <v>0.99338186631369951</v>
      </c>
      <c r="N72" s="25">
        <f t="shared" si="7"/>
        <v>4.5372050816696917E-3</v>
      </c>
      <c r="P72">
        <f t="shared" si="9"/>
        <v>6.7815384615384612E-3</v>
      </c>
      <c r="Q72" s="24">
        <f t="shared" si="10"/>
        <v>2.1659451659451658</v>
      </c>
    </row>
    <row r="73" spans="1:17" ht="16.5" thickBot="1" x14ac:dyDescent="0.3">
      <c r="A73" s="8" t="s">
        <v>99</v>
      </c>
      <c r="B73" s="55">
        <v>2112</v>
      </c>
      <c r="C73" s="56">
        <v>11</v>
      </c>
      <c r="D73" s="55">
        <v>83</v>
      </c>
      <c r="E73" s="55">
        <v>3</v>
      </c>
      <c r="F73" s="55">
        <v>1560</v>
      </c>
      <c r="G73" s="55">
        <v>469</v>
      </c>
      <c r="H73" s="55">
        <v>14</v>
      </c>
      <c r="I73" s="55">
        <v>514</v>
      </c>
      <c r="J73" s="55">
        <v>20</v>
      </c>
      <c r="K73" s="55">
        <v>39973</v>
      </c>
      <c r="L73" s="55">
        <v>9737</v>
      </c>
      <c r="M73" s="24">
        <f t="shared" si="8"/>
        <v>0.94948265368228846</v>
      </c>
      <c r="N73" s="25">
        <f t="shared" si="7"/>
        <v>3.9299242424242424E-2</v>
      </c>
      <c r="P73">
        <f t="shared" si="9"/>
        <v>5.2835664073249446E-2</v>
      </c>
      <c r="Q73" s="24">
        <f t="shared" si="10"/>
        <v>3.3262260127931769</v>
      </c>
    </row>
    <row r="74" spans="1:17" ht="16.5" thickBot="1" x14ac:dyDescent="0.3">
      <c r="A74" s="8" t="s">
        <v>218</v>
      </c>
      <c r="B74" s="55">
        <v>2104</v>
      </c>
      <c r="C74" s="56"/>
      <c r="D74" s="55">
        <v>64</v>
      </c>
      <c r="E74" s="57"/>
      <c r="F74" s="55">
        <v>953</v>
      </c>
      <c r="G74" s="55">
        <v>1087</v>
      </c>
      <c r="H74" s="55">
        <v>12</v>
      </c>
      <c r="I74" s="55">
        <v>79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3.0418250950570342E-2</v>
      </c>
      <c r="P74" t="e">
        <f t="shared" si="9"/>
        <v>#DIV/0!</v>
      </c>
      <c r="Q74" s="24">
        <f t="shared" si="10"/>
        <v>0.87672493100275994</v>
      </c>
    </row>
    <row r="75" spans="1:17" ht="16.5" thickBot="1" x14ac:dyDescent="0.3">
      <c r="A75" s="8" t="s">
        <v>206</v>
      </c>
      <c r="B75" s="55">
        <v>2060</v>
      </c>
      <c r="C75" s="56">
        <v>76</v>
      </c>
      <c r="D75" s="55">
        <v>26</v>
      </c>
      <c r="E75" s="55"/>
      <c r="F75" s="55">
        <v>1508</v>
      </c>
      <c r="G75" s="55">
        <v>526</v>
      </c>
      <c r="H75" s="55">
        <v>18</v>
      </c>
      <c r="I75" s="55">
        <v>203</v>
      </c>
      <c r="J75" s="55">
        <v>3</v>
      </c>
      <c r="K75" s="55">
        <v>164481</v>
      </c>
      <c r="L75" s="55">
        <v>16222</v>
      </c>
      <c r="M75" s="24">
        <f t="shared" si="8"/>
        <v>0.98305084745762716</v>
      </c>
      <c r="N75" s="25">
        <f t="shared" si="7"/>
        <v>1.262135922330097E-2</v>
      </c>
      <c r="P75">
        <f t="shared" si="9"/>
        <v>1.2524242921674844E-2</v>
      </c>
      <c r="Q75" s="24">
        <f t="shared" si="10"/>
        <v>2.8669201520912546</v>
      </c>
    </row>
    <row r="76" spans="1:17" ht="30.75" thickBot="1" x14ac:dyDescent="0.3">
      <c r="A76" s="8" t="s">
        <v>208</v>
      </c>
      <c r="B76" s="55">
        <v>1946</v>
      </c>
      <c r="C76" s="56">
        <v>20</v>
      </c>
      <c r="D76" s="55">
        <v>79</v>
      </c>
      <c r="E76" s="55">
        <v>1</v>
      </c>
      <c r="F76" s="55">
        <v>911</v>
      </c>
      <c r="G76" s="55">
        <v>956</v>
      </c>
      <c r="H76" s="55">
        <v>4</v>
      </c>
      <c r="I76" s="55">
        <v>593</v>
      </c>
      <c r="J76" s="55">
        <v>24</v>
      </c>
      <c r="K76" s="55">
        <v>35296</v>
      </c>
      <c r="L76" s="55">
        <v>10758</v>
      </c>
      <c r="M76" s="24">
        <f t="shared" si="8"/>
        <v>0.92020202020202024</v>
      </c>
      <c r="N76" s="25">
        <f t="shared" si="7"/>
        <v>4.0596094552929084E-2</v>
      </c>
      <c r="P76">
        <f t="shared" si="9"/>
        <v>5.5133726201269266E-2</v>
      </c>
      <c r="Q76" s="24">
        <f t="shared" si="10"/>
        <v>0.95292887029288698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8"/>
        <v>0.99422965954991349</v>
      </c>
      <c r="N77" s="25">
        <f t="shared" si="7"/>
        <v>5.558643690939411E-3</v>
      </c>
      <c r="P77">
        <f t="shared" si="9"/>
        <v>3.5639994452919148E-2</v>
      </c>
      <c r="Q77" s="24">
        <f t="shared" si="10"/>
        <v>26.106060606060606</v>
      </c>
    </row>
    <row r="78" spans="1:17" ht="16.5" thickBot="1" x14ac:dyDescent="0.3">
      <c r="A78" s="8" t="s">
        <v>103</v>
      </c>
      <c r="B78" s="55">
        <v>1711</v>
      </c>
      <c r="C78" s="55">
        <v>8</v>
      </c>
      <c r="D78" s="55">
        <v>55</v>
      </c>
      <c r="E78" s="55"/>
      <c r="F78" s="55">
        <v>261</v>
      </c>
      <c r="G78" s="55">
        <v>1395</v>
      </c>
      <c r="H78" s="55">
        <v>6</v>
      </c>
      <c r="I78" s="55">
        <v>1290</v>
      </c>
      <c r="J78" s="55">
        <v>41</v>
      </c>
      <c r="K78" s="55">
        <v>57423</v>
      </c>
      <c r="L78" s="55">
        <v>43288</v>
      </c>
      <c r="M78" s="24">
        <f t="shared" si="8"/>
        <v>0.82594936708860756</v>
      </c>
      <c r="N78" s="25">
        <f t="shared" si="7"/>
        <v>3.2144944476914086E-2</v>
      </c>
      <c r="P78">
        <f t="shared" si="9"/>
        <v>2.9796423036065688E-2</v>
      </c>
      <c r="Q78" s="24">
        <f t="shared" si="10"/>
        <v>0.18709677419354839</v>
      </c>
    </row>
    <row r="79" spans="1:17" ht="16.5" thickBot="1" x14ac:dyDescent="0.3">
      <c r="A79" s="8" t="s">
        <v>238</v>
      </c>
      <c r="B79" s="55">
        <v>1710</v>
      </c>
      <c r="C79" s="56"/>
      <c r="D79" s="55">
        <v>9</v>
      </c>
      <c r="E79" s="55"/>
      <c r="F79" s="55">
        <v>450</v>
      </c>
      <c r="G79" s="55">
        <v>1251</v>
      </c>
      <c r="H79" s="55"/>
      <c r="I79" s="55">
        <v>130</v>
      </c>
      <c r="J79" s="55" t="s">
        <v>43</v>
      </c>
      <c r="K79" s="55"/>
      <c r="L79" s="55"/>
      <c r="M79" s="24">
        <f t="shared" si="8"/>
        <v>0.98039215686274506</v>
      </c>
      <c r="N79" s="25">
        <f t="shared" si="7"/>
        <v>5.263157894736842E-3</v>
      </c>
      <c r="P79" t="e">
        <f t="shared" si="9"/>
        <v>#DIV/0!</v>
      </c>
      <c r="Q79" s="24">
        <f t="shared" si="10"/>
        <v>0.35971223021582732</v>
      </c>
    </row>
    <row r="80" spans="1:17" ht="16.5" thickBot="1" x14ac:dyDescent="0.3">
      <c r="A80" s="18" t="s">
        <v>220</v>
      </c>
      <c r="B80" s="55">
        <v>1704</v>
      </c>
      <c r="C80" s="55">
        <v>52</v>
      </c>
      <c r="D80" s="55">
        <v>80</v>
      </c>
      <c r="E80" s="55">
        <v>2</v>
      </c>
      <c r="F80" s="55">
        <v>342</v>
      </c>
      <c r="G80" s="55">
        <v>1282</v>
      </c>
      <c r="H80" s="55">
        <v>37</v>
      </c>
      <c r="I80" s="55">
        <v>245</v>
      </c>
      <c r="J80" s="55">
        <v>12</v>
      </c>
      <c r="K80" s="55">
        <v>50303</v>
      </c>
      <c r="L80" s="55">
        <v>7239</v>
      </c>
      <c r="M80" s="24">
        <f t="shared" si="8"/>
        <v>0.81042654028436023</v>
      </c>
      <c r="N80" s="25">
        <f t="shared" si="7"/>
        <v>4.6948356807511735E-2</v>
      </c>
      <c r="P80">
        <f t="shared" si="9"/>
        <v>3.3874719201638072E-2</v>
      </c>
      <c r="Q80" s="24">
        <f t="shared" si="10"/>
        <v>0.26677067082683309</v>
      </c>
    </row>
    <row r="81" spans="1:17" ht="16.5" thickBot="1" x14ac:dyDescent="0.3">
      <c r="A81" s="8" t="s">
        <v>237</v>
      </c>
      <c r="B81" s="55">
        <v>1681</v>
      </c>
      <c r="C81" s="55">
        <v>87</v>
      </c>
      <c r="D81" s="55">
        <v>82</v>
      </c>
      <c r="E81" s="55">
        <v>6</v>
      </c>
      <c r="F81" s="55">
        <v>174</v>
      </c>
      <c r="G81" s="55">
        <v>1425</v>
      </c>
      <c r="H81" s="55">
        <v>3</v>
      </c>
      <c r="I81" s="55">
        <v>144</v>
      </c>
      <c r="J81" s="55">
        <v>7</v>
      </c>
      <c r="K81" s="55">
        <v>7651</v>
      </c>
      <c r="L81" s="55">
        <v>655</v>
      </c>
      <c r="M81" s="24">
        <f t="shared" si="8"/>
        <v>0.6796875</v>
      </c>
      <c r="N81" s="25">
        <f t="shared" si="7"/>
        <v>4.878048780487805E-2</v>
      </c>
      <c r="P81">
        <f t="shared" si="9"/>
        <v>0.21970984185073847</v>
      </c>
      <c r="Q81" s="24">
        <f t="shared" si="10"/>
        <v>0.12210526315789473</v>
      </c>
    </row>
    <row r="82" spans="1:17" ht="16.5" thickBot="1" x14ac:dyDescent="0.3">
      <c r="A82" s="8" t="s">
        <v>216</v>
      </c>
      <c r="B82" s="55">
        <v>1668</v>
      </c>
      <c r="C82" s="56"/>
      <c r="D82" s="55">
        <v>69</v>
      </c>
      <c r="E82" s="57"/>
      <c r="F82" s="55">
        <v>876</v>
      </c>
      <c r="G82" s="55">
        <v>723</v>
      </c>
      <c r="H82" s="55">
        <v>9</v>
      </c>
      <c r="I82" s="55">
        <v>147</v>
      </c>
      <c r="J82" s="55">
        <v>6</v>
      </c>
      <c r="K82" s="55">
        <v>55542</v>
      </c>
      <c r="L82" s="55">
        <v>4904</v>
      </c>
      <c r="M82" s="24">
        <f t="shared" si="8"/>
        <v>0.92698412698412702</v>
      </c>
      <c r="N82" s="25">
        <f t="shared" si="7"/>
        <v>4.1366906474820143E-2</v>
      </c>
      <c r="P82">
        <f t="shared" si="9"/>
        <v>3.0031327643945123E-2</v>
      </c>
      <c r="Q82" s="24">
        <f t="shared" si="10"/>
        <v>1.2116182572614107</v>
      </c>
    </row>
    <row r="83" spans="1:17" ht="30.75" thickBot="1" x14ac:dyDescent="0.3">
      <c r="A83" s="8" t="s">
        <v>213</v>
      </c>
      <c r="B83" s="55">
        <v>1526</v>
      </c>
      <c r="C83" s="56">
        <v>8</v>
      </c>
      <c r="D83" s="55">
        <v>86</v>
      </c>
      <c r="E83" s="57">
        <v>1</v>
      </c>
      <c r="F83" s="55">
        <v>1013</v>
      </c>
      <c r="G83" s="55">
        <v>427</v>
      </c>
      <c r="H83" s="55">
        <v>21</v>
      </c>
      <c r="I83" s="55">
        <v>732</v>
      </c>
      <c r="J83" s="55">
        <v>41</v>
      </c>
      <c r="K83" s="55">
        <v>17359</v>
      </c>
      <c r="L83" s="55">
        <v>8332</v>
      </c>
      <c r="M83" s="24">
        <f t="shared" si="8"/>
        <v>0.92174704276615105</v>
      </c>
      <c r="N83" s="25">
        <f t="shared" si="7"/>
        <v>5.6356487549148099E-2</v>
      </c>
      <c r="P83">
        <f t="shared" si="9"/>
        <v>8.7908289648021193E-2</v>
      </c>
      <c r="Q83" s="24">
        <f t="shared" si="10"/>
        <v>2.3723653395784545</v>
      </c>
    </row>
    <row r="84" spans="1:17" ht="16.5" thickBot="1" x14ac:dyDescent="0.3">
      <c r="A84" s="8" t="s">
        <v>104</v>
      </c>
      <c r="B84" s="55">
        <v>1486</v>
      </c>
      <c r="C84" s="56"/>
      <c r="D84" s="55">
        <v>20</v>
      </c>
      <c r="E84" s="57"/>
      <c r="F84" s="55">
        <v>1302</v>
      </c>
      <c r="G84" s="55">
        <v>164</v>
      </c>
      <c r="H84" s="55"/>
      <c r="I84" s="55">
        <v>308</v>
      </c>
      <c r="J84" s="55">
        <v>4</v>
      </c>
      <c r="K84" s="55">
        <v>155928</v>
      </c>
      <c r="L84" s="55">
        <v>32335</v>
      </c>
      <c r="M84" s="24">
        <f t="shared" si="8"/>
        <v>0.98487140695915276</v>
      </c>
      <c r="N84" s="25">
        <f t="shared" ref="N84:N105" si="11">+D84/B84</f>
        <v>1.3458950201884253E-2</v>
      </c>
      <c r="P84">
        <f t="shared" si="9"/>
        <v>9.5300395054127539E-3</v>
      </c>
      <c r="Q84" s="24">
        <f t="shared" si="10"/>
        <v>7.9390243902439028</v>
      </c>
    </row>
    <row r="85" spans="1:17" ht="16.5" thickBot="1" x14ac:dyDescent="0.3">
      <c r="A85" s="8" t="s">
        <v>203</v>
      </c>
      <c r="B85" s="55">
        <v>1445</v>
      </c>
      <c r="C85" s="56">
        <v>6</v>
      </c>
      <c r="D85" s="55">
        <v>98</v>
      </c>
      <c r="E85" s="57">
        <v>1</v>
      </c>
      <c r="F85" s="55">
        <v>244</v>
      </c>
      <c r="G85" s="55">
        <v>1103</v>
      </c>
      <c r="H85" s="55">
        <v>17</v>
      </c>
      <c r="I85" s="55">
        <v>695</v>
      </c>
      <c r="J85" s="55">
        <v>47</v>
      </c>
      <c r="K85" s="55">
        <v>57504</v>
      </c>
      <c r="L85" s="55">
        <v>27660</v>
      </c>
      <c r="M85" s="24">
        <f t="shared" si="8"/>
        <v>0.71345029239766078</v>
      </c>
      <c r="N85" s="25">
        <f t="shared" si="11"/>
        <v>6.7820069204152247E-2</v>
      </c>
      <c r="P85">
        <f t="shared" si="9"/>
        <v>2.512868670005565E-2</v>
      </c>
      <c r="Q85" s="24">
        <f t="shared" si="10"/>
        <v>0.22121486854034453</v>
      </c>
    </row>
    <row r="86" spans="1:17" ht="16.5" thickBot="1" x14ac:dyDescent="0.3">
      <c r="A86" s="8" t="s">
        <v>224</v>
      </c>
      <c r="B86" s="55">
        <v>1432</v>
      </c>
      <c r="C86" s="56"/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8"/>
        <v>0.97605633802816905</v>
      </c>
      <c r="N86" s="25">
        <f t="shared" si="11"/>
        <v>1.1871508379888268E-2</v>
      </c>
      <c r="P86">
        <f t="shared" si="9"/>
        <v>0.13286323993319726</v>
      </c>
      <c r="Q86" s="24">
        <f t="shared" si="10"/>
        <v>0.95983379501385047</v>
      </c>
    </row>
    <row r="87" spans="1:17" ht="16.5" thickBot="1" x14ac:dyDescent="0.3">
      <c r="A87" s="8" t="s">
        <v>207</v>
      </c>
      <c r="B87" s="55">
        <v>1423</v>
      </c>
      <c r="C87" s="56">
        <v>4</v>
      </c>
      <c r="D87" s="55">
        <v>46</v>
      </c>
      <c r="E87" s="55"/>
      <c r="F87" s="55">
        <v>678</v>
      </c>
      <c r="G87" s="55">
        <v>699</v>
      </c>
      <c r="H87" s="55">
        <v>17</v>
      </c>
      <c r="I87" s="55">
        <v>523</v>
      </c>
      <c r="J87" s="55">
        <v>17</v>
      </c>
      <c r="K87" s="55">
        <v>149106</v>
      </c>
      <c r="L87" s="55">
        <v>54772</v>
      </c>
      <c r="M87" s="24">
        <f t="shared" si="8"/>
        <v>0.93646408839779005</v>
      </c>
      <c r="N87" s="25">
        <f t="shared" si="11"/>
        <v>3.2326071679550247E-2</v>
      </c>
      <c r="P87">
        <f t="shared" si="9"/>
        <v>9.5435462020307706E-3</v>
      </c>
      <c r="Q87" s="24">
        <f t="shared" si="10"/>
        <v>0.96995708154506433</v>
      </c>
    </row>
    <row r="88" spans="1:17" ht="16.5" thickBot="1" x14ac:dyDescent="0.3">
      <c r="A88" s="8" t="s">
        <v>215</v>
      </c>
      <c r="B88" s="55">
        <v>1421</v>
      </c>
      <c r="C88" s="56">
        <v>8</v>
      </c>
      <c r="D88" s="55">
        <v>25</v>
      </c>
      <c r="E88" s="57"/>
      <c r="F88" s="55">
        <v>741</v>
      </c>
      <c r="G88" s="55">
        <v>655</v>
      </c>
      <c r="H88" s="55">
        <v>6</v>
      </c>
      <c r="I88" s="55">
        <v>260</v>
      </c>
      <c r="J88" s="55">
        <v>5</v>
      </c>
      <c r="K88" s="55">
        <v>99864</v>
      </c>
      <c r="L88" s="55">
        <v>18291</v>
      </c>
      <c r="M88" s="24">
        <f t="shared" si="8"/>
        <v>0.96736292428198434</v>
      </c>
      <c r="N88" s="25">
        <f t="shared" si="11"/>
        <v>1.7593244194229415E-2</v>
      </c>
      <c r="P88">
        <f t="shared" si="9"/>
        <v>1.4229351918609308E-2</v>
      </c>
      <c r="Q88" s="24">
        <f t="shared" si="10"/>
        <v>1.1312977099236641</v>
      </c>
    </row>
    <row r="89" spans="1:17" ht="16.5" thickBot="1" x14ac:dyDescent="0.3">
      <c r="A89" s="8" t="s">
        <v>249</v>
      </c>
      <c r="B89" s="55">
        <v>1329</v>
      </c>
      <c r="C89" s="56">
        <v>58</v>
      </c>
      <c r="D89" s="55">
        <v>11</v>
      </c>
      <c r="E89" s="55">
        <v>1</v>
      </c>
      <c r="F89" s="55">
        <v>470</v>
      </c>
      <c r="G89" s="55">
        <v>848</v>
      </c>
      <c r="H89" s="55">
        <v>6</v>
      </c>
      <c r="I89" s="55">
        <v>79</v>
      </c>
      <c r="J89" s="55" t="s">
        <v>43</v>
      </c>
      <c r="K89" s="55">
        <v>17787</v>
      </c>
      <c r="L89" s="55">
        <v>1062</v>
      </c>
      <c r="M89" s="24">
        <f t="shared" si="8"/>
        <v>0.97713097713097719</v>
      </c>
      <c r="N89" s="25">
        <f t="shared" si="11"/>
        <v>8.2768999247554553E-3</v>
      </c>
      <c r="P89">
        <f t="shared" si="9"/>
        <v>7.4717490301905887E-2</v>
      </c>
      <c r="Q89" s="24">
        <f t="shared" si="10"/>
        <v>0.55424528301886788</v>
      </c>
    </row>
    <row r="90" spans="1:17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  <c r="M90" s="24" t="e">
        <f t="shared" si="8"/>
        <v>#DIV/0!</v>
      </c>
      <c r="N90" s="25" t="e">
        <f t="shared" si="11"/>
        <v>#DIV/0!</v>
      </c>
      <c r="P90" t="e">
        <f t="shared" si="9"/>
        <v>#DIV/0!</v>
      </c>
      <c r="Q90" s="24" t="e">
        <f t="shared" si="10"/>
        <v>#DIV/0!</v>
      </c>
    </row>
    <row r="91" spans="1:17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24" t="e">
        <f t="shared" si="8"/>
        <v>#DIV/0!</v>
      </c>
      <c r="N91" s="25" t="e">
        <f t="shared" si="11"/>
        <v>#DIV/0!</v>
      </c>
      <c r="P91" t="e">
        <f t="shared" si="9"/>
        <v>#DIV/0!</v>
      </c>
      <c r="Q91" s="24" t="e">
        <f t="shared" si="10"/>
        <v>#DIV/0!</v>
      </c>
    </row>
    <row r="92" spans="1:17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24" t="e">
        <f t="shared" si="8"/>
        <v>#DIV/0!</v>
      </c>
      <c r="N92" s="25" t="e">
        <f t="shared" si="11"/>
        <v>#DIV/0!</v>
      </c>
      <c r="P92" t="e">
        <f t="shared" si="9"/>
        <v>#DIV/0!</v>
      </c>
      <c r="Q92" s="24" t="e">
        <f t="shared" si="10"/>
        <v>#DIV/0!</v>
      </c>
    </row>
    <row r="93" spans="1:17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  <c r="M93" s="24" t="e">
        <f t="shared" si="8"/>
        <v>#DIV/0!</v>
      </c>
      <c r="N93" s="25" t="e">
        <f t="shared" si="11"/>
        <v>#DIV/0!</v>
      </c>
      <c r="P93" t="e">
        <f t="shared" si="9"/>
        <v>#DIV/0!</v>
      </c>
      <c r="Q93" s="24" t="e">
        <f t="shared" si="10"/>
        <v>#DIV/0!</v>
      </c>
    </row>
    <row r="94" spans="1:17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24" t="e">
        <f t="shared" si="8"/>
        <v>#DIV/0!</v>
      </c>
      <c r="N94" s="25" t="e">
        <f t="shared" si="11"/>
        <v>#DIV/0!</v>
      </c>
      <c r="P94" t="e">
        <f t="shared" si="9"/>
        <v>#DIV/0!</v>
      </c>
      <c r="Q94" s="24" t="e">
        <f t="shared" si="10"/>
        <v>#DIV/0!</v>
      </c>
    </row>
    <row r="95" spans="1:17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24" t="e">
        <f t="shared" si="8"/>
        <v>#DIV/0!</v>
      </c>
      <c r="N95" s="25" t="e">
        <f t="shared" si="11"/>
        <v>#DIV/0!</v>
      </c>
      <c r="P95" t="e">
        <f t="shared" si="9"/>
        <v>#DIV/0!</v>
      </c>
      <c r="Q95" s="24" t="e">
        <f t="shared" si="10"/>
        <v>#DIV/0!</v>
      </c>
    </row>
    <row r="96" spans="1:17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  <c r="M96" s="24" t="e">
        <f t="shared" si="8"/>
        <v>#DIV/0!</v>
      </c>
      <c r="N96" s="25" t="e">
        <f t="shared" si="11"/>
        <v>#DIV/0!</v>
      </c>
      <c r="P96" t="e">
        <f t="shared" si="9"/>
        <v>#DIV/0!</v>
      </c>
      <c r="Q96" s="24" t="e">
        <f t="shared" si="10"/>
        <v>#DIV/0!</v>
      </c>
    </row>
    <row r="97" spans="1:17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24" t="e">
        <f t="shared" si="8"/>
        <v>#DIV/0!</v>
      </c>
      <c r="N97" s="25" t="e">
        <f t="shared" si="11"/>
        <v>#DIV/0!</v>
      </c>
      <c r="P97" t="e">
        <f t="shared" si="9"/>
        <v>#DIV/0!</v>
      </c>
      <c r="Q97" s="24" t="e">
        <f t="shared" si="10"/>
        <v>#DIV/0!</v>
      </c>
    </row>
    <row r="98" spans="1:17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24" t="e">
        <f t="shared" si="8"/>
        <v>#DIV/0!</v>
      </c>
      <c r="N98" s="25" t="e">
        <f t="shared" si="11"/>
        <v>#DIV/0!</v>
      </c>
      <c r="P98" t="e">
        <f t="shared" si="9"/>
        <v>#DIV/0!</v>
      </c>
      <c r="Q98" s="24" t="e">
        <f t="shared" si="10"/>
        <v>#DIV/0!</v>
      </c>
    </row>
    <row r="99" spans="1:17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  <c r="M99" s="24" t="e">
        <f t="shared" si="8"/>
        <v>#DIV/0!</v>
      </c>
      <c r="N99" s="25" t="e">
        <f t="shared" si="11"/>
        <v>#DIV/0!</v>
      </c>
      <c r="P99" t="e">
        <f t="shared" si="9"/>
        <v>#DIV/0!</v>
      </c>
      <c r="Q99" s="24" t="e">
        <f t="shared" si="10"/>
        <v>#DIV/0!</v>
      </c>
    </row>
    <row r="100" spans="1:17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  <c r="M100" s="24" t="e">
        <f t="shared" si="8"/>
        <v>#DIV/0!</v>
      </c>
      <c r="N100" s="25" t="e">
        <f t="shared" si="11"/>
        <v>#DIV/0!</v>
      </c>
      <c r="P100" t="e">
        <f t="shared" si="9"/>
        <v>#DIV/0!</v>
      </c>
      <c r="Q100" s="24" t="e">
        <f t="shared" si="10"/>
        <v>#DIV/0!</v>
      </c>
    </row>
    <row r="101" spans="1:17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8"/>
        <v>#DIV/0!</v>
      </c>
      <c r="N101" s="25" t="e">
        <f t="shared" si="11"/>
        <v>#DIV/0!</v>
      </c>
      <c r="P101" t="e">
        <f t="shared" si="9"/>
        <v>#DIV/0!</v>
      </c>
      <c r="Q101" s="24" t="e">
        <f t="shared" si="10"/>
        <v>#DIV/0!</v>
      </c>
    </row>
    <row r="102" spans="1:17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8"/>
        <v>#DIV/0!</v>
      </c>
      <c r="N102" s="25" t="e">
        <f t="shared" si="11"/>
        <v>#DIV/0!</v>
      </c>
      <c r="P102" t="e">
        <f t="shared" si="9"/>
        <v>#DIV/0!</v>
      </c>
      <c r="Q102" s="24" t="e">
        <f t="shared" si="10"/>
        <v>#DIV/0!</v>
      </c>
    </row>
    <row r="103" spans="1:17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8"/>
        <v>#DIV/0!</v>
      </c>
      <c r="N103" s="25" t="e">
        <f t="shared" si="11"/>
        <v>#DIV/0!</v>
      </c>
      <c r="P103" t="e">
        <f t="shared" si="9"/>
        <v>#DIV/0!</v>
      </c>
      <c r="Q103" s="24" t="e">
        <f t="shared" si="10"/>
        <v>#DIV/0!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8"/>
        <v>#DIV/0!</v>
      </c>
      <c r="N104" s="25" t="e">
        <f t="shared" si="11"/>
        <v>#DIV/0!</v>
      </c>
      <c r="P104" t="e">
        <f t="shared" si="9"/>
        <v>#DIV/0!</v>
      </c>
      <c r="Q104" s="24" t="e">
        <f t="shared" si="10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8"/>
        <v>#DIV/0!</v>
      </c>
      <c r="N105" s="25" t="e">
        <f t="shared" si="11"/>
        <v>#DIV/0!</v>
      </c>
      <c r="P105" t="e">
        <f t="shared" si="9"/>
        <v>#DIV/0!</v>
      </c>
      <c r="Q105" s="24" t="e">
        <f t="shared" si="10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0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0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0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3" sqref="A1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973677</v>
      </c>
    </row>
    <row r="3" spans="1:25" ht="16.5" thickTop="1" thickBot="1" x14ac:dyDescent="0.3">
      <c r="A3" s="7" t="s">
        <v>16</v>
      </c>
      <c r="B3" s="54">
        <v>3802736</v>
      </c>
      <c r="C3" s="54">
        <v>78218</v>
      </c>
      <c r="D3" s="54">
        <v>263131</v>
      </c>
      <c r="E3" s="54">
        <v>5105</v>
      </c>
      <c r="F3" s="54">
        <v>1287256</v>
      </c>
      <c r="G3" s="54">
        <v>2252349</v>
      </c>
      <c r="H3" s="54">
        <v>48234</v>
      </c>
      <c r="I3" s="54">
        <v>488</v>
      </c>
      <c r="J3" s="54" t="s">
        <v>305</v>
      </c>
      <c r="K3" s="54"/>
      <c r="L3" s="54"/>
      <c r="M3" s="24">
        <f t="shared" ref="M3:M66" si="0">F3/(F3+D3)</f>
        <v>0.83028043965796927</v>
      </c>
      <c r="N3" s="25">
        <f t="shared" ref="N3:N18" si="1">+D3/B3</f>
        <v>6.9195179470781035E-2</v>
      </c>
      <c r="Q3" s="83" t="s">
        <v>69</v>
      </c>
      <c r="R3" s="84">
        <f>+G6+G7+G8+G9+G14+G17+G18+G19+G21+G22+G24+G30+G31+G35+G34+G37+G42+G50+G51+G59+G60+G62+G63+G69+G79+G5</f>
        <v>666764</v>
      </c>
    </row>
    <row r="4" spans="1:25" ht="16.5" thickBot="1" x14ac:dyDescent="0.3">
      <c r="A4" s="8" t="s">
        <v>19</v>
      </c>
      <c r="B4" s="55">
        <v>1252689</v>
      </c>
      <c r="C4" s="56">
        <v>15056</v>
      </c>
      <c r="D4" s="55">
        <v>73797</v>
      </c>
      <c r="E4" s="57">
        <v>1526</v>
      </c>
      <c r="F4" s="55">
        <v>205215</v>
      </c>
      <c r="G4" s="55">
        <v>973677</v>
      </c>
      <c r="H4" s="55">
        <v>15843</v>
      </c>
      <c r="I4" s="55">
        <v>3785</v>
      </c>
      <c r="J4" s="55">
        <v>223</v>
      </c>
      <c r="K4" s="55">
        <v>7921904</v>
      </c>
      <c r="L4" s="55">
        <v>23933</v>
      </c>
      <c r="M4" s="24">
        <f t="shared" si="0"/>
        <v>0.73550599974194664</v>
      </c>
      <c r="N4" s="25">
        <f t="shared" si="1"/>
        <v>5.8910870934445823E-2</v>
      </c>
      <c r="P4">
        <f t="shared" ref="P4:P67" si="2">+B4/K4</f>
        <v>0.15812978799036193</v>
      </c>
      <c r="Q4">
        <f>+F4/G4</f>
        <v>0.21076291213616014</v>
      </c>
      <c r="R4">
        <f>+G4/G3</f>
        <v>0.43229401837814657</v>
      </c>
      <c r="V4" s="64">
        <f>+V9-V6</f>
        <v>5119</v>
      </c>
    </row>
    <row r="5" spans="1:25" ht="16.5" thickBot="1" x14ac:dyDescent="0.3">
      <c r="A5" s="8" t="s">
        <v>0</v>
      </c>
      <c r="B5" s="55">
        <v>253682</v>
      </c>
      <c r="C5" s="56">
        <v>3121</v>
      </c>
      <c r="D5" s="55">
        <v>25857</v>
      </c>
      <c r="E5" s="57">
        <v>244</v>
      </c>
      <c r="F5" s="55">
        <v>159359</v>
      </c>
      <c r="G5" s="55">
        <v>68466</v>
      </c>
      <c r="H5" s="55">
        <v>2075</v>
      </c>
      <c r="I5" s="55">
        <v>5426</v>
      </c>
      <c r="J5" s="55">
        <v>553</v>
      </c>
      <c r="K5" s="55">
        <v>1932455</v>
      </c>
      <c r="L5" s="55">
        <v>41332</v>
      </c>
      <c r="M5" s="24">
        <f t="shared" si="0"/>
        <v>0.86039543020041465</v>
      </c>
      <c r="N5" s="25">
        <f t="shared" si="1"/>
        <v>0.10192682176898638</v>
      </c>
      <c r="P5">
        <f t="shared" si="2"/>
        <v>0.131274466934547</v>
      </c>
      <c r="Q5" s="24">
        <f t="shared" ref="Q5:Q68" si="3">+F5/G5</f>
        <v>2.3275640463879883</v>
      </c>
      <c r="V5">
        <f>+V7-V9</f>
        <v>4917</v>
      </c>
    </row>
    <row r="6" spans="1:25" ht="16.5" thickBot="1" x14ac:dyDescent="0.3">
      <c r="A6" s="8" t="s">
        <v>21</v>
      </c>
      <c r="B6" s="55">
        <v>214457</v>
      </c>
      <c r="C6" s="56">
        <v>1444</v>
      </c>
      <c r="D6" s="55">
        <v>29684</v>
      </c>
      <c r="E6" s="57">
        <v>369</v>
      </c>
      <c r="F6" s="55">
        <v>93245</v>
      </c>
      <c r="G6" s="55">
        <v>91528</v>
      </c>
      <c r="H6" s="55">
        <v>1333</v>
      </c>
      <c r="I6" s="55">
        <v>3547</v>
      </c>
      <c r="J6" s="55">
        <v>491</v>
      </c>
      <c r="K6" s="55">
        <v>2310929</v>
      </c>
      <c r="L6" s="55">
        <v>38221</v>
      </c>
      <c r="M6" s="24">
        <f t="shared" si="0"/>
        <v>0.75852727997461955</v>
      </c>
      <c r="N6" s="25">
        <f t="shared" si="1"/>
        <v>0.13841469385471214</v>
      </c>
      <c r="P6">
        <f t="shared" si="2"/>
        <v>9.2801206787400226E-2</v>
      </c>
      <c r="Q6" s="24">
        <f t="shared" si="3"/>
        <v>1.0187592867756314</v>
      </c>
      <c r="V6" s="64">
        <f>+'4.5'!F11</f>
        <v>68166</v>
      </c>
      <c r="Y6" t="s">
        <v>297</v>
      </c>
    </row>
    <row r="7" spans="1:25" ht="16.5" thickBot="1" x14ac:dyDescent="0.3">
      <c r="A7" s="8" t="s">
        <v>26</v>
      </c>
      <c r="B7" s="55">
        <v>201101</v>
      </c>
      <c r="C7" s="56">
        <v>6111</v>
      </c>
      <c r="D7" s="55">
        <v>30076</v>
      </c>
      <c r="E7" s="57">
        <v>649</v>
      </c>
      <c r="F7" s="55" t="s">
        <v>70</v>
      </c>
      <c r="G7" s="55">
        <v>170681</v>
      </c>
      <c r="H7" s="55">
        <v>1559</v>
      </c>
      <c r="I7" s="55">
        <v>2962</v>
      </c>
      <c r="J7" s="55">
        <v>443</v>
      </c>
      <c r="K7" s="55">
        <v>1448010</v>
      </c>
      <c r="L7" s="55">
        <v>21330</v>
      </c>
      <c r="M7" s="24" t="e">
        <f t="shared" si="0"/>
        <v>#VALUE!</v>
      </c>
      <c r="N7" s="25">
        <f t="shared" si="1"/>
        <v>0.14955669041924208</v>
      </c>
      <c r="P7">
        <f t="shared" si="2"/>
        <v>0.13888094695478623</v>
      </c>
      <c r="Q7" s="24" t="e">
        <f t="shared" si="3"/>
        <v>#VALUE!</v>
      </c>
      <c r="R7" s="81">
        <f t="shared" ref="R7:X7" si="4">+B11</f>
        <v>131744</v>
      </c>
      <c r="S7" s="81">
        <f t="shared" si="4"/>
        <v>2253</v>
      </c>
      <c r="T7" s="81">
        <f t="shared" si="4"/>
        <v>3584</v>
      </c>
      <c r="U7" s="81">
        <f t="shared" si="4"/>
        <v>64</v>
      </c>
      <c r="V7" s="81">
        <f t="shared" si="4"/>
        <v>78202</v>
      </c>
      <c r="W7" s="81">
        <f t="shared" si="4"/>
        <v>49958</v>
      </c>
      <c r="X7" s="81">
        <f t="shared" si="4"/>
        <v>1278</v>
      </c>
      <c r="Y7" s="81">
        <f>+V7-V9</f>
        <v>4917</v>
      </c>
    </row>
    <row r="8" spans="1:25" ht="16.5" thickBot="1" x14ac:dyDescent="0.3">
      <c r="A8" s="8" t="s">
        <v>22</v>
      </c>
      <c r="B8" s="55">
        <v>174191</v>
      </c>
      <c r="C8" s="56">
        <v>3640</v>
      </c>
      <c r="D8" s="55">
        <v>25809</v>
      </c>
      <c r="E8" s="57">
        <v>278</v>
      </c>
      <c r="F8" s="55">
        <v>53972</v>
      </c>
      <c r="G8" s="55">
        <v>94410</v>
      </c>
      <c r="H8" s="55">
        <v>3147</v>
      </c>
      <c r="I8" s="55">
        <v>2669</v>
      </c>
      <c r="J8" s="55">
        <v>395</v>
      </c>
      <c r="K8" s="55">
        <v>1100228</v>
      </c>
      <c r="L8" s="55">
        <v>16856</v>
      </c>
      <c r="M8" s="25">
        <f t="shared" si="0"/>
        <v>0.67650192401699649</v>
      </c>
      <c r="N8" s="25">
        <f t="shared" si="1"/>
        <v>0.14816494537605274</v>
      </c>
      <c r="P8">
        <f t="shared" si="2"/>
        <v>0.15832263858036699</v>
      </c>
      <c r="Q8" s="24">
        <f t="shared" si="3"/>
        <v>0.57167672916004664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167817</v>
      </c>
      <c r="C9" s="56">
        <v>810</v>
      </c>
      <c r="D9" s="55">
        <v>7225</v>
      </c>
      <c r="E9" s="57">
        <v>232</v>
      </c>
      <c r="F9" s="55">
        <v>137400</v>
      </c>
      <c r="G9" s="55">
        <v>23192</v>
      </c>
      <c r="H9" s="55">
        <v>1884</v>
      </c>
      <c r="I9" s="55">
        <v>2003</v>
      </c>
      <c r="J9" s="55">
        <v>86</v>
      </c>
      <c r="K9" s="55">
        <v>2755770</v>
      </c>
      <c r="L9" s="55">
        <v>32891</v>
      </c>
      <c r="M9" s="25">
        <f t="shared" si="0"/>
        <v>0.9500432152117545</v>
      </c>
      <c r="N9" s="85">
        <f t="shared" si="1"/>
        <v>4.3052849234582906E-2</v>
      </c>
      <c r="P9">
        <f t="shared" si="2"/>
        <v>6.089659151525708E-2</v>
      </c>
      <c r="Q9" s="24">
        <f t="shared" si="3"/>
        <v>5.9244567092100722</v>
      </c>
      <c r="R9" s="72">
        <v>129491</v>
      </c>
      <c r="S9" s="72">
        <v>1832</v>
      </c>
      <c r="T9" s="72">
        <v>3520</v>
      </c>
      <c r="U9" s="72">
        <v>59</v>
      </c>
      <c r="V9" s="72">
        <v>73285</v>
      </c>
      <c r="W9" s="72">
        <v>52686</v>
      </c>
      <c r="X9" s="72">
        <v>1338</v>
      </c>
      <c r="Y9" s="81">
        <f>+'5.5'!Y7</f>
        <v>5119</v>
      </c>
    </row>
    <row r="10" spans="1:25" ht="16.5" thickBot="1" x14ac:dyDescent="0.3">
      <c r="A10" s="8" t="s">
        <v>36</v>
      </c>
      <c r="B10" s="55">
        <v>165929</v>
      </c>
      <c r="C10" s="56">
        <v>10559</v>
      </c>
      <c r="D10" s="55">
        <v>1537</v>
      </c>
      <c r="E10" s="57">
        <v>86</v>
      </c>
      <c r="F10" s="55">
        <v>21327</v>
      </c>
      <c r="G10" s="55">
        <v>143065</v>
      </c>
      <c r="H10" s="55">
        <v>2300</v>
      </c>
      <c r="I10" s="55">
        <v>1137</v>
      </c>
      <c r="J10" s="55">
        <v>11</v>
      </c>
      <c r="K10" s="55">
        <v>4633731</v>
      </c>
      <c r="L10" s="55">
        <v>31752</v>
      </c>
      <c r="M10" s="25">
        <f t="shared" si="0"/>
        <v>0.93277641707487757</v>
      </c>
      <c r="N10" s="85">
        <f t="shared" si="1"/>
        <v>9.2629980292775818E-3</v>
      </c>
      <c r="P10">
        <f t="shared" si="2"/>
        <v>3.5808941002401735E-2</v>
      </c>
      <c r="Q10" s="24">
        <f t="shared" si="3"/>
        <v>0.1490721000943627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131744</v>
      </c>
      <c r="C11" s="67">
        <v>2253</v>
      </c>
      <c r="D11" s="66">
        <v>3584</v>
      </c>
      <c r="E11" s="66">
        <v>64</v>
      </c>
      <c r="F11" s="66">
        <v>78202</v>
      </c>
      <c r="G11" s="66">
        <v>49958</v>
      </c>
      <c r="H11" s="66">
        <v>1278</v>
      </c>
      <c r="I11" s="66">
        <v>1562</v>
      </c>
      <c r="J11" s="66">
        <v>42</v>
      </c>
      <c r="K11" s="66">
        <v>1234724</v>
      </c>
      <c r="L11" s="66">
        <v>14640</v>
      </c>
      <c r="M11" s="69">
        <f t="shared" si="0"/>
        <v>0.95617831902770645</v>
      </c>
      <c r="N11" s="82">
        <f t="shared" si="1"/>
        <v>2.7204274957493321E-2</v>
      </c>
      <c r="P11" s="70">
        <f t="shared" si="2"/>
        <v>0.10669914895960554</v>
      </c>
      <c r="Q11" s="24">
        <f t="shared" si="3"/>
        <v>1.5653548981144161</v>
      </c>
      <c r="R11" s="72">
        <f>+R7-R9</f>
        <v>2253</v>
      </c>
      <c r="S11" s="72">
        <f t="shared" ref="S11:X11" si="5">+S7-S9</f>
        <v>421</v>
      </c>
      <c r="T11" s="72">
        <f t="shared" si="5"/>
        <v>64</v>
      </c>
      <c r="U11" s="72">
        <f t="shared" si="5"/>
        <v>5</v>
      </c>
      <c r="V11" s="72">
        <f t="shared" si="5"/>
        <v>4917</v>
      </c>
      <c r="W11" s="72">
        <f t="shared" si="5"/>
        <v>-2728</v>
      </c>
      <c r="X11" s="72">
        <f t="shared" si="5"/>
        <v>-60</v>
      </c>
      <c r="Y11" s="72">
        <f>+Y7-Y9</f>
        <v>-202</v>
      </c>
    </row>
    <row r="12" spans="1:25" ht="16.5" thickBot="1" x14ac:dyDescent="0.3">
      <c r="A12" s="8" t="s">
        <v>33</v>
      </c>
      <c r="B12" s="55">
        <v>121600</v>
      </c>
      <c r="C12" s="56">
        <v>6885</v>
      </c>
      <c r="D12" s="55">
        <v>8022</v>
      </c>
      <c r="E12" s="57">
        <v>101</v>
      </c>
      <c r="F12" s="55">
        <v>48221</v>
      </c>
      <c r="G12" s="55">
        <v>65357</v>
      </c>
      <c r="H12" s="55">
        <v>8318</v>
      </c>
      <c r="I12" s="55">
        <v>572</v>
      </c>
      <c r="J12" s="55">
        <v>38</v>
      </c>
      <c r="K12" s="55">
        <v>339552</v>
      </c>
      <c r="L12" s="55">
        <v>1597</v>
      </c>
      <c r="M12" s="25">
        <f t="shared" si="0"/>
        <v>0.85736891702078477</v>
      </c>
      <c r="N12" s="25">
        <f t="shared" si="1"/>
        <v>6.5970394736842103E-2</v>
      </c>
      <c r="P12">
        <f t="shared" si="2"/>
        <v>0.3581189331825464</v>
      </c>
      <c r="Q12" s="24">
        <f t="shared" si="3"/>
        <v>0.73780926297106664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101650</v>
      </c>
      <c r="C13" s="56">
        <v>1680</v>
      </c>
      <c r="D13" s="55">
        <v>6418</v>
      </c>
      <c r="E13" s="57">
        <v>78</v>
      </c>
      <c r="F13" s="55">
        <v>81587</v>
      </c>
      <c r="G13" s="55">
        <v>13645</v>
      </c>
      <c r="H13" s="55">
        <v>2735</v>
      </c>
      <c r="I13" s="55">
        <v>1210</v>
      </c>
      <c r="J13" s="55">
        <v>76</v>
      </c>
      <c r="K13" s="55">
        <v>531275</v>
      </c>
      <c r="L13" s="55">
        <v>6325</v>
      </c>
      <c r="M13" s="24">
        <f t="shared" si="0"/>
        <v>0.92707232543605478</v>
      </c>
      <c r="N13" s="25">
        <f t="shared" si="1"/>
        <v>6.3138219380226263E-2</v>
      </c>
      <c r="P13">
        <f t="shared" si="2"/>
        <v>0.19133217260364219</v>
      </c>
      <c r="Q13" s="24">
        <f t="shared" si="3"/>
        <v>5.9792598021253207</v>
      </c>
      <c r="R13" s="72">
        <f>+R7/R9</f>
        <v>1.0173988925871296</v>
      </c>
      <c r="S13" s="72">
        <f t="shared" ref="S13:X13" si="6">+S7/S9</f>
        <v>1.2298034934497817</v>
      </c>
      <c r="T13" s="72">
        <f t="shared" si="6"/>
        <v>1.0181818181818181</v>
      </c>
      <c r="U13" s="72">
        <f t="shared" si="6"/>
        <v>1.0847457627118644</v>
      </c>
      <c r="V13" s="72">
        <f>+V5/V4</f>
        <v>0.96053916780621218</v>
      </c>
      <c r="W13" s="72">
        <f t="shared" si="6"/>
        <v>0.94822153892874772</v>
      </c>
      <c r="X13" s="72">
        <f t="shared" si="6"/>
        <v>0.95515695067264572</v>
      </c>
      <c r="Y13" s="72">
        <f>+Y7/Y9</f>
        <v>0.96053916780621218</v>
      </c>
    </row>
    <row r="14" spans="1:25" ht="16.5" thickBot="1" x14ac:dyDescent="0.3">
      <c r="A14" s="8" t="s">
        <v>25</v>
      </c>
      <c r="B14" s="55">
        <v>82883</v>
      </c>
      <c r="C14" s="55">
        <v>2</v>
      </c>
      <c r="D14" s="55">
        <v>4633</v>
      </c>
      <c r="E14" s="55"/>
      <c r="F14" s="55">
        <v>77911</v>
      </c>
      <c r="G14" s="55">
        <v>339</v>
      </c>
      <c r="H14" s="55">
        <v>26</v>
      </c>
      <c r="I14" s="55">
        <v>58</v>
      </c>
      <c r="J14" s="55">
        <v>3</v>
      </c>
      <c r="K14" s="55"/>
      <c r="L14" s="55"/>
      <c r="M14" s="25">
        <f t="shared" si="0"/>
        <v>0.94387235898429933</v>
      </c>
      <c r="N14" s="25">
        <f t="shared" si="1"/>
        <v>5.5898073187505282E-2</v>
      </c>
      <c r="P14" t="e">
        <f t="shared" si="2"/>
        <v>#DIV/0!</v>
      </c>
      <c r="Q14" s="24">
        <f t="shared" si="3"/>
        <v>229.8259587020649</v>
      </c>
      <c r="R14" s="8"/>
    </row>
    <row r="15" spans="1:25" ht="16.5" thickBot="1" x14ac:dyDescent="0.3">
      <c r="A15" s="8" t="s">
        <v>32</v>
      </c>
      <c r="B15" s="55">
        <v>63403</v>
      </c>
      <c r="C15" s="56">
        <v>1357</v>
      </c>
      <c r="D15" s="55">
        <v>4223</v>
      </c>
      <c r="E15" s="57">
        <v>180</v>
      </c>
      <c r="F15" s="55">
        <v>27816</v>
      </c>
      <c r="G15" s="55">
        <v>31364</v>
      </c>
      <c r="H15" s="55">
        <v>502</v>
      </c>
      <c r="I15" s="55">
        <v>1680</v>
      </c>
      <c r="J15" s="55">
        <v>112</v>
      </c>
      <c r="K15" s="55">
        <v>940567</v>
      </c>
      <c r="L15" s="55">
        <v>24921</v>
      </c>
      <c r="M15" s="24">
        <f t="shared" si="0"/>
        <v>0.86819189113268203</v>
      </c>
      <c r="N15" s="25">
        <f t="shared" si="1"/>
        <v>6.6605681119189949E-2</v>
      </c>
      <c r="P15">
        <f t="shared" si="2"/>
        <v>6.7409339260254719E-2</v>
      </c>
      <c r="Q15" s="24">
        <f t="shared" si="3"/>
        <v>0.886876673893636</v>
      </c>
    </row>
    <row r="16" spans="1:25" ht="16.5" thickBot="1" x14ac:dyDescent="0.3">
      <c r="A16" s="8" t="s">
        <v>52</v>
      </c>
      <c r="B16" s="55">
        <v>54817</v>
      </c>
      <c r="C16" s="56">
        <v>3628</v>
      </c>
      <c r="D16" s="55">
        <v>1533</v>
      </c>
      <c r="E16" s="57">
        <v>89</v>
      </c>
      <c r="F16" s="55">
        <v>17527</v>
      </c>
      <c r="G16" s="55">
        <v>35757</v>
      </c>
      <c r="H16" s="55">
        <v>717</v>
      </c>
      <c r="I16" s="55">
        <v>1663</v>
      </c>
      <c r="J16" s="55">
        <v>46</v>
      </c>
      <c r="K16" s="55">
        <v>429458</v>
      </c>
      <c r="L16" s="55">
        <v>13025</v>
      </c>
      <c r="M16" s="24">
        <f t="shared" si="0"/>
        <v>0.91956977964323194</v>
      </c>
      <c r="N16" s="25">
        <f t="shared" si="1"/>
        <v>2.7965777039969351E-2</v>
      </c>
      <c r="P16">
        <f t="shared" si="2"/>
        <v>0.12764228399517533</v>
      </c>
      <c r="Q16" s="24">
        <f t="shared" si="3"/>
        <v>0.49016975697066306</v>
      </c>
    </row>
    <row r="17" spans="1:26" ht="16.5" thickBot="1" x14ac:dyDescent="0.3">
      <c r="A17" s="8" t="s">
        <v>47</v>
      </c>
      <c r="B17" s="55">
        <v>52987</v>
      </c>
      <c r="C17" s="56">
        <v>3587</v>
      </c>
      <c r="D17" s="55">
        <v>1785</v>
      </c>
      <c r="E17" s="57">
        <v>92</v>
      </c>
      <c r="F17" s="55">
        <v>15331</v>
      </c>
      <c r="G17" s="55">
        <v>35871</v>
      </c>
      <c r="H17" s="55"/>
      <c r="I17" s="55">
        <v>38</v>
      </c>
      <c r="J17" s="71">
        <v>1</v>
      </c>
      <c r="K17" s="55">
        <v>1276781</v>
      </c>
      <c r="L17" s="55">
        <v>925</v>
      </c>
      <c r="M17" s="24">
        <f t="shared" si="0"/>
        <v>0.89571161486328577</v>
      </c>
      <c r="N17" s="25">
        <f t="shared" si="1"/>
        <v>3.3687508256742223E-2</v>
      </c>
      <c r="P17">
        <f t="shared" si="2"/>
        <v>4.1500460924778798E-2</v>
      </c>
      <c r="Q17" s="24">
        <f t="shared" si="3"/>
        <v>0.42739260126564632</v>
      </c>
    </row>
    <row r="18" spans="1:26" ht="16.5" thickBot="1" x14ac:dyDescent="0.3">
      <c r="A18" s="8" t="s">
        <v>29</v>
      </c>
      <c r="B18" s="55">
        <v>50781</v>
      </c>
      <c r="C18" s="56">
        <v>272</v>
      </c>
      <c r="D18" s="55">
        <v>8339</v>
      </c>
      <c r="E18" s="57">
        <v>323</v>
      </c>
      <c r="F18" s="55">
        <v>12731</v>
      </c>
      <c r="G18" s="55">
        <v>29711</v>
      </c>
      <c r="H18" s="55">
        <v>646</v>
      </c>
      <c r="I18" s="55">
        <v>4382</v>
      </c>
      <c r="J18" s="55">
        <v>720</v>
      </c>
      <c r="K18" s="55">
        <v>474176</v>
      </c>
      <c r="L18" s="55">
        <v>40914</v>
      </c>
      <c r="M18" s="24">
        <f t="shared" si="0"/>
        <v>0.60422401518747038</v>
      </c>
      <c r="N18" s="25">
        <f t="shared" si="1"/>
        <v>0.16421496228904511</v>
      </c>
      <c r="P18">
        <f t="shared" si="2"/>
        <v>0.10709314684842759</v>
      </c>
      <c r="Q18" s="24">
        <f t="shared" si="3"/>
        <v>0.42849449698764769</v>
      </c>
    </row>
    <row r="19" spans="1:26" ht="16.5" thickBot="1" x14ac:dyDescent="0.3">
      <c r="A19" s="8" t="s">
        <v>31</v>
      </c>
      <c r="B19" s="55">
        <v>41319</v>
      </c>
      <c r="C19" s="56">
        <v>232</v>
      </c>
      <c r="D19" s="55">
        <v>5204</v>
      </c>
      <c r="E19" s="57">
        <v>36</v>
      </c>
      <c r="F19" s="55" t="s">
        <v>70</v>
      </c>
      <c r="G19" s="55">
        <v>35865</v>
      </c>
      <c r="H19" s="55">
        <v>628</v>
      </c>
      <c r="I19" s="55">
        <v>2411</v>
      </c>
      <c r="J19" s="55">
        <v>304</v>
      </c>
      <c r="K19" s="55">
        <v>243277</v>
      </c>
      <c r="L19" s="55">
        <v>14198</v>
      </c>
      <c r="M19" s="24" t="e">
        <f t="shared" si="0"/>
        <v>#VALUE!</v>
      </c>
      <c r="N19" s="25">
        <f>2607/118235</f>
        <v>2.2049308580369603E-2</v>
      </c>
      <c r="P19">
        <f t="shared" si="2"/>
        <v>0.16984342950628295</v>
      </c>
      <c r="Q19" s="24" t="e">
        <f t="shared" si="3"/>
        <v>#VALUE!</v>
      </c>
    </row>
    <row r="20" spans="1:26" ht="16.5" thickBot="1" x14ac:dyDescent="0.3">
      <c r="A20" s="8" t="s">
        <v>73</v>
      </c>
      <c r="B20" s="55">
        <v>31938</v>
      </c>
      <c r="C20" s="56">
        <v>1687</v>
      </c>
      <c r="D20" s="55">
        <v>209</v>
      </c>
      <c r="E20" s="57">
        <v>9</v>
      </c>
      <c r="F20" s="55">
        <v>6783</v>
      </c>
      <c r="G20" s="55">
        <v>24946</v>
      </c>
      <c r="H20" s="55">
        <v>143</v>
      </c>
      <c r="I20" s="55">
        <v>917</v>
      </c>
      <c r="J20" s="55">
        <v>6</v>
      </c>
      <c r="K20" s="55">
        <v>389659</v>
      </c>
      <c r="L20" s="55">
        <v>11193</v>
      </c>
      <c r="M20" s="24">
        <f t="shared" si="0"/>
        <v>0.97010869565217395</v>
      </c>
      <c r="N20" s="25">
        <f t="shared" ref="N20:N83" si="7">+D20/B20</f>
        <v>6.5439288621704549E-3</v>
      </c>
      <c r="P20">
        <f t="shared" si="2"/>
        <v>8.1963973628223649E-2</v>
      </c>
      <c r="Q20" s="24">
        <f t="shared" si="3"/>
        <v>0.2719073198107913</v>
      </c>
    </row>
    <row r="21" spans="1:26" ht="16.5" thickBot="1" x14ac:dyDescent="0.3">
      <c r="A21" s="8" t="s">
        <v>50</v>
      </c>
      <c r="B21" s="55">
        <v>31881</v>
      </c>
      <c r="C21" s="56"/>
      <c r="D21" s="55">
        <v>1618</v>
      </c>
      <c r="E21" s="57">
        <v>49</v>
      </c>
      <c r="F21" s="55">
        <v>3433</v>
      </c>
      <c r="G21" s="55">
        <v>26830</v>
      </c>
      <c r="H21" s="55">
        <v>156</v>
      </c>
      <c r="I21" s="55">
        <v>1807</v>
      </c>
      <c r="J21" s="55">
        <v>92</v>
      </c>
      <c r="K21" s="55">
        <v>81392</v>
      </c>
      <c r="L21" s="55">
        <v>4613</v>
      </c>
      <c r="M21" s="24">
        <f t="shared" si="0"/>
        <v>0.67966739259552567</v>
      </c>
      <c r="N21" s="25">
        <f t="shared" si="7"/>
        <v>5.0751231140804869E-2</v>
      </c>
      <c r="P21">
        <f t="shared" si="2"/>
        <v>0.39169697267544723</v>
      </c>
      <c r="Q21" s="24">
        <f t="shared" si="3"/>
        <v>0.1279537830786433</v>
      </c>
    </row>
    <row r="22" spans="1:26" ht="16.5" thickBot="1" x14ac:dyDescent="0.3">
      <c r="A22" s="8" t="s">
        <v>30</v>
      </c>
      <c r="B22" s="55">
        <v>30060</v>
      </c>
      <c r="C22" s="56">
        <v>51</v>
      </c>
      <c r="D22" s="55">
        <v>1805</v>
      </c>
      <c r="E22" s="57">
        <v>10</v>
      </c>
      <c r="F22" s="55">
        <v>25700</v>
      </c>
      <c r="G22" s="55">
        <v>2555</v>
      </c>
      <c r="H22" s="55">
        <v>121</v>
      </c>
      <c r="I22" s="55">
        <v>3473</v>
      </c>
      <c r="J22" s="55">
        <v>209</v>
      </c>
      <c r="K22" s="55">
        <v>290365</v>
      </c>
      <c r="L22" s="55">
        <v>33550</v>
      </c>
      <c r="M22" s="24">
        <f t="shared" si="0"/>
        <v>0.93437556807853117</v>
      </c>
      <c r="N22" s="25">
        <f t="shared" si="7"/>
        <v>6.0046573519627409E-2</v>
      </c>
      <c r="P22">
        <f t="shared" si="2"/>
        <v>0.10352487386565185</v>
      </c>
      <c r="Q22" s="24">
        <f t="shared" si="3"/>
        <v>10.058708414872799</v>
      </c>
      <c r="R22" s="64"/>
    </row>
    <row r="23" spans="1:26" ht="16.5" thickBot="1" x14ac:dyDescent="0.3">
      <c r="A23" s="8" t="s">
        <v>34</v>
      </c>
      <c r="B23" s="55">
        <v>26182</v>
      </c>
      <c r="C23" s="56">
        <v>480</v>
      </c>
      <c r="D23" s="55">
        <v>1089</v>
      </c>
      <c r="E23" s="57">
        <v>15</v>
      </c>
      <c r="F23" s="55">
        <v>2076</v>
      </c>
      <c r="G23" s="55">
        <v>23017</v>
      </c>
      <c r="H23" s="55">
        <v>136</v>
      </c>
      <c r="I23" s="55">
        <v>2568</v>
      </c>
      <c r="J23" s="55">
        <v>107</v>
      </c>
      <c r="K23" s="55">
        <v>470234</v>
      </c>
      <c r="L23" s="55">
        <v>46116</v>
      </c>
      <c r="M23" s="24">
        <f t="shared" si="0"/>
        <v>0.65592417061611374</v>
      </c>
      <c r="N23" s="25">
        <f t="shared" si="7"/>
        <v>4.1593461156519747E-2</v>
      </c>
      <c r="P23">
        <f t="shared" si="2"/>
        <v>5.5678662112905487E-2</v>
      </c>
      <c r="Q23" s="24">
        <f t="shared" si="3"/>
        <v>9.0194204283790241E-2</v>
      </c>
    </row>
    <row r="24" spans="1:26" ht="16.5" thickBot="1" x14ac:dyDescent="0.3">
      <c r="A24" s="8" t="s">
        <v>75</v>
      </c>
      <c r="B24" s="55">
        <v>26025</v>
      </c>
      <c r="C24" s="56">
        <v>1120</v>
      </c>
      <c r="D24" s="55">
        <v>2507</v>
      </c>
      <c r="E24" s="57">
        <v>236</v>
      </c>
      <c r="F24" s="55">
        <v>16810</v>
      </c>
      <c r="G24" s="55">
        <v>6708</v>
      </c>
      <c r="H24" s="55">
        <v>378</v>
      </c>
      <c r="I24" s="55">
        <v>202</v>
      </c>
      <c r="J24" s="55">
        <v>19</v>
      </c>
      <c r="K24" s="55">
        <v>105664</v>
      </c>
      <c r="L24" s="55">
        <v>820</v>
      </c>
      <c r="M24" s="24">
        <f t="shared" si="0"/>
        <v>0.87021794274473263</v>
      </c>
      <c r="N24" s="25">
        <f t="shared" si="7"/>
        <v>9.6330451488952931E-2</v>
      </c>
      <c r="P24">
        <f t="shared" si="2"/>
        <v>0.24629959115687461</v>
      </c>
      <c r="Q24" s="24">
        <f t="shared" si="3"/>
        <v>2.5059630292188433</v>
      </c>
    </row>
    <row r="25" spans="1:26" ht="16.5" thickBot="1" x14ac:dyDescent="0.3">
      <c r="A25" s="8" t="s">
        <v>46</v>
      </c>
      <c r="B25" s="55">
        <v>23918</v>
      </c>
      <c r="C25" s="56">
        <v>702</v>
      </c>
      <c r="D25" s="55">
        <v>2941</v>
      </c>
      <c r="E25" s="57">
        <v>87</v>
      </c>
      <c r="F25" s="55">
        <v>4074</v>
      </c>
      <c r="G25" s="55">
        <v>16903</v>
      </c>
      <c r="H25" s="55">
        <v>425</v>
      </c>
      <c r="I25" s="55">
        <v>2368</v>
      </c>
      <c r="J25" s="55">
        <v>291</v>
      </c>
      <c r="K25" s="55">
        <v>148500</v>
      </c>
      <c r="L25" s="55">
        <v>14704</v>
      </c>
      <c r="M25" s="24">
        <f t="shared" si="0"/>
        <v>0.58075552387740559</v>
      </c>
      <c r="N25" s="25">
        <f t="shared" si="7"/>
        <v>0.12296178610251693</v>
      </c>
      <c r="P25">
        <f t="shared" si="2"/>
        <v>0.16106397306397308</v>
      </c>
      <c r="Q25" s="24">
        <f t="shared" si="3"/>
        <v>0.24102230373306513</v>
      </c>
    </row>
    <row r="26" spans="1:26" ht="16.5" thickBot="1" x14ac:dyDescent="0.3">
      <c r="A26" s="8" t="s">
        <v>62</v>
      </c>
      <c r="B26" s="55">
        <v>23214</v>
      </c>
      <c r="C26" s="55">
        <v>1165</v>
      </c>
      <c r="D26" s="55">
        <v>544</v>
      </c>
      <c r="E26" s="55">
        <v>30</v>
      </c>
      <c r="F26" s="55">
        <v>6281</v>
      </c>
      <c r="G26" s="55">
        <v>16389</v>
      </c>
      <c r="H26" s="55">
        <v>111</v>
      </c>
      <c r="I26" s="55">
        <v>105</v>
      </c>
      <c r="J26" s="55">
        <v>2</v>
      </c>
      <c r="K26" s="55">
        <v>232582</v>
      </c>
      <c r="L26" s="55">
        <v>1053</v>
      </c>
      <c r="M26" s="24">
        <f t="shared" si="0"/>
        <v>0.92029304029304027</v>
      </c>
      <c r="N26" s="25">
        <f t="shared" si="7"/>
        <v>2.3434134573963986E-2</v>
      </c>
      <c r="P26">
        <f t="shared" si="2"/>
        <v>9.9809959498155493E-2</v>
      </c>
      <c r="Q26" s="24">
        <f t="shared" si="3"/>
        <v>0.38324485935688574</v>
      </c>
    </row>
    <row r="27" spans="1:26" ht="16.5" thickBot="1" x14ac:dyDescent="0.3">
      <c r="A27" s="8" t="s">
        <v>51</v>
      </c>
      <c r="B27" s="55">
        <v>23048</v>
      </c>
      <c r="C27" s="56">
        <v>1032</v>
      </c>
      <c r="D27" s="55">
        <v>281</v>
      </c>
      <c r="E27" s="57">
        <v>6</v>
      </c>
      <c r="F27" s="55">
        <v>11189</v>
      </c>
      <c r="G27" s="55">
        <v>11578</v>
      </c>
      <c r="H27" s="55">
        <v>470</v>
      </c>
      <c r="I27" s="55">
        <v>1206</v>
      </c>
      <c r="J27" s="55">
        <v>15</v>
      </c>
      <c r="K27" s="55">
        <v>232108</v>
      </c>
      <c r="L27" s="55">
        <v>12142</v>
      </c>
      <c r="M27" s="24">
        <f t="shared" si="0"/>
        <v>0.97550130775937227</v>
      </c>
      <c r="N27" s="25">
        <f t="shared" si="7"/>
        <v>1.2191947240541479E-2</v>
      </c>
      <c r="P27">
        <f t="shared" si="2"/>
        <v>9.9298602374756573E-2</v>
      </c>
      <c r="Q27" s="24">
        <f t="shared" si="3"/>
        <v>0.96640179651062363</v>
      </c>
      <c r="Z27" s="72"/>
    </row>
    <row r="28" spans="1:26" ht="16.5" thickBot="1" x14ac:dyDescent="0.3">
      <c r="A28" s="8" t="s">
        <v>49</v>
      </c>
      <c r="B28" s="55">
        <v>22248</v>
      </c>
      <c r="C28" s="56">
        <v>265</v>
      </c>
      <c r="D28" s="55">
        <v>1375</v>
      </c>
      <c r="E28" s="55">
        <v>36</v>
      </c>
      <c r="F28" s="55">
        <v>17110</v>
      </c>
      <c r="G28" s="55">
        <v>3763</v>
      </c>
      <c r="H28" s="55">
        <v>93</v>
      </c>
      <c r="I28" s="55">
        <v>4506</v>
      </c>
      <c r="J28" s="55">
        <v>278</v>
      </c>
      <c r="K28" s="55">
        <v>214761</v>
      </c>
      <c r="L28" s="55">
        <v>43493</v>
      </c>
      <c r="M28" s="24">
        <f t="shared" si="0"/>
        <v>0.92561536380849341</v>
      </c>
      <c r="N28" s="25">
        <f t="shared" si="7"/>
        <v>6.1803308162531462E-2</v>
      </c>
      <c r="P28">
        <f t="shared" si="2"/>
        <v>0.10359422800229091</v>
      </c>
      <c r="Q28" s="24">
        <f t="shared" si="3"/>
        <v>4.5469040659048634</v>
      </c>
      <c r="Z28" s="72"/>
    </row>
    <row r="29" spans="1:26" ht="16.5" thickBot="1" x14ac:dyDescent="0.3">
      <c r="A29" s="8" t="s">
        <v>86</v>
      </c>
      <c r="B29" s="55">
        <v>20198</v>
      </c>
      <c r="C29" s="56">
        <v>788</v>
      </c>
      <c r="D29" s="55">
        <v>20</v>
      </c>
      <c r="E29" s="55">
        <v>2</v>
      </c>
      <c r="F29" s="55">
        <v>1634</v>
      </c>
      <c r="G29" s="55">
        <v>18544</v>
      </c>
      <c r="H29" s="55">
        <v>23</v>
      </c>
      <c r="I29" s="55">
        <v>3452</v>
      </c>
      <c r="J29" s="55">
        <v>3</v>
      </c>
      <c r="K29" s="55">
        <v>175604</v>
      </c>
      <c r="L29" s="55">
        <v>30016</v>
      </c>
      <c r="M29" s="24">
        <f t="shared" si="0"/>
        <v>0.98790810157194675</v>
      </c>
      <c r="N29" s="25">
        <f t="shared" si="7"/>
        <v>9.901970492127933E-4</v>
      </c>
      <c r="P29">
        <f t="shared" si="2"/>
        <v>0.11502015899410037</v>
      </c>
      <c r="Q29" s="24">
        <f t="shared" si="3"/>
        <v>8.8114754098360656E-2</v>
      </c>
      <c r="Z29" s="72"/>
    </row>
    <row r="30" spans="1:26" ht="16.5" thickBot="1" x14ac:dyDescent="0.3">
      <c r="A30" s="8" t="s">
        <v>85</v>
      </c>
      <c r="B30" s="55">
        <v>19255</v>
      </c>
      <c r="C30" s="56">
        <v>905</v>
      </c>
      <c r="D30" s="55">
        <v>112</v>
      </c>
      <c r="E30" s="57">
        <v>5</v>
      </c>
      <c r="F30" s="55">
        <v>4388</v>
      </c>
      <c r="G30" s="55">
        <v>14755</v>
      </c>
      <c r="H30" s="55">
        <v>92</v>
      </c>
      <c r="I30" s="55">
        <v>2038</v>
      </c>
      <c r="J30" s="55">
        <v>12</v>
      </c>
      <c r="K30" s="55">
        <v>220045</v>
      </c>
      <c r="L30" s="55">
        <v>23287</v>
      </c>
      <c r="M30" s="24">
        <f t="shared" si="0"/>
        <v>0.97511111111111115</v>
      </c>
      <c r="N30" s="25">
        <f t="shared" si="7"/>
        <v>5.8166709945468706E-3</v>
      </c>
      <c r="P30">
        <f t="shared" si="2"/>
        <v>8.7504828557794997E-2</v>
      </c>
      <c r="Q30" s="24">
        <f t="shared" si="3"/>
        <v>0.29739071501186037</v>
      </c>
      <c r="Z30" s="72"/>
    </row>
    <row r="31" spans="1:26" ht="16.5" thickBot="1" x14ac:dyDescent="0.3">
      <c r="A31" s="8" t="s">
        <v>81</v>
      </c>
      <c r="B31" s="55">
        <v>17972</v>
      </c>
      <c r="C31" s="56">
        <v>830</v>
      </c>
      <c r="D31" s="55">
        <v>12</v>
      </c>
      <c r="E31" s="57"/>
      <c r="F31" s="55">
        <v>2070</v>
      </c>
      <c r="G31" s="55">
        <v>15890</v>
      </c>
      <c r="H31" s="55">
        <v>72</v>
      </c>
      <c r="I31" s="55">
        <v>6238</v>
      </c>
      <c r="J31" s="55">
        <v>4</v>
      </c>
      <c r="K31" s="55">
        <v>112963</v>
      </c>
      <c r="L31" s="55">
        <v>39209</v>
      </c>
      <c r="M31" s="24">
        <f t="shared" si="0"/>
        <v>0.99423631123919309</v>
      </c>
      <c r="N31" s="25">
        <f t="shared" si="7"/>
        <v>6.6770531938571112E-4</v>
      </c>
      <c r="P31">
        <f t="shared" si="2"/>
        <v>0.15909634127988811</v>
      </c>
      <c r="Q31" s="24">
        <f t="shared" si="3"/>
        <v>0.13027061044682189</v>
      </c>
      <c r="Z31" s="72"/>
    </row>
    <row r="32" spans="1:26" ht="16.5" thickBot="1" x14ac:dyDescent="0.3">
      <c r="A32" s="8" t="s">
        <v>45</v>
      </c>
      <c r="B32" s="55">
        <v>16310</v>
      </c>
      <c r="C32" s="56">
        <v>21</v>
      </c>
      <c r="D32" s="55">
        <v>239</v>
      </c>
      <c r="E32" s="57">
        <v>1</v>
      </c>
      <c r="F32" s="55">
        <v>10637</v>
      </c>
      <c r="G32" s="55">
        <v>5434</v>
      </c>
      <c r="H32" s="55">
        <v>89</v>
      </c>
      <c r="I32" s="55">
        <v>1884</v>
      </c>
      <c r="J32" s="55">
        <v>28</v>
      </c>
      <c r="K32" s="55">
        <v>423125</v>
      </c>
      <c r="L32" s="55">
        <v>48885</v>
      </c>
      <c r="M32" s="24">
        <f t="shared" si="0"/>
        <v>0.97802500919455682</v>
      </c>
      <c r="N32" s="25">
        <f t="shared" si="7"/>
        <v>1.4653586756591048E-2</v>
      </c>
      <c r="P32">
        <f t="shared" si="2"/>
        <v>3.8546528803545053E-2</v>
      </c>
      <c r="Q32" s="24">
        <f t="shared" si="3"/>
        <v>1.9574898785425101</v>
      </c>
      <c r="Z32" s="72"/>
    </row>
    <row r="33" spans="1:26" ht="16.5" thickBot="1" x14ac:dyDescent="0.3">
      <c r="A33" s="8" t="s">
        <v>78</v>
      </c>
      <c r="B33" s="55">
        <v>15738</v>
      </c>
      <c r="C33" s="56">
        <v>546</v>
      </c>
      <c r="D33" s="55">
        <v>157</v>
      </c>
      <c r="E33" s="57">
        <v>11</v>
      </c>
      <c r="F33" s="55">
        <v>3359</v>
      </c>
      <c r="G33" s="55">
        <v>12222</v>
      </c>
      <c r="H33" s="55">
        <v>1</v>
      </c>
      <c r="I33" s="55">
        <v>1591</v>
      </c>
      <c r="J33" s="55">
        <v>16</v>
      </c>
      <c r="K33" s="55">
        <v>1200000</v>
      </c>
      <c r="L33" s="55">
        <v>121330</v>
      </c>
      <c r="M33" s="24">
        <f t="shared" si="0"/>
        <v>0.95534698521046646</v>
      </c>
      <c r="N33" s="25">
        <f t="shared" si="7"/>
        <v>9.9758546193925539E-3</v>
      </c>
      <c r="P33">
        <f t="shared" si="2"/>
        <v>1.3115E-2</v>
      </c>
      <c r="Q33" s="24">
        <f t="shared" si="3"/>
        <v>0.27483226967763053</v>
      </c>
      <c r="Z33" s="72"/>
    </row>
    <row r="34" spans="1:26" ht="16.5" thickBot="1" x14ac:dyDescent="0.3">
      <c r="A34" s="8" t="s">
        <v>35</v>
      </c>
      <c r="B34" s="55">
        <v>15684</v>
      </c>
      <c r="C34" s="56">
        <v>34</v>
      </c>
      <c r="D34" s="55">
        <v>608</v>
      </c>
      <c r="E34" s="55">
        <v>2</v>
      </c>
      <c r="F34" s="55">
        <v>13639</v>
      </c>
      <c r="G34" s="55">
        <v>1437</v>
      </c>
      <c r="H34" s="55">
        <v>97</v>
      </c>
      <c r="I34" s="55">
        <v>1741</v>
      </c>
      <c r="J34" s="55">
        <v>68</v>
      </c>
      <c r="K34" s="55">
        <v>292254</v>
      </c>
      <c r="L34" s="55">
        <v>32450</v>
      </c>
      <c r="M34" s="24">
        <f t="shared" si="0"/>
        <v>0.95732434898575136</v>
      </c>
      <c r="N34" s="25">
        <f t="shared" si="7"/>
        <v>3.8765621015047179E-2</v>
      </c>
      <c r="P34">
        <f t="shared" si="2"/>
        <v>5.3665647005686837E-2</v>
      </c>
      <c r="Q34" s="24">
        <f t="shared" si="3"/>
        <v>9.4913013221990266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15253</v>
      </c>
      <c r="C35" s="56"/>
      <c r="D35" s="55">
        <v>556</v>
      </c>
      <c r="E35" s="57"/>
      <c r="F35" s="55">
        <v>4496</v>
      </c>
      <c r="G35" s="55">
        <v>10201</v>
      </c>
      <c r="H35" s="55">
        <v>308</v>
      </c>
      <c r="I35" s="55">
        <v>121</v>
      </c>
      <c r="J35" s="55">
        <v>4</v>
      </c>
      <c r="K35" s="55">
        <v>186343</v>
      </c>
      <c r="L35" s="55">
        <v>1473</v>
      </c>
      <c r="M35" s="24">
        <f t="shared" si="0"/>
        <v>0.88994457640538405</v>
      </c>
      <c r="N35" s="25">
        <f t="shared" si="7"/>
        <v>3.6451845538582571E-2</v>
      </c>
      <c r="P35">
        <f t="shared" si="2"/>
        <v>8.1854429734414494E-2</v>
      </c>
      <c r="Q35" s="24">
        <f t="shared" si="3"/>
        <v>0.44074110381335163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14740</v>
      </c>
      <c r="C36" s="56">
        <v>309</v>
      </c>
      <c r="D36" s="55">
        <v>733</v>
      </c>
      <c r="E36" s="57">
        <v>17</v>
      </c>
      <c r="F36" s="55">
        <v>4655</v>
      </c>
      <c r="G36" s="55">
        <v>9352</v>
      </c>
      <c r="H36" s="55">
        <v>160</v>
      </c>
      <c r="I36" s="55">
        <v>389</v>
      </c>
      <c r="J36" s="55">
        <v>19</v>
      </c>
      <c r="K36" s="55">
        <v>410468</v>
      </c>
      <c r="L36" s="55">
        <v>10846</v>
      </c>
      <c r="M36" s="24">
        <f t="shared" si="0"/>
        <v>0.86395694135115075</v>
      </c>
      <c r="N36" s="25">
        <f t="shared" si="7"/>
        <v>4.9728629579375849E-2</v>
      </c>
      <c r="P36">
        <f t="shared" si="2"/>
        <v>3.591022929923892E-2</v>
      </c>
      <c r="Q36" s="24">
        <f t="shared" si="3"/>
        <v>0.4977544910179641</v>
      </c>
    </row>
    <row r="37" spans="1:26" ht="16.5" thickBot="1" x14ac:dyDescent="0.3">
      <c r="A37" s="8" t="s">
        <v>59</v>
      </c>
      <c r="B37" s="55">
        <v>14107</v>
      </c>
      <c r="C37" s="56">
        <v>270</v>
      </c>
      <c r="D37" s="55">
        <v>864</v>
      </c>
      <c r="E37" s="57">
        <v>23</v>
      </c>
      <c r="F37" s="55">
        <v>5788</v>
      </c>
      <c r="G37" s="55">
        <v>7455</v>
      </c>
      <c r="H37" s="55">
        <v>244</v>
      </c>
      <c r="I37" s="55">
        <v>733</v>
      </c>
      <c r="J37" s="55">
        <v>45</v>
      </c>
      <c r="K37" s="55">
        <v>217139</v>
      </c>
      <c r="L37" s="55">
        <v>11287</v>
      </c>
      <c r="M37" s="24">
        <f t="shared" si="0"/>
        <v>0.8701142513529766</v>
      </c>
      <c r="N37" s="25">
        <f t="shared" si="7"/>
        <v>6.1246189834833771E-2</v>
      </c>
      <c r="P37">
        <f t="shared" si="2"/>
        <v>6.4967601398182737E-2</v>
      </c>
      <c r="Q37" s="24">
        <f t="shared" si="3"/>
        <v>0.77639168343393694</v>
      </c>
    </row>
    <row r="38" spans="1:26" ht="16.5" thickBot="1" x14ac:dyDescent="0.3">
      <c r="A38" s="8" t="s">
        <v>82</v>
      </c>
      <c r="B38" s="55">
        <v>13184</v>
      </c>
      <c r="C38" s="56">
        <v>487</v>
      </c>
      <c r="D38" s="55">
        <v>327</v>
      </c>
      <c r="E38" s="57">
        <v>11</v>
      </c>
      <c r="F38" s="55">
        <v>2097</v>
      </c>
      <c r="G38" s="55">
        <v>10760</v>
      </c>
      <c r="H38" s="55">
        <v>169</v>
      </c>
      <c r="I38" s="55">
        <v>301</v>
      </c>
      <c r="J38" s="55">
        <v>7</v>
      </c>
      <c r="K38" s="55">
        <v>144283</v>
      </c>
      <c r="L38" s="55">
        <v>3299</v>
      </c>
      <c r="M38" s="24">
        <f t="shared" si="0"/>
        <v>0.86509900990099009</v>
      </c>
      <c r="N38" s="25">
        <f t="shared" si="7"/>
        <v>2.4802791262135922E-2</v>
      </c>
      <c r="P38">
        <f t="shared" si="2"/>
        <v>9.1375976379753684E-2</v>
      </c>
      <c r="Q38" s="24">
        <f t="shared" si="3"/>
        <v>0.19488847583643124</v>
      </c>
    </row>
    <row r="39" spans="1:26" ht="16.5" thickBot="1" x14ac:dyDescent="0.3">
      <c r="A39" s="8" t="s">
        <v>76</v>
      </c>
      <c r="B39" s="55">
        <v>12438</v>
      </c>
      <c r="C39" s="56">
        <v>367</v>
      </c>
      <c r="D39" s="55">
        <v>895</v>
      </c>
      <c r="E39" s="57">
        <v>23</v>
      </c>
      <c r="F39" s="55">
        <v>2317</v>
      </c>
      <c r="G39" s="55">
        <v>9226</v>
      </c>
      <c r="H39" s="55"/>
      <c r="I39" s="55">
        <v>45</v>
      </c>
      <c r="J39" s="55">
        <v>3</v>
      </c>
      <c r="K39" s="55">
        <v>121547</v>
      </c>
      <c r="L39" s="55">
        <v>444</v>
      </c>
      <c r="M39" s="24">
        <f t="shared" si="0"/>
        <v>0.72135740971357409</v>
      </c>
      <c r="N39" s="25">
        <f t="shared" si="7"/>
        <v>7.1956906255024919E-2</v>
      </c>
      <c r="P39">
        <f t="shared" si="2"/>
        <v>0.10233078562202276</v>
      </c>
      <c r="Q39" s="24">
        <f t="shared" si="3"/>
        <v>0.2511380880121396</v>
      </c>
    </row>
    <row r="40" spans="1:26" ht="16.5" thickBot="1" x14ac:dyDescent="0.3">
      <c r="A40" s="8" t="s">
        <v>212</v>
      </c>
      <c r="B40" s="55">
        <v>11719</v>
      </c>
      <c r="C40" s="56">
        <v>790</v>
      </c>
      <c r="D40" s="55">
        <v>186</v>
      </c>
      <c r="E40" s="57">
        <v>3</v>
      </c>
      <c r="F40" s="55">
        <v>1403</v>
      </c>
      <c r="G40" s="55">
        <v>10130</v>
      </c>
      <c r="H40" s="55">
        <v>1</v>
      </c>
      <c r="I40" s="55">
        <v>71</v>
      </c>
      <c r="J40" s="55">
        <v>1</v>
      </c>
      <c r="K40" s="55">
        <v>99646</v>
      </c>
      <c r="L40" s="55">
        <v>605</v>
      </c>
      <c r="M40" s="24">
        <f t="shared" si="0"/>
        <v>0.88294524858401513</v>
      </c>
      <c r="N40" s="25">
        <f t="shared" si="7"/>
        <v>1.5871661404556703E-2</v>
      </c>
      <c r="P40">
        <f t="shared" si="2"/>
        <v>0.11760632639543986</v>
      </c>
      <c r="Q40" s="24">
        <f t="shared" si="3"/>
        <v>0.1384995064165844</v>
      </c>
    </row>
    <row r="41" spans="1:26" ht="16.5" thickBot="1" x14ac:dyDescent="0.3">
      <c r="A41" s="8" t="s">
        <v>39</v>
      </c>
      <c r="B41" s="55">
        <v>10806</v>
      </c>
      <c r="C41" s="56">
        <v>2</v>
      </c>
      <c r="D41" s="55">
        <v>255</v>
      </c>
      <c r="E41" s="57">
        <v>1</v>
      </c>
      <c r="F41" s="55">
        <v>9333</v>
      </c>
      <c r="G41" s="55">
        <v>1218</v>
      </c>
      <c r="H41" s="55">
        <v>55</v>
      </c>
      <c r="I41" s="55">
        <v>211</v>
      </c>
      <c r="J41" s="55">
        <v>5</v>
      </c>
      <c r="K41" s="55">
        <v>643095</v>
      </c>
      <c r="L41" s="55">
        <v>12543</v>
      </c>
      <c r="M41" s="24">
        <f t="shared" si="0"/>
        <v>0.97340425531914898</v>
      </c>
      <c r="N41" s="25">
        <f t="shared" si="7"/>
        <v>2.359800111049417E-2</v>
      </c>
      <c r="P41">
        <f t="shared" si="2"/>
        <v>1.6803116180346606E-2</v>
      </c>
      <c r="Q41" s="24">
        <f t="shared" si="3"/>
        <v>7.6625615763546797</v>
      </c>
    </row>
    <row r="42" spans="1:26" ht="16.5" thickBot="1" x14ac:dyDescent="0.3">
      <c r="A42" s="8" t="s">
        <v>74</v>
      </c>
      <c r="B42" s="55">
        <v>10004</v>
      </c>
      <c r="C42" s="55">
        <v>320</v>
      </c>
      <c r="D42" s="55">
        <v>658</v>
      </c>
      <c r="E42" s="55">
        <v>21</v>
      </c>
      <c r="F42" s="55">
        <v>1506</v>
      </c>
      <c r="G42" s="55">
        <v>7840</v>
      </c>
      <c r="H42" s="55">
        <v>31</v>
      </c>
      <c r="I42" s="55">
        <v>91</v>
      </c>
      <c r="J42" s="55">
        <v>6</v>
      </c>
      <c r="K42" s="55">
        <v>140134</v>
      </c>
      <c r="L42" s="55">
        <v>1279</v>
      </c>
      <c r="M42" s="24">
        <f t="shared" si="0"/>
        <v>0.6959334565619224</v>
      </c>
      <c r="N42" s="25">
        <f t="shared" si="7"/>
        <v>6.5773690523790479E-2</v>
      </c>
      <c r="P42">
        <f t="shared" si="2"/>
        <v>7.138881356416002E-2</v>
      </c>
      <c r="Q42" s="24">
        <f t="shared" si="3"/>
        <v>0.19209183673469388</v>
      </c>
      <c r="R42">
        <v>107663</v>
      </c>
    </row>
    <row r="43" spans="1:26" ht="16.5" thickBot="1" x14ac:dyDescent="0.3">
      <c r="A43" s="8" t="s">
        <v>58</v>
      </c>
      <c r="B43" s="55">
        <v>9938</v>
      </c>
      <c r="C43" s="56">
        <v>117</v>
      </c>
      <c r="D43" s="55">
        <v>506</v>
      </c>
      <c r="E43" s="57">
        <v>3</v>
      </c>
      <c r="F43" s="55">
        <v>7493</v>
      </c>
      <c r="G43" s="55">
        <v>1939</v>
      </c>
      <c r="H43" s="55">
        <v>46</v>
      </c>
      <c r="I43" s="55">
        <v>1716</v>
      </c>
      <c r="J43" s="55">
        <v>87</v>
      </c>
      <c r="K43" s="55">
        <v>270680</v>
      </c>
      <c r="L43" s="55">
        <v>46732</v>
      </c>
      <c r="M43" s="24">
        <f t="shared" si="0"/>
        <v>0.93674209276159515</v>
      </c>
      <c r="N43" s="25">
        <f t="shared" si="7"/>
        <v>5.0915677198631513E-2</v>
      </c>
      <c r="P43">
        <f t="shared" si="2"/>
        <v>3.6714940150731491E-2</v>
      </c>
      <c r="Q43" s="24">
        <f t="shared" si="3"/>
        <v>3.8643630737493555</v>
      </c>
      <c r="R43">
        <v>2016</v>
      </c>
    </row>
    <row r="44" spans="1:26" ht="16.5" thickBot="1" x14ac:dyDescent="0.3">
      <c r="A44" s="8" t="s">
        <v>79</v>
      </c>
      <c r="B44" s="55">
        <v>9791</v>
      </c>
      <c r="C44" s="55">
        <v>114</v>
      </c>
      <c r="D44" s="55">
        <v>203</v>
      </c>
      <c r="E44" s="55">
        <v>3</v>
      </c>
      <c r="F44" s="55">
        <v>1971</v>
      </c>
      <c r="G44" s="55">
        <v>7617</v>
      </c>
      <c r="H44" s="55">
        <v>48</v>
      </c>
      <c r="I44" s="55">
        <v>1121</v>
      </c>
      <c r="J44" s="55">
        <v>23</v>
      </c>
      <c r="K44" s="55">
        <v>117474</v>
      </c>
      <c r="L44" s="55">
        <v>13445</v>
      </c>
      <c r="M44" s="24">
        <f t="shared" si="0"/>
        <v>0.90662373505059801</v>
      </c>
      <c r="N44" s="25">
        <f t="shared" si="7"/>
        <v>2.0733326524359105E-2</v>
      </c>
      <c r="P44">
        <f t="shared" si="2"/>
        <v>8.3346102116212947E-2</v>
      </c>
      <c r="Q44" s="24">
        <f t="shared" si="3"/>
        <v>0.25876329263489561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8807</v>
      </c>
      <c r="C45" s="56">
        <v>327</v>
      </c>
      <c r="D45" s="55">
        <v>362</v>
      </c>
      <c r="E45" s="55">
        <v>8</v>
      </c>
      <c r="F45" s="55">
        <v>1905</v>
      </c>
      <c r="G45" s="55">
        <v>6540</v>
      </c>
      <c r="H45" s="55">
        <v>144</v>
      </c>
      <c r="I45" s="55">
        <v>812</v>
      </c>
      <c r="J45" s="55">
        <v>33</v>
      </c>
      <c r="K45" s="55">
        <v>33377</v>
      </c>
      <c r="L45" s="55">
        <v>3077</v>
      </c>
      <c r="M45" s="24">
        <f t="shared" si="0"/>
        <v>0.84031760035288927</v>
      </c>
      <c r="N45" s="25">
        <f t="shared" si="7"/>
        <v>4.1103667537186327E-2</v>
      </c>
      <c r="P45">
        <f t="shared" si="2"/>
        <v>0.26386433771758994</v>
      </c>
      <c r="Q45" s="24">
        <f t="shared" si="3"/>
        <v>0.29128440366972475</v>
      </c>
    </row>
    <row r="46" spans="1:26" ht="16.5" thickBot="1" x14ac:dyDescent="0.3">
      <c r="A46" s="8" t="s">
        <v>88</v>
      </c>
      <c r="B46" s="55">
        <v>8613</v>
      </c>
      <c r="C46" s="56"/>
      <c r="D46" s="55">
        <v>378</v>
      </c>
      <c r="E46" s="57"/>
      <c r="F46" s="55">
        <v>2013</v>
      </c>
      <c r="G46" s="55">
        <v>6222</v>
      </c>
      <c r="H46" s="55">
        <v>128</v>
      </c>
      <c r="I46" s="55">
        <v>169</v>
      </c>
      <c r="J46" s="55">
        <v>7</v>
      </c>
      <c r="K46" s="55">
        <v>127105</v>
      </c>
      <c r="L46" s="55">
        <v>2498</v>
      </c>
      <c r="M46" s="24">
        <f t="shared" si="0"/>
        <v>0.84190715181932241</v>
      </c>
      <c r="N46" s="25">
        <f t="shared" si="7"/>
        <v>4.3887147335423198E-2</v>
      </c>
      <c r="P46">
        <f t="shared" si="2"/>
        <v>6.7762873215058417E-2</v>
      </c>
      <c r="Q46" s="24">
        <f t="shared" si="3"/>
        <v>0.3235294117647059</v>
      </c>
    </row>
    <row r="47" spans="1:26" ht="16.5" thickBot="1" x14ac:dyDescent="0.3">
      <c r="A47" s="8" t="s">
        <v>53</v>
      </c>
      <c r="B47" s="55">
        <v>7976</v>
      </c>
      <c r="C47" s="55">
        <v>21</v>
      </c>
      <c r="D47" s="55">
        <v>216</v>
      </c>
      <c r="E47" s="55">
        <v>1</v>
      </c>
      <c r="F47" s="55">
        <v>32</v>
      </c>
      <c r="G47" s="55">
        <v>7728</v>
      </c>
      <c r="H47" s="55">
        <v>27</v>
      </c>
      <c r="I47" s="55">
        <v>1471</v>
      </c>
      <c r="J47" s="55">
        <v>40</v>
      </c>
      <c r="K47" s="55">
        <v>189657</v>
      </c>
      <c r="L47" s="55">
        <v>34984</v>
      </c>
      <c r="M47" s="24">
        <f t="shared" si="0"/>
        <v>0.12903225806451613</v>
      </c>
      <c r="N47" s="25">
        <f t="shared" si="7"/>
        <v>2.7081243731193579E-2</v>
      </c>
      <c r="P47">
        <f t="shared" si="2"/>
        <v>4.2054867471277096E-2</v>
      </c>
      <c r="Q47" s="24">
        <f t="shared" si="3"/>
        <v>4.140786749482402E-3</v>
      </c>
    </row>
    <row r="48" spans="1:26" ht="16.5" thickBot="1" x14ac:dyDescent="0.3">
      <c r="A48" s="8" t="s">
        <v>60</v>
      </c>
      <c r="B48" s="55">
        <v>7933</v>
      </c>
      <c r="C48" s="56">
        <v>37</v>
      </c>
      <c r="D48" s="55">
        <v>262</v>
      </c>
      <c r="E48" s="57">
        <v>5</v>
      </c>
      <c r="F48" s="55">
        <v>4202</v>
      </c>
      <c r="G48" s="55">
        <v>3469</v>
      </c>
      <c r="H48" s="55">
        <v>59</v>
      </c>
      <c r="I48" s="55">
        <v>741</v>
      </c>
      <c r="J48" s="55">
        <v>24</v>
      </c>
      <c r="K48" s="55">
        <v>278519</v>
      </c>
      <c r="L48" s="55">
        <v>26008</v>
      </c>
      <c r="M48" s="24">
        <f t="shared" si="0"/>
        <v>0.94130824372759858</v>
      </c>
      <c r="N48" s="25">
        <f t="shared" si="7"/>
        <v>3.3026597756208247E-2</v>
      </c>
      <c r="P48">
        <f t="shared" si="2"/>
        <v>2.8482796505803914E-2</v>
      </c>
      <c r="Q48" s="24">
        <f t="shared" si="3"/>
        <v>1.2113000864802537</v>
      </c>
    </row>
    <row r="49" spans="1:17" ht="16.5" thickBot="1" x14ac:dyDescent="0.3">
      <c r="A49" s="8" t="s">
        <v>90</v>
      </c>
      <c r="B49" s="55">
        <v>7808</v>
      </c>
      <c r="C49" s="56">
        <v>236</v>
      </c>
      <c r="D49" s="55">
        <v>153</v>
      </c>
      <c r="E49" s="57">
        <v>5</v>
      </c>
      <c r="F49" s="55">
        <v>3153</v>
      </c>
      <c r="G49" s="55">
        <v>4502</v>
      </c>
      <c r="H49" s="55">
        <v>36</v>
      </c>
      <c r="I49" s="55">
        <v>132</v>
      </c>
      <c r="J49" s="55">
        <v>3</v>
      </c>
      <c r="K49" s="55">
        <v>279379</v>
      </c>
      <c r="L49" s="55">
        <v>4711</v>
      </c>
      <c r="M49" s="24">
        <f t="shared" si="0"/>
        <v>0.95372050816696918</v>
      </c>
      <c r="N49" s="25">
        <f t="shared" si="7"/>
        <v>1.9595286885245901E-2</v>
      </c>
      <c r="P49">
        <f t="shared" si="2"/>
        <v>2.7947698287988716E-2</v>
      </c>
      <c r="Q49" s="24">
        <f t="shared" si="3"/>
        <v>0.70035539760106624</v>
      </c>
    </row>
    <row r="50" spans="1:17" ht="16.5" thickBot="1" x14ac:dyDescent="0.3">
      <c r="A50" s="8" t="s">
        <v>92</v>
      </c>
      <c r="B50" s="55">
        <v>7588</v>
      </c>
      <c r="C50" s="56">
        <v>387</v>
      </c>
      <c r="D50" s="55">
        <v>469</v>
      </c>
      <c r="E50" s="57">
        <v>17</v>
      </c>
      <c r="F50" s="55">
        <v>1815</v>
      </c>
      <c r="G50" s="55">
        <v>5304</v>
      </c>
      <c r="H50" s="55"/>
      <c r="I50" s="55">
        <v>74</v>
      </c>
      <c r="J50" s="55">
        <v>5</v>
      </c>
      <c r="K50" s="55">
        <v>90000</v>
      </c>
      <c r="L50" s="55">
        <v>879</v>
      </c>
      <c r="M50" s="24">
        <f t="shared" si="0"/>
        <v>0.79465849387040277</v>
      </c>
      <c r="N50" s="25">
        <f t="shared" si="7"/>
        <v>6.1808118081180814E-2</v>
      </c>
      <c r="P50">
        <f t="shared" si="2"/>
        <v>8.4311111111111114E-2</v>
      </c>
      <c r="Q50" s="24">
        <f t="shared" si="3"/>
        <v>0.34219457013574661</v>
      </c>
    </row>
    <row r="51" spans="1:17" ht="16.5" thickBot="1" x14ac:dyDescent="0.3">
      <c r="A51" s="8" t="s">
        <v>80</v>
      </c>
      <c r="B51" s="55">
        <v>7523</v>
      </c>
      <c r="C51" s="56">
        <v>136</v>
      </c>
      <c r="D51" s="55">
        <v>210</v>
      </c>
      <c r="E51" s="57">
        <v>7</v>
      </c>
      <c r="F51" s="55">
        <v>823</v>
      </c>
      <c r="G51" s="55">
        <v>6490</v>
      </c>
      <c r="H51" s="55">
        <v>88</v>
      </c>
      <c r="I51" s="55">
        <v>1744</v>
      </c>
      <c r="J51" s="55">
        <v>49</v>
      </c>
      <c r="K51" s="55">
        <v>36483</v>
      </c>
      <c r="L51" s="55">
        <v>8455</v>
      </c>
      <c r="M51" s="24">
        <f t="shared" si="0"/>
        <v>0.79670861568247819</v>
      </c>
      <c r="N51" s="25">
        <f t="shared" si="7"/>
        <v>2.7914395852718332E-2</v>
      </c>
      <c r="P51">
        <f t="shared" si="2"/>
        <v>0.20620563001946113</v>
      </c>
      <c r="Q51" s="24">
        <f t="shared" si="3"/>
        <v>0.12681047765793529</v>
      </c>
    </row>
    <row r="52" spans="1:17" ht="16.5" thickBot="1" x14ac:dyDescent="0.3">
      <c r="A52" s="8" t="s">
        <v>55</v>
      </c>
      <c r="B52" s="55">
        <v>6875</v>
      </c>
      <c r="C52" s="55">
        <v>26</v>
      </c>
      <c r="D52" s="55">
        <v>97</v>
      </c>
      <c r="E52" s="55">
        <v>1</v>
      </c>
      <c r="F52" s="55">
        <v>5984</v>
      </c>
      <c r="G52" s="55">
        <v>794</v>
      </c>
      <c r="H52" s="55">
        <v>27</v>
      </c>
      <c r="I52" s="55">
        <v>270</v>
      </c>
      <c r="J52" s="55">
        <v>4</v>
      </c>
      <c r="K52" s="55">
        <v>688656</v>
      </c>
      <c r="L52" s="55">
        <v>27006</v>
      </c>
      <c r="M52" s="24">
        <f t="shared" si="0"/>
        <v>0.98404867620457159</v>
      </c>
      <c r="N52" s="25">
        <f t="shared" si="7"/>
        <v>1.410909090909091E-2</v>
      </c>
      <c r="P52">
        <f t="shared" si="2"/>
        <v>9.9832136799795548E-3</v>
      </c>
      <c r="Q52" s="24">
        <f t="shared" si="3"/>
        <v>7.5365239294710324</v>
      </c>
    </row>
    <row r="53" spans="1:17" ht="16.5" thickBot="1" x14ac:dyDescent="0.3">
      <c r="A53" s="8" t="s">
        <v>64</v>
      </c>
      <c r="B53" s="55">
        <v>6428</v>
      </c>
      <c r="C53" s="56">
        <v>45</v>
      </c>
      <c r="D53" s="55">
        <v>107</v>
      </c>
      <c r="E53" s="57">
        <v>1</v>
      </c>
      <c r="F53" s="55">
        <v>4702</v>
      </c>
      <c r="G53" s="55">
        <v>1619</v>
      </c>
      <c r="H53" s="55">
        <v>22</v>
      </c>
      <c r="I53" s="55">
        <v>199</v>
      </c>
      <c r="J53" s="55">
        <v>3</v>
      </c>
      <c r="K53" s="55">
        <v>222150</v>
      </c>
      <c r="L53" s="55">
        <v>6864</v>
      </c>
      <c r="M53" s="24">
        <f t="shared" si="0"/>
        <v>0.97775005198585985</v>
      </c>
      <c r="N53" s="25">
        <f t="shared" si="7"/>
        <v>1.6645924082140634E-2</v>
      </c>
      <c r="P53">
        <f t="shared" si="2"/>
        <v>2.8935404006302047E-2</v>
      </c>
      <c r="Q53" s="24">
        <f t="shared" si="3"/>
        <v>2.9042618900555897</v>
      </c>
    </row>
    <row r="54" spans="1:17" ht="16.5" thickBot="1" x14ac:dyDescent="0.3">
      <c r="A54" s="8" t="s">
        <v>201</v>
      </c>
      <c r="B54" s="55">
        <v>6289</v>
      </c>
      <c r="C54" s="56">
        <v>485</v>
      </c>
      <c r="D54" s="55">
        <v>42</v>
      </c>
      <c r="E54" s="55">
        <v>2</v>
      </c>
      <c r="F54" s="55">
        <v>2219</v>
      </c>
      <c r="G54" s="55">
        <v>4028</v>
      </c>
      <c r="H54" s="55">
        <v>88</v>
      </c>
      <c r="I54" s="55">
        <v>1473</v>
      </c>
      <c r="J54" s="55">
        <v>10</v>
      </c>
      <c r="K54" s="55">
        <v>196397</v>
      </c>
      <c r="L54" s="55">
        <v>45988</v>
      </c>
      <c r="M54" s="24">
        <f t="shared" si="0"/>
        <v>0.98142414860681115</v>
      </c>
      <c r="N54" s="25">
        <f t="shared" si="7"/>
        <v>6.6783272380346636E-3</v>
      </c>
      <c r="P54">
        <f t="shared" si="2"/>
        <v>3.2021874061212749E-2</v>
      </c>
      <c r="Q54" s="24">
        <f t="shared" si="3"/>
        <v>0.55089374379344591</v>
      </c>
    </row>
    <row r="55" spans="1:17" ht="16.5" thickBot="1" x14ac:dyDescent="0.3">
      <c r="A55" s="8" t="s">
        <v>87</v>
      </c>
      <c r="B55" s="55">
        <v>5573</v>
      </c>
      <c r="C55" s="56">
        <v>161</v>
      </c>
      <c r="D55" s="55">
        <v>252</v>
      </c>
      <c r="E55" s="57">
        <v>6</v>
      </c>
      <c r="F55" s="55">
        <v>3500</v>
      </c>
      <c r="G55" s="55">
        <v>1821</v>
      </c>
      <c r="H55" s="55">
        <v>44</v>
      </c>
      <c r="I55" s="55">
        <v>1006</v>
      </c>
      <c r="J55" s="55">
        <v>45</v>
      </c>
      <c r="K55" s="55">
        <v>108200</v>
      </c>
      <c r="L55" s="55">
        <v>19528</v>
      </c>
      <c r="M55" s="24">
        <f t="shared" si="0"/>
        <v>0.93283582089552242</v>
      </c>
      <c r="N55" s="25">
        <f t="shared" si="7"/>
        <v>4.5218015431544946E-2</v>
      </c>
      <c r="P55">
        <f t="shared" si="2"/>
        <v>5.1506469500924211E-2</v>
      </c>
      <c r="Q55" s="24">
        <f t="shared" si="3"/>
        <v>1.9220208676551345</v>
      </c>
    </row>
    <row r="56" spans="1:17" ht="16.5" thickBot="1" x14ac:dyDescent="0.3">
      <c r="A56" s="8" t="s">
        <v>97</v>
      </c>
      <c r="B56" s="55">
        <v>5408</v>
      </c>
      <c r="C56" s="55">
        <v>189</v>
      </c>
      <c r="D56" s="55">
        <v>183</v>
      </c>
      <c r="E56" s="57">
        <v>2</v>
      </c>
      <c r="F56" s="55">
        <v>2017</v>
      </c>
      <c r="G56" s="55">
        <v>3208</v>
      </c>
      <c r="H56" s="55">
        <v>1</v>
      </c>
      <c r="I56" s="55">
        <v>147</v>
      </c>
      <c r="J56" s="55">
        <v>5</v>
      </c>
      <c r="K56" s="55">
        <v>52958</v>
      </c>
      <c r="L56" s="55">
        <v>1435</v>
      </c>
      <c r="M56" s="24">
        <f t="shared" si="0"/>
        <v>0.91681818181818187</v>
      </c>
      <c r="N56" s="25">
        <f t="shared" si="7"/>
        <v>3.3838757396449703E-2</v>
      </c>
      <c r="P56">
        <f t="shared" si="2"/>
        <v>0.10211866007024434</v>
      </c>
      <c r="Q56" s="24">
        <f t="shared" si="3"/>
        <v>0.62874064837905241</v>
      </c>
    </row>
    <row r="57" spans="1:17" ht="16.5" thickBot="1" x14ac:dyDescent="0.3">
      <c r="A57" s="8" t="s">
        <v>93</v>
      </c>
      <c r="B57" s="55">
        <v>5020</v>
      </c>
      <c r="C57" s="56"/>
      <c r="D57" s="55">
        <v>264</v>
      </c>
      <c r="E57" s="57"/>
      <c r="F57" s="55">
        <v>1524</v>
      </c>
      <c r="G57" s="55">
        <v>3232</v>
      </c>
      <c r="H57" s="55">
        <v>148</v>
      </c>
      <c r="I57" s="55">
        <v>111</v>
      </c>
      <c r="J57" s="55">
        <v>6</v>
      </c>
      <c r="K57" s="55">
        <v>72315</v>
      </c>
      <c r="L57" s="55">
        <v>1600</v>
      </c>
      <c r="M57" s="24">
        <f t="shared" si="0"/>
        <v>0.8523489932885906</v>
      </c>
      <c r="N57" s="25">
        <f t="shared" si="7"/>
        <v>5.2589641434262951E-2</v>
      </c>
      <c r="P57">
        <f t="shared" si="2"/>
        <v>6.9418516213786904E-2</v>
      </c>
      <c r="Q57" s="24">
        <f t="shared" si="3"/>
        <v>0.47153465346534651</v>
      </c>
    </row>
    <row r="58" spans="1:17" ht="16.5" thickBot="1" x14ac:dyDescent="0.3">
      <c r="A58" s="8" t="s">
        <v>95</v>
      </c>
      <c r="B58" s="55">
        <v>4997</v>
      </c>
      <c r="C58" s="56">
        <v>159</v>
      </c>
      <c r="D58" s="55">
        <v>476</v>
      </c>
      <c r="E58" s="57">
        <v>6</v>
      </c>
      <c r="F58" s="55">
        <v>2197</v>
      </c>
      <c r="G58" s="55">
        <v>2324</v>
      </c>
      <c r="H58" s="55">
        <v>22</v>
      </c>
      <c r="I58" s="55">
        <v>114</v>
      </c>
      <c r="J58" s="55">
        <v>11</v>
      </c>
      <c r="K58" s="55">
        <v>6500</v>
      </c>
      <c r="L58" s="55">
        <v>148</v>
      </c>
      <c r="M58" s="24">
        <f t="shared" si="0"/>
        <v>0.82192293303404418</v>
      </c>
      <c r="N58" s="25">
        <f t="shared" si="7"/>
        <v>9.5257154292575544E-2</v>
      </c>
      <c r="P58">
        <f t="shared" si="2"/>
        <v>0.76876923076923076</v>
      </c>
      <c r="Q58" s="24">
        <f t="shared" si="3"/>
        <v>0.94535283993115315</v>
      </c>
    </row>
    <row r="59" spans="1:17" ht="16.5" thickBot="1" x14ac:dyDescent="0.3">
      <c r="A59" s="8" t="s">
        <v>96</v>
      </c>
      <c r="B59" s="55">
        <v>4476</v>
      </c>
      <c r="C59" s="56">
        <v>113</v>
      </c>
      <c r="D59" s="55">
        <v>143</v>
      </c>
      <c r="E59" s="57">
        <v>7</v>
      </c>
      <c r="F59" s="55">
        <v>1658</v>
      </c>
      <c r="G59" s="55">
        <v>2675</v>
      </c>
      <c r="H59" s="55">
        <v>237</v>
      </c>
      <c r="I59" s="55">
        <v>1110</v>
      </c>
      <c r="J59" s="55">
        <v>35</v>
      </c>
      <c r="K59" s="55">
        <v>20447</v>
      </c>
      <c r="L59" s="55">
        <v>5069</v>
      </c>
      <c r="M59" s="24">
        <f t="shared" si="0"/>
        <v>0.92059966685174899</v>
      </c>
      <c r="N59" s="25">
        <f t="shared" si="7"/>
        <v>3.1948168007149239E-2</v>
      </c>
      <c r="P59">
        <f t="shared" si="2"/>
        <v>0.218907419181298</v>
      </c>
      <c r="Q59" s="24">
        <f t="shared" si="3"/>
        <v>0.61981308411214953</v>
      </c>
    </row>
    <row r="60" spans="1:17" ht="16.5" thickBot="1" x14ac:dyDescent="0.3">
      <c r="A60" s="8" t="s">
        <v>202</v>
      </c>
      <c r="B60" s="55">
        <v>4422</v>
      </c>
      <c r="C60" s="56">
        <v>217</v>
      </c>
      <c r="D60" s="55">
        <v>30</v>
      </c>
      <c r="E60" s="55">
        <v>1</v>
      </c>
      <c r="F60" s="55">
        <v>1408</v>
      </c>
      <c r="G60" s="55">
        <v>2984</v>
      </c>
      <c r="H60" s="55">
        <v>31</v>
      </c>
      <c r="I60" s="55">
        <v>236</v>
      </c>
      <c r="J60" s="55">
        <v>2</v>
      </c>
      <c r="K60" s="55">
        <v>336480</v>
      </c>
      <c r="L60" s="55">
        <v>17920</v>
      </c>
      <c r="M60" s="24">
        <f t="shared" si="0"/>
        <v>0.97913769123783034</v>
      </c>
      <c r="N60" s="25">
        <f t="shared" si="7"/>
        <v>6.7842605156037995E-3</v>
      </c>
      <c r="P60">
        <f t="shared" si="2"/>
        <v>1.3141940085592012E-2</v>
      </c>
      <c r="Q60" s="24">
        <f t="shared" si="3"/>
        <v>0.47184986595174261</v>
      </c>
    </row>
    <row r="61" spans="1:17" ht="16.5" thickBot="1" x14ac:dyDescent="0.3">
      <c r="A61" s="8" t="s">
        <v>100</v>
      </c>
      <c r="B61" s="55">
        <v>3934</v>
      </c>
      <c r="C61" s="56">
        <v>214</v>
      </c>
      <c r="D61" s="55">
        <v>8</v>
      </c>
      <c r="E61" s="55"/>
      <c r="F61" s="55">
        <v>1860</v>
      </c>
      <c r="G61" s="55">
        <v>2066</v>
      </c>
      <c r="H61" s="55">
        <v>4</v>
      </c>
      <c r="I61" s="55">
        <v>2312</v>
      </c>
      <c r="J61" s="55">
        <v>5</v>
      </c>
      <c r="K61" s="55">
        <v>160341</v>
      </c>
      <c r="L61" s="55">
        <v>94231</v>
      </c>
      <c r="M61" s="24">
        <f t="shared" si="0"/>
        <v>0.99571734475374729</v>
      </c>
      <c r="N61" s="25">
        <f t="shared" si="7"/>
        <v>2.0335536349771225E-3</v>
      </c>
      <c r="P61">
        <f t="shared" si="2"/>
        <v>2.4535209335104557E-2</v>
      </c>
      <c r="Q61" s="24">
        <f t="shared" si="3"/>
        <v>0.90029041626331074</v>
      </c>
    </row>
    <row r="62" spans="1:17" ht="16.5" thickBot="1" x14ac:dyDescent="0.3">
      <c r="A62" s="8" t="s">
        <v>83</v>
      </c>
      <c r="B62" s="55">
        <v>3851</v>
      </c>
      <c r="C62" s="56">
        <v>11</v>
      </c>
      <c r="D62" s="55">
        <v>98</v>
      </c>
      <c r="E62" s="57">
        <v>2</v>
      </c>
      <c r="F62" s="55">
        <v>3452</v>
      </c>
      <c r="G62" s="55">
        <v>301</v>
      </c>
      <c r="H62" s="55">
        <v>20</v>
      </c>
      <c r="I62" s="55">
        <v>6152</v>
      </c>
      <c r="J62" s="55">
        <v>157</v>
      </c>
      <c r="K62" s="55">
        <v>50533</v>
      </c>
      <c r="L62" s="55">
        <v>80726</v>
      </c>
      <c r="M62" s="24">
        <f t="shared" si="0"/>
        <v>0.97239436619718311</v>
      </c>
      <c r="N62" s="25">
        <f t="shared" si="7"/>
        <v>2.5447935601142561E-2</v>
      </c>
      <c r="P62">
        <f t="shared" si="2"/>
        <v>7.6207626699384565E-2</v>
      </c>
      <c r="Q62" s="24">
        <f t="shared" si="3"/>
        <v>11.46843853820598</v>
      </c>
    </row>
    <row r="63" spans="1:17" ht="16.5" thickBot="1" x14ac:dyDescent="0.3">
      <c r="A63" s="8" t="s">
        <v>219</v>
      </c>
      <c r="B63" s="55">
        <v>3392</v>
      </c>
      <c r="C63" s="56">
        <v>168</v>
      </c>
      <c r="D63" s="55">
        <v>104</v>
      </c>
      <c r="E63" s="57">
        <v>9</v>
      </c>
      <c r="F63" s="55">
        <v>458</v>
      </c>
      <c r="G63" s="55">
        <v>2830</v>
      </c>
      <c r="H63" s="55">
        <v>7</v>
      </c>
      <c r="I63" s="55">
        <v>87</v>
      </c>
      <c r="J63" s="55">
        <v>3</v>
      </c>
      <c r="K63" s="55">
        <v>13777</v>
      </c>
      <c r="L63" s="55">
        <v>354</v>
      </c>
      <c r="M63" s="24">
        <f t="shared" si="0"/>
        <v>0.81494661921708189</v>
      </c>
      <c r="N63" s="25">
        <f t="shared" si="7"/>
        <v>3.0660377358490566E-2</v>
      </c>
      <c r="P63">
        <f t="shared" si="2"/>
        <v>0.24620744719459969</v>
      </c>
      <c r="Q63" s="24">
        <f t="shared" si="3"/>
        <v>0.16183745583038869</v>
      </c>
    </row>
    <row r="64" spans="1:17" ht="16.5" thickBot="1" x14ac:dyDescent="0.3">
      <c r="A64" s="8" t="s">
        <v>101</v>
      </c>
      <c r="B64" s="55">
        <v>3111</v>
      </c>
      <c r="C64" s="56">
        <v>46</v>
      </c>
      <c r="D64" s="55">
        <v>373</v>
      </c>
      <c r="E64" s="57">
        <v>10</v>
      </c>
      <c r="F64" s="55">
        <v>759</v>
      </c>
      <c r="G64" s="55">
        <v>1979</v>
      </c>
      <c r="H64" s="55">
        <v>50</v>
      </c>
      <c r="I64" s="55">
        <v>322</v>
      </c>
      <c r="J64" s="55">
        <v>39</v>
      </c>
      <c r="K64" s="55">
        <v>86743</v>
      </c>
      <c r="L64" s="55">
        <v>8979</v>
      </c>
      <c r="M64" s="24">
        <f t="shared" si="0"/>
        <v>0.6704946996466431</v>
      </c>
      <c r="N64" s="25">
        <f t="shared" si="7"/>
        <v>0.11989713918354226</v>
      </c>
      <c r="P64">
        <f t="shared" si="2"/>
        <v>3.5864565440438999E-2</v>
      </c>
      <c r="Q64" s="24">
        <f t="shared" si="3"/>
        <v>0.38352703385548259</v>
      </c>
    </row>
    <row r="65" spans="1:17" ht="16.5" thickBot="1" x14ac:dyDescent="0.3">
      <c r="A65" s="8" t="s">
        <v>89</v>
      </c>
      <c r="B65" s="55">
        <v>2989</v>
      </c>
      <c r="C65" s="56">
        <v>1</v>
      </c>
      <c r="D65" s="55">
        <v>55</v>
      </c>
      <c r="E65" s="55">
        <v>1</v>
      </c>
      <c r="F65" s="55">
        <v>2761</v>
      </c>
      <c r="G65" s="55">
        <v>173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0.98046875</v>
      </c>
      <c r="N65" s="25">
        <f t="shared" si="7"/>
        <v>1.8400802944128471E-2</v>
      </c>
      <c r="P65">
        <f t="shared" si="2"/>
        <v>1.3117703853243219E-2</v>
      </c>
      <c r="Q65" s="24">
        <f t="shared" si="3"/>
        <v>15.959537572254336</v>
      </c>
    </row>
    <row r="66" spans="1:17" ht="16.5" thickBot="1" x14ac:dyDescent="0.3">
      <c r="A66" s="8" t="s">
        <v>235</v>
      </c>
      <c r="B66" s="55">
        <v>2950</v>
      </c>
      <c r="C66" s="56"/>
      <c r="D66" s="55">
        <v>98</v>
      </c>
      <c r="E66" s="57"/>
      <c r="F66" s="55">
        <v>481</v>
      </c>
      <c r="G66" s="55">
        <v>2371</v>
      </c>
      <c r="H66" s="55">
        <v>4</v>
      </c>
      <c r="I66" s="55">
        <v>14</v>
      </c>
      <c r="J66" s="55" t="s">
        <v>91</v>
      </c>
      <c r="K66" s="55">
        <v>21208</v>
      </c>
      <c r="L66" s="55">
        <v>103</v>
      </c>
      <c r="M66" s="24">
        <f t="shared" si="0"/>
        <v>0.83074265975820383</v>
      </c>
      <c r="N66" s="25">
        <f t="shared" si="7"/>
        <v>3.3220338983050844E-2</v>
      </c>
      <c r="P66">
        <f t="shared" si="2"/>
        <v>0.13909845341380611</v>
      </c>
      <c r="Q66" s="24">
        <f t="shared" si="3"/>
        <v>0.20286798819063687</v>
      </c>
    </row>
    <row r="67" spans="1:17" ht="16.5" thickBot="1" x14ac:dyDescent="0.3">
      <c r="A67" s="9" t="s">
        <v>214</v>
      </c>
      <c r="B67" s="58">
        <v>2903</v>
      </c>
      <c r="C67" s="59">
        <v>168</v>
      </c>
      <c r="D67" s="58">
        <v>13</v>
      </c>
      <c r="E67" s="60"/>
      <c r="F67" s="58">
        <v>888</v>
      </c>
      <c r="G67" s="58">
        <v>2002</v>
      </c>
      <c r="H67" s="58">
        <v>17</v>
      </c>
      <c r="I67" s="58">
        <v>568</v>
      </c>
      <c r="J67" s="58">
        <v>3</v>
      </c>
      <c r="K67" s="58">
        <v>40459</v>
      </c>
      <c r="L67" s="58">
        <v>7923</v>
      </c>
      <c r="M67" s="24">
        <f t="shared" ref="M67:M105" si="8">F67/(F67+D67)</f>
        <v>0.98557158712541626</v>
      </c>
      <c r="N67" s="25">
        <f t="shared" si="7"/>
        <v>4.4781260764726145E-3</v>
      </c>
      <c r="P67">
        <f t="shared" si="2"/>
        <v>7.1751649818334609E-2</v>
      </c>
      <c r="Q67" s="24">
        <f t="shared" si="3"/>
        <v>0.44355644355644358</v>
      </c>
    </row>
    <row r="68" spans="1:17" ht="16.5" thickBot="1" x14ac:dyDescent="0.3">
      <c r="A68" s="8" t="s">
        <v>209</v>
      </c>
      <c r="B68" s="55">
        <v>2782</v>
      </c>
      <c r="C68" s="56">
        <v>163</v>
      </c>
      <c r="D68" s="55">
        <v>40</v>
      </c>
      <c r="E68" s="57"/>
      <c r="F68" s="55">
        <v>1135</v>
      </c>
      <c r="G68" s="55">
        <v>1607</v>
      </c>
      <c r="H68" s="55">
        <v>10</v>
      </c>
      <c r="I68" s="55">
        <v>939</v>
      </c>
      <c r="J68" s="55">
        <v>13</v>
      </c>
      <c r="K68" s="55">
        <v>26929</v>
      </c>
      <c r="L68" s="55">
        <v>9088</v>
      </c>
      <c r="M68" s="24">
        <f t="shared" si="8"/>
        <v>0.96595744680851059</v>
      </c>
      <c r="N68" s="25">
        <f t="shared" si="7"/>
        <v>1.4378145219266714E-2</v>
      </c>
      <c r="P68">
        <f t="shared" ref="P68:P105" si="9">+B68/K68</f>
        <v>0.10330870065728397</v>
      </c>
      <c r="Q68" s="24">
        <f t="shared" si="3"/>
        <v>0.70628500311138764</v>
      </c>
    </row>
    <row r="69" spans="1:17" ht="16.5" thickBot="1" x14ac:dyDescent="0.3">
      <c r="A69" s="8" t="s">
        <v>223</v>
      </c>
      <c r="B69" s="55">
        <v>2719</v>
      </c>
      <c r="C69" s="56"/>
      <c r="D69" s="55">
        <v>18</v>
      </c>
      <c r="E69" s="55"/>
      <c r="F69" s="55">
        <v>294</v>
      </c>
      <c r="G69" s="55">
        <v>2407</v>
      </c>
      <c r="H69" s="55">
        <v>4</v>
      </c>
      <c r="I69" s="55">
        <v>88</v>
      </c>
      <c r="J69" s="55" t="s">
        <v>37</v>
      </c>
      <c r="K69" s="55">
        <v>129461</v>
      </c>
      <c r="L69" s="55">
        <v>4166</v>
      </c>
      <c r="M69" s="24">
        <f t="shared" si="8"/>
        <v>0.94230769230769229</v>
      </c>
      <c r="N69" s="25">
        <f t="shared" si="7"/>
        <v>6.6200809121000365E-3</v>
      </c>
      <c r="P69">
        <f t="shared" si="9"/>
        <v>2.1002464062536207E-2</v>
      </c>
      <c r="Q69" s="24">
        <f t="shared" ref="Q69:Q108" si="10">+F69/G69</f>
        <v>0.12214374740340674</v>
      </c>
    </row>
    <row r="70" spans="1:17" ht="16.5" thickBot="1" x14ac:dyDescent="0.3">
      <c r="A70" s="8" t="s">
        <v>94</v>
      </c>
      <c r="B70" s="55">
        <v>2663</v>
      </c>
      <c r="C70" s="56">
        <v>21</v>
      </c>
      <c r="D70" s="55">
        <v>147</v>
      </c>
      <c r="E70" s="55">
        <v>1</v>
      </c>
      <c r="F70" s="55">
        <v>1374</v>
      </c>
      <c r="G70" s="55">
        <v>1142</v>
      </c>
      <c r="H70" s="55">
        <v>36</v>
      </c>
      <c r="I70" s="55">
        <v>255</v>
      </c>
      <c r="J70" s="55">
        <v>14</v>
      </c>
      <c r="K70" s="55">
        <v>87052</v>
      </c>
      <c r="L70" s="55">
        <v>8352</v>
      </c>
      <c r="M70" s="24">
        <f t="shared" si="8"/>
        <v>0.903353057199211</v>
      </c>
      <c r="N70" s="25">
        <f t="shared" si="7"/>
        <v>5.5200901239203903E-2</v>
      </c>
      <c r="P70">
        <f t="shared" si="9"/>
        <v>3.0590911179524883E-2</v>
      </c>
      <c r="Q70" s="24">
        <f t="shared" si="10"/>
        <v>1.2031523642732049</v>
      </c>
    </row>
    <row r="71" spans="1:17" ht="16.5" thickBot="1" x14ac:dyDescent="0.3">
      <c r="A71" s="8" t="s">
        <v>102</v>
      </c>
      <c r="B71" s="55">
        <v>2480</v>
      </c>
      <c r="C71" s="56">
        <v>49</v>
      </c>
      <c r="D71" s="55">
        <v>102</v>
      </c>
      <c r="E71" s="55"/>
      <c r="F71" s="55">
        <v>1602</v>
      </c>
      <c r="G71" s="55">
        <v>776</v>
      </c>
      <c r="H71" s="55"/>
      <c r="I71" s="55">
        <v>62</v>
      </c>
      <c r="J71" s="55">
        <v>3</v>
      </c>
      <c r="K71" s="55">
        <v>117726</v>
      </c>
      <c r="L71" s="55">
        <v>2927</v>
      </c>
      <c r="M71" s="24">
        <f t="shared" si="8"/>
        <v>0.9401408450704225</v>
      </c>
      <c r="N71" s="25">
        <f t="shared" si="7"/>
        <v>4.1129032258064517E-2</v>
      </c>
      <c r="P71">
        <f t="shared" si="9"/>
        <v>2.1065864804716037E-2</v>
      </c>
      <c r="Q71" s="24">
        <f t="shared" si="10"/>
        <v>2.0644329896907219</v>
      </c>
    </row>
    <row r="72" spans="1:17" ht="16.5" thickBot="1" x14ac:dyDescent="0.3">
      <c r="A72" s="8" t="s">
        <v>218</v>
      </c>
      <c r="B72" s="55">
        <v>2265</v>
      </c>
      <c r="C72" s="56">
        <v>161</v>
      </c>
      <c r="D72" s="55">
        <v>64</v>
      </c>
      <c r="E72" s="55"/>
      <c r="F72" s="55">
        <v>1000</v>
      </c>
      <c r="G72" s="55">
        <v>1201</v>
      </c>
      <c r="H72" s="55">
        <v>12</v>
      </c>
      <c r="I72" s="55">
        <v>85</v>
      </c>
      <c r="J72" s="55">
        <v>2</v>
      </c>
      <c r="K72" s="55"/>
      <c r="L72" s="55"/>
      <c r="M72" s="24">
        <f t="shared" si="8"/>
        <v>0.93984962406015038</v>
      </c>
      <c r="N72" s="25">
        <f t="shared" si="7"/>
        <v>2.82560706401766E-2</v>
      </c>
      <c r="P72" t="e">
        <f t="shared" si="9"/>
        <v>#DIV/0!</v>
      </c>
      <c r="Q72" s="24">
        <f t="shared" si="10"/>
        <v>0.83263946711074099</v>
      </c>
    </row>
    <row r="73" spans="1:17" ht="16.5" thickBot="1" x14ac:dyDescent="0.3">
      <c r="A73" s="8" t="s">
        <v>204</v>
      </c>
      <c r="B73" s="55">
        <v>2233</v>
      </c>
      <c r="C73" s="56">
        <v>26</v>
      </c>
      <c r="D73" s="55">
        <v>10</v>
      </c>
      <c r="E73" s="55"/>
      <c r="F73" s="55">
        <v>1577</v>
      </c>
      <c r="G73" s="55">
        <v>646</v>
      </c>
      <c r="H73" s="55">
        <v>8</v>
      </c>
      <c r="I73" s="55">
        <v>67</v>
      </c>
      <c r="J73" s="55" t="s">
        <v>63</v>
      </c>
      <c r="K73" s="55">
        <v>325000</v>
      </c>
      <c r="L73" s="55">
        <v>9710</v>
      </c>
      <c r="M73" s="24">
        <f t="shared" si="8"/>
        <v>0.99369880277252676</v>
      </c>
      <c r="N73" s="25">
        <f t="shared" si="7"/>
        <v>4.4782803403493054E-3</v>
      </c>
      <c r="P73">
        <f t="shared" si="9"/>
        <v>6.8707692307692306E-3</v>
      </c>
      <c r="Q73" s="24">
        <f t="shared" si="10"/>
        <v>2.4411764705882355</v>
      </c>
    </row>
    <row r="74" spans="1:17" ht="16.5" thickBot="1" x14ac:dyDescent="0.3">
      <c r="A74" s="8" t="s">
        <v>206</v>
      </c>
      <c r="B74" s="55">
        <v>2127</v>
      </c>
      <c r="C74" s="56">
        <v>67</v>
      </c>
      <c r="D74" s="55">
        <v>28</v>
      </c>
      <c r="E74" s="57">
        <v>2</v>
      </c>
      <c r="F74" s="55">
        <v>1536</v>
      </c>
      <c r="G74" s="55">
        <v>563</v>
      </c>
      <c r="H74" s="55">
        <v>18</v>
      </c>
      <c r="I74" s="55">
        <v>210</v>
      </c>
      <c r="J74" s="55">
        <v>3</v>
      </c>
      <c r="K74" s="55">
        <v>169790</v>
      </c>
      <c r="L74" s="55">
        <v>16746</v>
      </c>
      <c r="M74" s="24">
        <f t="shared" si="8"/>
        <v>0.98209718670076729</v>
      </c>
      <c r="N74" s="25">
        <f t="shared" si="7"/>
        <v>1.3164080865068171E-2</v>
      </c>
      <c r="P74">
        <f t="shared" si="9"/>
        <v>1.2527239531185582E-2</v>
      </c>
      <c r="Q74" s="24">
        <f t="shared" si="10"/>
        <v>2.7282415630550623</v>
      </c>
    </row>
    <row r="75" spans="1:17" ht="16.5" thickBot="1" x14ac:dyDescent="0.3">
      <c r="A75" s="8" t="s">
        <v>99</v>
      </c>
      <c r="B75" s="55">
        <v>2119</v>
      </c>
      <c r="C75" s="56">
        <v>7</v>
      </c>
      <c r="D75" s="55">
        <v>85</v>
      </c>
      <c r="E75" s="55">
        <v>2</v>
      </c>
      <c r="F75" s="55">
        <v>1601</v>
      </c>
      <c r="G75" s="55">
        <v>433</v>
      </c>
      <c r="H75" s="55">
        <v>14</v>
      </c>
      <c r="I75" s="55">
        <v>516</v>
      </c>
      <c r="J75" s="55">
        <v>21</v>
      </c>
      <c r="K75" s="55">
        <v>41053</v>
      </c>
      <c r="L75" s="55">
        <v>10000</v>
      </c>
      <c r="M75" s="24">
        <f t="shared" si="8"/>
        <v>0.94958481613285883</v>
      </c>
      <c r="N75" s="25">
        <f t="shared" si="7"/>
        <v>4.0113260972156679E-2</v>
      </c>
      <c r="P75">
        <f t="shared" si="9"/>
        <v>5.1616203444328067E-2</v>
      </c>
      <c r="Q75" s="24">
        <f t="shared" si="10"/>
        <v>3.6974595842956122</v>
      </c>
    </row>
    <row r="76" spans="1:17" ht="30.75" thickBot="1" x14ac:dyDescent="0.3">
      <c r="A76" s="8" t="s">
        <v>208</v>
      </c>
      <c r="B76" s="55">
        <v>1987</v>
      </c>
      <c r="C76" s="56">
        <v>41</v>
      </c>
      <c r="D76" s="55">
        <v>86</v>
      </c>
      <c r="E76" s="55">
        <v>7</v>
      </c>
      <c r="F76" s="55">
        <v>928</v>
      </c>
      <c r="G76" s="55">
        <v>973</v>
      </c>
      <c r="H76" s="55">
        <v>4</v>
      </c>
      <c r="I76" s="55">
        <v>606</v>
      </c>
      <c r="J76" s="55">
        <v>26</v>
      </c>
      <c r="K76" s="55">
        <v>36492</v>
      </c>
      <c r="L76" s="55">
        <v>11123</v>
      </c>
      <c r="M76" s="24">
        <f t="shared" si="8"/>
        <v>0.91518737672583828</v>
      </c>
      <c r="N76" s="25">
        <f t="shared" si="7"/>
        <v>4.3281328636134875E-2</v>
      </c>
      <c r="P76">
        <f t="shared" si="9"/>
        <v>5.4450290474624574E-2</v>
      </c>
      <c r="Q76" s="24">
        <f t="shared" si="10"/>
        <v>0.95375128468653647</v>
      </c>
    </row>
    <row r="77" spans="1:17" ht="16.5" thickBot="1" x14ac:dyDescent="0.3">
      <c r="A77" s="8" t="s">
        <v>238</v>
      </c>
      <c r="B77" s="55">
        <v>1856</v>
      </c>
      <c r="C77" s="56">
        <v>45</v>
      </c>
      <c r="D77" s="55">
        <v>11</v>
      </c>
      <c r="E77" s="55">
        <v>1</v>
      </c>
      <c r="F77" s="55">
        <v>597</v>
      </c>
      <c r="G77" s="55">
        <v>1248</v>
      </c>
      <c r="H77" s="55"/>
      <c r="I77" s="55">
        <v>141</v>
      </c>
      <c r="J77" s="55" t="s">
        <v>57</v>
      </c>
      <c r="K77" s="55"/>
      <c r="L77" s="55"/>
      <c r="M77" s="24">
        <f t="shared" si="8"/>
        <v>0.98190789473684215</v>
      </c>
      <c r="N77" s="25">
        <f t="shared" si="7"/>
        <v>5.9267241379310342E-3</v>
      </c>
      <c r="P77" t="e">
        <f t="shared" si="9"/>
        <v>#DIV/0!</v>
      </c>
      <c r="Q77" s="24">
        <f t="shared" si="10"/>
        <v>0.47836538461538464</v>
      </c>
    </row>
    <row r="78" spans="1:17" ht="16.5" thickBot="1" x14ac:dyDescent="0.3">
      <c r="A78" s="8" t="s">
        <v>237</v>
      </c>
      <c r="B78" s="55">
        <v>1802</v>
      </c>
      <c r="C78" s="55">
        <v>121</v>
      </c>
      <c r="D78" s="55">
        <v>86</v>
      </c>
      <c r="E78" s="55">
        <v>4</v>
      </c>
      <c r="F78" s="55">
        <v>187</v>
      </c>
      <c r="G78" s="55">
        <v>1529</v>
      </c>
      <c r="H78" s="55">
        <v>3</v>
      </c>
      <c r="I78" s="55">
        <v>154</v>
      </c>
      <c r="J78" s="55">
        <v>7</v>
      </c>
      <c r="K78" s="55">
        <v>7651</v>
      </c>
      <c r="L78" s="55">
        <v>655</v>
      </c>
      <c r="M78" s="24">
        <f t="shared" si="8"/>
        <v>0.68498168498168499</v>
      </c>
      <c r="N78" s="25">
        <f t="shared" si="7"/>
        <v>4.7724750277469481E-2</v>
      </c>
      <c r="P78">
        <f t="shared" si="9"/>
        <v>0.23552476800418246</v>
      </c>
      <c r="Q78" s="24">
        <f t="shared" si="10"/>
        <v>0.1223021582733813</v>
      </c>
    </row>
    <row r="79" spans="1:17" ht="16.5" thickBot="1" x14ac:dyDescent="0.3">
      <c r="A79" s="8" t="s">
        <v>98</v>
      </c>
      <c r="B79" s="55">
        <v>1799</v>
      </c>
      <c r="C79" s="56"/>
      <c r="D79" s="55">
        <v>10</v>
      </c>
      <c r="E79" s="55"/>
      <c r="F79" s="55">
        <v>1750</v>
      </c>
      <c r="G79" s="55">
        <v>39</v>
      </c>
      <c r="H79" s="55"/>
      <c r="I79" s="55">
        <v>5272</v>
      </c>
      <c r="J79" s="55">
        <v>29</v>
      </c>
      <c r="K79" s="55">
        <v>51663</v>
      </c>
      <c r="L79" s="55">
        <v>151397</v>
      </c>
      <c r="M79" s="24">
        <f t="shared" si="8"/>
        <v>0.99431818181818177</v>
      </c>
      <c r="N79" s="25">
        <f t="shared" si="7"/>
        <v>5.558643690939411E-3</v>
      </c>
      <c r="P79">
        <f t="shared" si="9"/>
        <v>3.4821826065075584E-2</v>
      </c>
      <c r="Q79" s="24">
        <f t="shared" si="10"/>
        <v>44.871794871794869</v>
      </c>
    </row>
    <row r="80" spans="1:17" ht="16.5" thickBot="1" x14ac:dyDescent="0.3">
      <c r="A80" s="18" t="s">
        <v>220</v>
      </c>
      <c r="B80" s="55">
        <v>1778</v>
      </c>
      <c r="C80" s="55">
        <v>74</v>
      </c>
      <c r="D80" s="55">
        <v>84</v>
      </c>
      <c r="E80" s="55">
        <v>4</v>
      </c>
      <c r="F80" s="55">
        <v>360</v>
      </c>
      <c r="G80" s="55">
        <v>1334</v>
      </c>
      <c r="H80" s="55">
        <v>38</v>
      </c>
      <c r="I80" s="55">
        <v>256</v>
      </c>
      <c r="J80" s="55">
        <v>12</v>
      </c>
      <c r="K80" s="55">
        <v>51768</v>
      </c>
      <c r="L80" s="55">
        <v>7450</v>
      </c>
      <c r="M80" s="24">
        <f t="shared" si="8"/>
        <v>0.81081081081081086</v>
      </c>
      <c r="N80" s="25">
        <f t="shared" si="7"/>
        <v>4.7244094488188976E-2</v>
      </c>
      <c r="P80">
        <f t="shared" si="9"/>
        <v>3.4345541647349716E-2</v>
      </c>
      <c r="Q80" s="24">
        <f t="shared" si="10"/>
        <v>0.26986506746626687</v>
      </c>
    </row>
    <row r="81" spans="1:17" ht="16.5" thickBot="1" x14ac:dyDescent="0.3">
      <c r="A81" s="8" t="s">
        <v>103</v>
      </c>
      <c r="B81" s="55">
        <v>1713</v>
      </c>
      <c r="C81" s="55">
        <v>2</v>
      </c>
      <c r="D81" s="55">
        <v>55</v>
      </c>
      <c r="E81" s="55"/>
      <c r="F81" s="55">
        <v>264</v>
      </c>
      <c r="G81" s="55">
        <v>1394</v>
      </c>
      <c r="H81" s="55">
        <v>4</v>
      </c>
      <c r="I81" s="55">
        <v>1291</v>
      </c>
      <c r="J81" s="55">
        <v>41</v>
      </c>
      <c r="K81" s="55">
        <v>58955</v>
      </c>
      <c r="L81" s="55">
        <v>44443</v>
      </c>
      <c r="M81" s="24">
        <f t="shared" si="8"/>
        <v>0.82758620689655171</v>
      </c>
      <c r="N81" s="25">
        <f t="shared" si="7"/>
        <v>3.2107413893753649E-2</v>
      </c>
      <c r="P81">
        <f t="shared" si="9"/>
        <v>2.9056059706555847E-2</v>
      </c>
      <c r="Q81" s="24">
        <f t="shared" si="10"/>
        <v>0.18938307030129126</v>
      </c>
    </row>
    <row r="82" spans="1:17" ht="16.5" thickBot="1" x14ac:dyDescent="0.3">
      <c r="A82" s="8" t="s">
        <v>216</v>
      </c>
      <c r="B82" s="55">
        <v>1703</v>
      </c>
      <c r="C82" s="56">
        <v>18</v>
      </c>
      <c r="D82" s="55">
        <v>69</v>
      </c>
      <c r="E82" s="57"/>
      <c r="F82" s="55">
        <v>1001</v>
      </c>
      <c r="G82" s="55">
        <v>633</v>
      </c>
      <c r="H82" s="55">
        <v>8</v>
      </c>
      <c r="I82" s="55">
        <v>150</v>
      </c>
      <c r="J82" s="55">
        <v>6</v>
      </c>
      <c r="K82" s="55">
        <v>57711</v>
      </c>
      <c r="L82" s="55">
        <v>5095</v>
      </c>
      <c r="M82" s="24">
        <f t="shared" si="8"/>
        <v>0.93551401869158879</v>
      </c>
      <c r="N82" s="25">
        <f t="shared" si="7"/>
        <v>4.0516735173223725E-2</v>
      </c>
      <c r="P82">
        <f t="shared" si="9"/>
        <v>2.950910571641455E-2</v>
      </c>
      <c r="Q82" s="24">
        <f t="shared" si="10"/>
        <v>1.5813586097946288</v>
      </c>
    </row>
    <row r="83" spans="1:17" ht="30.75" thickBot="1" x14ac:dyDescent="0.3">
      <c r="A83" s="8" t="s">
        <v>213</v>
      </c>
      <c r="B83" s="55">
        <v>1539</v>
      </c>
      <c r="C83" s="56">
        <v>13</v>
      </c>
      <c r="D83" s="55">
        <v>88</v>
      </c>
      <c r="E83" s="57">
        <v>2</v>
      </c>
      <c r="F83" s="55">
        <v>1057</v>
      </c>
      <c r="G83" s="55">
        <v>394</v>
      </c>
      <c r="H83" s="55">
        <v>21</v>
      </c>
      <c r="I83" s="55">
        <v>739</v>
      </c>
      <c r="J83" s="55">
        <v>42</v>
      </c>
      <c r="K83" s="55">
        <v>17836</v>
      </c>
      <c r="L83" s="55">
        <v>8561</v>
      </c>
      <c r="M83" s="24">
        <f t="shared" si="8"/>
        <v>0.9231441048034934</v>
      </c>
      <c r="N83" s="25">
        <f t="shared" si="7"/>
        <v>5.7179987004548405E-2</v>
      </c>
      <c r="P83">
        <f t="shared" si="9"/>
        <v>8.6286162816775064E-2</v>
      </c>
      <c r="Q83" s="24">
        <f t="shared" si="10"/>
        <v>2.6827411167512691</v>
      </c>
    </row>
    <row r="84" spans="1:17" ht="16.5" thickBot="1" x14ac:dyDescent="0.3">
      <c r="A84" s="8" t="s">
        <v>104</v>
      </c>
      <c r="B84" s="55">
        <v>1488</v>
      </c>
      <c r="C84" s="56">
        <v>2</v>
      </c>
      <c r="D84" s="55">
        <v>21</v>
      </c>
      <c r="E84" s="57">
        <v>1</v>
      </c>
      <c r="F84" s="55">
        <v>1316</v>
      </c>
      <c r="G84" s="55">
        <v>151</v>
      </c>
      <c r="H84" s="55">
        <v>2</v>
      </c>
      <c r="I84" s="55">
        <v>309</v>
      </c>
      <c r="J84" s="55">
        <v>4</v>
      </c>
      <c r="K84" s="55">
        <v>160700</v>
      </c>
      <c r="L84" s="55">
        <v>33325</v>
      </c>
      <c r="M84" s="24">
        <f t="shared" si="8"/>
        <v>0.98429319371727753</v>
      </c>
      <c r="N84" s="25">
        <f t="shared" ref="N84:N105" si="11">+D84/B84</f>
        <v>1.4112903225806451E-2</v>
      </c>
      <c r="P84">
        <f t="shared" si="9"/>
        <v>9.2594897324206598E-3</v>
      </c>
      <c r="Q84" s="24">
        <f t="shared" si="10"/>
        <v>8.7152317880794694</v>
      </c>
    </row>
    <row r="85" spans="1:17" ht="16.5" thickBot="1" x14ac:dyDescent="0.3">
      <c r="A85" s="8" t="s">
        <v>224</v>
      </c>
      <c r="B85" s="55">
        <v>1464</v>
      </c>
      <c r="C85" s="56"/>
      <c r="D85" s="55">
        <v>18</v>
      </c>
      <c r="E85" s="57"/>
      <c r="F85" s="55">
        <v>701</v>
      </c>
      <c r="G85" s="55">
        <v>745</v>
      </c>
      <c r="H85" s="55"/>
      <c r="I85" s="55">
        <v>56</v>
      </c>
      <c r="J85" s="55" t="s">
        <v>43</v>
      </c>
      <c r="K85" s="55">
        <v>11448</v>
      </c>
      <c r="L85" s="55">
        <v>434</v>
      </c>
      <c r="M85" s="24">
        <f t="shared" si="8"/>
        <v>0.97496522948539643</v>
      </c>
      <c r="N85" s="25">
        <f t="shared" si="11"/>
        <v>1.2295081967213115E-2</v>
      </c>
      <c r="P85">
        <f t="shared" si="9"/>
        <v>0.1278825995807128</v>
      </c>
      <c r="Q85" s="24">
        <f t="shared" si="10"/>
        <v>0.94093959731543619</v>
      </c>
    </row>
    <row r="86" spans="1:17" ht="16.5" thickBot="1" x14ac:dyDescent="0.3">
      <c r="A86" s="8" t="s">
        <v>203</v>
      </c>
      <c r="B86" s="55">
        <v>1448</v>
      </c>
      <c r="C86" s="56">
        <v>3</v>
      </c>
      <c r="D86" s="55">
        <v>99</v>
      </c>
      <c r="E86" s="57">
        <v>1</v>
      </c>
      <c r="F86" s="55">
        <v>246</v>
      </c>
      <c r="G86" s="55">
        <v>1103</v>
      </c>
      <c r="H86" s="55">
        <v>14</v>
      </c>
      <c r="I86" s="55">
        <v>697</v>
      </c>
      <c r="J86" s="55">
        <v>48</v>
      </c>
      <c r="K86" s="55">
        <v>58923</v>
      </c>
      <c r="L86" s="55">
        <v>28343</v>
      </c>
      <c r="M86" s="24">
        <f t="shared" si="8"/>
        <v>0.71304347826086956</v>
      </c>
      <c r="N86" s="25">
        <f t="shared" si="11"/>
        <v>6.8370165745856359E-2</v>
      </c>
      <c r="P86">
        <f t="shared" si="9"/>
        <v>2.4574444614157458E-2</v>
      </c>
      <c r="Q86" s="24">
        <f t="shared" si="10"/>
        <v>0.22302810516772439</v>
      </c>
    </row>
    <row r="87" spans="1:17" ht="16.5" thickBot="1" x14ac:dyDescent="0.3">
      <c r="A87" s="8" t="s">
        <v>249</v>
      </c>
      <c r="B87" s="55">
        <v>1433</v>
      </c>
      <c r="C87" s="56">
        <v>104</v>
      </c>
      <c r="D87" s="55">
        <v>12</v>
      </c>
      <c r="E87" s="55">
        <v>1</v>
      </c>
      <c r="F87" s="55">
        <v>493</v>
      </c>
      <c r="G87" s="55">
        <v>928</v>
      </c>
      <c r="H87" s="55">
        <v>6</v>
      </c>
      <c r="I87" s="55">
        <v>86</v>
      </c>
      <c r="J87" s="55" t="s">
        <v>43</v>
      </c>
      <c r="K87" s="55">
        <v>18969</v>
      </c>
      <c r="L87" s="55">
        <v>1133</v>
      </c>
      <c r="M87" s="24">
        <f t="shared" si="8"/>
        <v>0.97623762376237622</v>
      </c>
      <c r="N87" s="25">
        <f t="shared" si="11"/>
        <v>8.3740404745289605E-3</v>
      </c>
      <c r="P87">
        <f t="shared" si="9"/>
        <v>7.5544309135958665E-2</v>
      </c>
      <c r="Q87" s="24">
        <f t="shared" si="10"/>
        <v>0.53125</v>
      </c>
    </row>
    <row r="88" spans="1:17" ht="16.5" thickBot="1" x14ac:dyDescent="0.3">
      <c r="A88" s="8" t="s">
        <v>215</v>
      </c>
      <c r="B88" s="55">
        <v>1429</v>
      </c>
      <c r="C88" s="56">
        <v>8</v>
      </c>
      <c r="D88" s="55">
        <v>25</v>
      </c>
      <c r="E88" s="57"/>
      <c r="F88" s="55">
        <v>762</v>
      </c>
      <c r="G88" s="55">
        <v>642</v>
      </c>
      <c r="H88" s="55">
        <v>4</v>
      </c>
      <c r="I88" s="55">
        <v>262</v>
      </c>
      <c r="J88" s="55">
        <v>5</v>
      </c>
      <c r="K88" s="55">
        <v>104606</v>
      </c>
      <c r="L88" s="55">
        <v>19160</v>
      </c>
      <c r="M88" s="24">
        <f t="shared" si="8"/>
        <v>0.96823379923761121</v>
      </c>
      <c r="N88" s="25">
        <f t="shared" si="11"/>
        <v>1.749475157452764E-2</v>
      </c>
      <c r="P88">
        <f t="shared" si="9"/>
        <v>1.3660784276236545E-2</v>
      </c>
      <c r="Q88" s="24">
        <f t="shared" si="10"/>
        <v>1.1869158878504673</v>
      </c>
    </row>
    <row r="89" spans="1:17" ht="16.5" thickBot="1" x14ac:dyDescent="0.3">
      <c r="A89" s="8" t="s">
        <v>207</v>
      </c>
      <c r="B89" s="55">
        <v>1428</v>
      </c>
      <c r="C89" s="56">
        <v>5</v>
      </c>
      <c r="D89" s="55">
        <v>48</v>
      </c>
      <c r="E89" s="55">
        <v>2</v>
      </c>
      <c r="F89" s="55">
        <v>718</v>
      </c>
      <c r="G89" s="55">
        <v>662</v>
      </c>
      <c r="H89" s="55">
        <v>17</v>
      </c>
      <c r="I89" s="55">
        <v>525</v>
      </c>
      <c r="J89" s="55">
        <v>18</v>
      </c>
      <c r="K89" s="55">
        <v>156493</v>
      </c>
      <c r="L89" s="55">
        <v>57486</v>
      </c>
      <c r="M89" s="24">
        <f t="shared" si="8"/>
        <v>0.93733681462140994</v>
      </c>
      <c r="N89" s="25">
        <f t="shared" si="11"/>
        <v>3.3613445378151259E-2</v>
      </c>
      <c r="P89">
        <f t="shared" si="9"/>
        <v>9.1250087863354902E-3</v>
      </c>
      <c r="Q89" s="24">
        <f t="shared" si="10"/>
        <v>1.0845921450151057</v>
      </c>
    </row>
    <row r="90" spans="1:17" ht="16.5" thickBot="1" x14ac:dyDescent="0.3">
      <c r="A90" s="8" t="s">
        <v>241</v>
      </c>
      <c r="B90" s="55">
        <v>1270</v>
      </c>
      <c r="C90" s="56">
        <v>92</v>
      </c>
      <c r="D90" s="55">
        <v>93</v>
      </c>
      <c r="E90" s="57">
        <v>10</v>
      </c>
      <c r="F90" s="55">
        <v>122</v>
      </c>
      <c r="G90" s="55">
        <v>1055</v>
      </c>
      <c r="H90" s="55">
        <v>10</v>
      </c>
      <c r="I90" s="55">
        <v>128</v>
      </c>
      <c r="J90" s="55">
        <v>9</v>
      </c>
      <c r="K90" s="55">
        <v>5653</v>
      </c>
      <c r="L90" s="55">
        <v>571</v>
      </c>
      <c r="M90" s="24">
        <f t="shared" si="8"/>
        <v>0.56744186046511624</v>
      </c>
      <c r="N90" s="25">
        <f t="shared" si="11"/>
        <v>7.3228346456692919E-2</v>
      </c>
      <c r="P90">
        <f t="shared" si="9"/>
        <v>0.22465947284627633</v>
      </c>
      <c r="Q90" s="24">
        <f t="shared" si="10"/>
        <v>0.11563981042654028</v>
      </c>
    </row>
    <row r="91" spans="1:17" ht="16.5" thickBot="1" x14ac:dyDescent="0.3">
      <c r="A91" s="8" t="s">
        <v>225</v>
      </c>
      <c r="B91" s="55">
        <v>1120</v>
      </c>
      <c r="C91" s="55"/>
      <c r="D91" s="55">
        <v>2</v>
      </c>
      <c r="E91" s="55"/>
      <c r="F91" s="55">
        <v>745</v>
      </c>
      <c r="G91" s="55">
        <v>373</v>
      </c>
      <c r="H91" s="55"/>
      <c r="I91" s="55">
        <v>1134</v>
      </c>
      <c r="J91" s="55">
        <v>2</v>
      </c>
      <c r="K91" s="55">
        <v>14378</v>
      </c>
      <c r="L91" s="55">
        <v>14553</v>
      </c>
      <c r="M91" s="24">
        <f t="shared" si="8"/>
        <v>0.99732262382864789</v>
      </c>
      <c r="N91" s="25">
        <f t="shared" si="11"/>
        <v>1.7857142857142857E-3</v>
      </c>
      <c r="P91">
        <f t="shared" si="9"/>
        <v>7.7896786757546257E-2</v>
      </c>
      <c r="Q91" s="24">
        <f t="shared" si="10"/>
        <v>1.9973190348525469</v>
      </c>
    </row>
    <row r="92" spans="1:17" ht="16.5" thickBot="1" x14ac:dyDescent="0.3">
      <c r="A92" s="8" t="s">
        <v>210</v>
      </c>
      <c r="B92" s="55">
        <v>1041</v>
      </c>
      <c r="C92" s="55"/>
      <c r="D92" s="55">
        <v>4</v>
      </c>
      <c r="E92" s="55"/>
      <c r="F92" s="55">
        <v>932</v>
      </c>
      <c r="G92" s="55">
        <v>105</v>
      </c>
      <c r="H92" s="55">
        <v>2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8"/>
        <v>0.99572649572649574</v>
      </c>
      <c r="N92" s="25">
        <f t="shared" si="11"/>
        <v>3.8424591738712775E-3</v>
      </c>
      <c r="P92">
        <f t="shared" si="9"/>
        <v>6.7166056945976811E-3</v>
      </c>
      <c r="Q92" s="24">
        <f t="shared" si="10"/>
        <v>8.8761904761904766</v>
      </c>
    </row>
    <row r="93" spans="1:17" ht="16.5" thickBot="1" x14ac:dyDescent="0.3">
      <c r="A93" s="8" t="s">
        <v>221</v>
      </c>
      <c r="B93" s="55">
        <v>1022</v>
      </c>
      <c r="C93" s="56"/>
      <c r="D93" s="55">
        <v>43</v>
      </c>
      <c r="E93" s="55"/>
      <c r="F93" s="55">
        <v>482</v>
      </c>
      <c r="G93" s="55">
        <v>497</v>
      </c>
      <c r="H93" s="55">
        <v>17</v>
      </c>
      <c r="I93" s="55">
        <v>86</v>
      </c>
      <c r="J93" s="55">
        <v>4</v>
      </c>
      <c r="K93" s="55">
        <v>25165</v>
      </c>
      <c r="L93" s="55">
        <v>2129</v>
      </c>
      <c r="M93" s="24">
        <f t="shared" si="8"/>
        <v>0.91809523809523808</v>
      </c>
      <c r="N93" s="25">
        <f t="shared" si="11"/>
        <v>4.2074363992172209E-2</v>
      </c>
      <c r="P93">
        <f t="shared" si="9"/>
        <v>4.0611961057023645E-2</v>
      </c>
      <c r="Q93" s="24">
        <f t="shared" si="10"/>
        <v>0.96981891348088534</v>
      </c>
    </row>
    <row r="94" spans="1:17" ht="16.5" thickBot="1" x14ac:dyDescent="0.3">
      <c r="A94" s="8" t="s">
        <v>226</v>
      </c>
      <c r="B94" s="55">
        <v>900</v>
      </c>
      <c r="C94" s="55">
        <v>4</v>
      </c>
      <c r="D94" s="55">
        <v>17</v>
      </c>
      <c r="E94" s="55"/>
      <c r="F94" s="55">
        <v>464</v>
      </c>
      <c r="G94" s="55">
        <v>419</v>
      </c>
      <c r="H94" s="55">
        <v>3</v>
      </c>
      <c r="I94" s="55">
        <v>477</v>
      </c>
      <c r="J94" s="55">
        <v>9</v>
      </c>
      <c r="K94" s="55">
        <v>68627</v>
      </c>
      <c r="L94" s="55">
        <v>36384</v>
      </c>
      <c r="M94" s="24">
        <f t="shared" si="8"/>
        <v>0.96465696465696471</v>
      </c>
      <c r="N94" s="25">
        <f t="shared" si="11"/>
        <v>1.8888888888888889E-2</v>
      </c>
      <c r="P94">
        <f t="shared" si="9"/>
        <v>1.3114371894443878E-2</v>
      </c>
      <c r="Q94" s="24">
        <f t="shared" si="10"/>
        <v>1.107398568019093</v>
      </c>
    </row>
    <row r="95" spans="1:17" ht="16.5" thickBot="1" x14ac:dyDescent="0.3">
      <c r="A95" s="8" t="s">
        <v>222</v>
      </c>
      <c r="B95" s="55">
        <v>883</v>
      </c>
      <c r="C95" s="55">
        <v>5</v>
      </c>
      <c r="D95" s="55">
        <v>15</v>
      </c>
      <c r="E95" s="55"/>
      <c r="F95" s="55">
        <v>296</v>
      </c>
      <c r="G95" s="55">
        <v>572</v>
      </c>
      <c r="H95" s="55">
        <v>15</v>
      </c>
      <c r="I95" s="55">
        <v>731</v>
      </c>
      <c r="J95" s="55">
        <v>12</v>
      </c>
      <c r="K95" s="55">
        <v>66975</v>
      </c>
      <c r="L95" s="55">
        <v>55472</v>
      </c>
      <c r="M95" s="24">
        <f t="shared" si="8"/>
        <v>0.95176848874598075</v>
      </c>
      <c r="N95" s="25">
        <f t="shared" si="11"/>
        <v>1.698754246885617E-2</v>
      </c>
      <c r="P95">
        <f t="shared" si="9"/>
        <v>1.3184023889511011E-2</v>
      </c>
      <c r="Q95" s="24">
        <f t="shared" si="10"/>
        <v>0.5174825174825175</v>
      </c>
    </row>
    <row r="96" spans="1:17" ht="16.5" thickBot="1" x14ac:dyDescent="0.3">
      <c r="A96" s="8" t="s">
        <v>260</v>
      </c>
      <c r="B96" s="55">
        <v>873</v>
      </c>
      <c r="C96" s="56">
        <v>38</v>
      </c>
      <c r="D96" s="55">
        <v>39</v>
      </c>
      <c r="E96" s="55">
        <v>1</v>
      </c>
      <c r="F96" s="55">
        <v>87</v>
      </c>
      <c r="G96" s="55">
        <v>747</v>
      </c>
      <c r="H96" s="55">
        <v>2</v>
      </c>
      <c r="I96" s="55">
        <v>55</v>
      </c>
      <c r="J96" s="55">
        <v>2</v>
      </c>
      <c r="K96" s="55"/>
      <c r="L96" s="55"/>
      <c r="M96" s="24">
        <f t="shared" si="8"/>
        <v>0.69047619047619047</v>
      </c>
      <c r="N96" s="25">
        <f t="shared" si="11"/>
        <v>4.4673539518900345E-2</v>
      </c>
      <c r="P96" t="e">
        <f t="shared" si="9"/>
        <v>#DIV/0!</v>
      </c>
      <c r="Q96" s="24">
        <f t="shared" si="10"/>
        <v>0.11646586345381527</v>
      </c>
    </row>
    <row r="97" spans="1:17" ht="16.5" thickBot="1" x14ac:dyDescent="0.3">
      <c r="A97" s="8" t="s">
        <v>234</v>
      </c>
      <c r="B97" s="55">
        <v>871</v>
      </c>
      <c r="C97" s="55">
        <v>28</v>
      </c>
      <c r="D97" s="55">
        <v>12</v>
      </c>
      <c r="E97" s="55">
        <v>1</v>
      </c>
      <c r="F97" s="55">
        <v>614</v>
      </c>
      <c r="G97" s="55">
        <v>245</v>
      </c>
      <c r="H97" s="55">
        <v>13</v>
      </c>
      <c r="I97" s="55">
        <v>134</v>
      </c>
      <c r="J97" s="55">
        <v>2</v>
      </c>
      <c r="K97" s="55">
        <v>59490</v>
      </c>
      <c r="L97" s="55">
        <v>9118</v>
      </c>
      <c r="M97" s="24">
        <f t="shared" si="8"/>
        <v>0.98083067092651754</v>
      </c>
      <c r="N97" s="25">
        <f t="shared" si="11"/>
        <v>1.3777267508610792E-2</v>
      </c>
      <c r="P97">
        <f t="shared" si="9"/>
        <v>1.4641116153975458E-2</v>
      </c>
      <c r="Q97" s="24">
        <f t="shared" si="10"/>
        <v>2.5061224489795917</v>
      </c>
    </row>
    <row r="98" spans="1:17" ht="16.5" thickBot="1" x14ac:dyDescent="0.3">
      <c r="A98" s="8" t="s">
        <v>272</v>
      </c>
      <c r="B98" s="55">
        <v>852</v>
      </c>
      <c r="C98" s="55">
        <v>74</v>
      </c>
      <c r="D98" s="55">
        <v>49</v>
      </c>
      <c r="E98" s="55">
        <v>4</v>
      </c>
      <c r="F98" s="55">
        <v>80</v>
      </c>
      <c r="G98" s="55">
        <v>723</v>
      </c>
      <c r="H98" s="55"/>
      <c r="I98" s="55">
        <v>19</v>
      </c>
      <c r="J98" s="55">
        <v>1</v>
      </c>
      <c r="K98" s="55"/>
      <c r="L98" s="55"/>
      <c r="M98" s="24">
        <f t="shared" si="8"/>
        <v>0.62015503875968991</v>
      </c>
      <c r="N98" s="25">
        <f t="shared" si="11"/>
        <v>5.7511737089201875E-2</v>
      </c>
      <c r="P98" t="e">
        <f t="shared" si="9"/>
        <v>#DIV/0!</v>
      </c>
      <c r="Q98" s="24">
        <f t="shared" si="10"/>
        <v>0.11065006915629322</v>
      </c>
    </row>
    <row r="99" spans="1:17" ht="16.5" thickBot="1" x14ac:dyDescent="0.3">
      <c r="A99" s="8" t="s">
        <v>233</v>
      </c>
      <c r="B99" s="55">
        <v>832</v>
      </c>
      <c r="C99" s="56">
        <v>12</v>
      </c>
      <c r="D99" s="55">
        <v>31</v>
      </c>
      <c r="E99" s="57"/>
      <c r="F99" s="55">
        <v>595</v>
      </c>
      <c r="G99" s="55">
        <v>206</v>
      </c>
      <c r="H99" s="55">
        <v>7</v>
      </c>
      <c r="I99" s="55">
        <v>289</v>
      </c>
      <c r="J99" s="55">
        <v>11</v>
      </c>
      <c r="K99" s="55">
        <v>9531</v>
      </c>
      <c r="L99" s="55">
        <v>3312</v>
      </c>
      <c r="M99" s="24">
        <f t="shared" si="8"/>
        <v>0.95047923322683703</v>
      </c>
      <c r="N99" s="25">
        <f t="shared" si="11"/>
        <v>3.7259615384615384E-2</v>
      </c>
      <c r="P99">
        <f t="shared" si="9"/>
        <v>8.7294092959815342E-2</v>
      </c>
      <c r="Q99" s="24">
        <f t="shared" si="10"/>
        <v>2.8883495145631066</v>
      </c>
    </row>
    <row r="100" spans="1:17" ht="16.5" thickBot="1" x14ac:dyDescent="0.3">
      <c r="A100" s="8" t="s">
        <v>250</v>
      </c>
      <c r="B100" s="55">
        <v>797</v>
      </c>
      <c r="C100" s="56">
        <v>92</v>
      </c>
      <c r="D100" s="55">
        <v>35</v>
      </c>
      <c r="E100" s="55">
        <v>1</v>
      </c>
      <c r="F100" s="55">
        <v>92</v>
      </c>
      <c r="G100" s="55">
        <v>670</v>
      </c>
      <c r="H100" s="55"/>
      <c r="I100" s="55">
        <v>9</v>
      </c>
      <c r="J100" s="55" t="s">
        <v>72</v>
      </c>
      <c r="K100" s="55"/>
      <c r="L100" s="55"/>
      <c r="M100" s="24">
        <f t="shared" si="8"/>
        <v>0.72440944881889768</v>
      </c>
      <c r="N100" s="25">
        <f t="shared" si="11"/>
        <v>4.3914680050188205E-2</v>
      </c>
      <c r="P100" t="e">
        <f t="shared" si="9"/>
        <v>#DIV/0!</v>
      </c>
      <c r="Q100" s="24">
        <f t="shared" si="10"/>
        <v>0.1373134328358209</v>
      </c>
    </row>
    <row r="101" spans="1:17" ht="16.5" thickBot="1" x14ac:dyDescent="0.3">
      <c r="A101" s="8" t="s">
        <v>253</v>
      </c>
      <c r="B101" s="55">
        <v>797</v>
      </c>
      <c r="C101" s="55">
        <v>26</v>
      </c>
      <c r="D101" s="55">
        <v>9</v>
      </c>
      <c r="E101" s="55"/>
      <c r="F101" s="55">
        <v>215</v>
      </c>
      <c r="G101" s="55">
        <v>573</v>
      </c>
      <c r="H101" s="55">
        <v>1</v>
      </c>
      <c r="I101" s="55">
        <v>37</v>
      </c>
      <c r="J101" s="55" t="s">
        <v>72</v>
      </c>
      <c r="K101" s="55">
        <v>29378</v>
      </c>
      <c r="L101" s="55">
        <v>1372</v>
      </c>
      <c r="M101" s="24">
        <f t="shared" si="8"/>
        <v>0.9598214285714286</v>
      </c>
      <c r="N101" s="25">
        <f t="shared" si="11"/>
        <v>1.1292346298619825E-2</v>
      </c>
      <c r="P101">
        <f t="shared" si="9"/>
        <v>2.7129144257607735E-2</v>
      </c>
      <c r="Q101" s="24">
        <f t="shared" si="10"/>
        <v>0.37521815008726006</v>
      </c>
    </row>
    <row r="102" spans="1:17" ht="16.5" thickBot="1" x14ac:dyDescent="0.3">
      <c r="A102" s="8" t="s">
        <v>231</v>
      </c>
      <c r="B102" s="55">
        <v>763</v>
      </c>
      <c r="C102" s="55"/>
      <c r="D102" s="55">
        <v>38</v>
      </c>
      <c r="E102" s="55"/>
      <c r="F102" s="55">
        <v>543</v>
      </c>
      <c r="G102" s="55">
        <v>182</v>
      </c>
      <c r="H102" s="55"/>
      <c r="I102" s="55">
        <v>32</v>
      </c>
      <c r="J102" s="55">
        <v>2</v>
      </c>
      <c r="K102" s="55">
        <v>5375</v>
      </c>
      <c r="L102" s="55">
        <v>222</v>
      </c>
      <c r="M102" s="24">
        <f t="shared" si="8"/>
        <v>0.93459552495697074</v>
      </c>
      <c r="N102" s="25">
        <f t="shared" si="11"/>
        <v>4.9803407601572737E-2</v>
      </c>
      <c r="P102">
        <f t="shared" si="9"/>
        <v>0.14195348837209301</v>
      </c>
      <c r="Q102" s="24">
        <f t="shared" si="10"/>
        <v>2.9835164835164836</v>
      </c>
    </row>
    <row r="103" spans="1:17" ht="16.5" thickBot="1" x14ac:dyDescent="0.3">
      <c r="A103" s="8" t="s">
        <v>254</v>
      </c>
      <c r="B103" s="55">
        <v>763</v>
      </c>
      <c r="C103" s="56">
        <v>33</v>
      </c>
      <c r="D103" s="55">
        <v>19</v>
      </c>
      <c r="E103" s="55"/>
      <c r="F103" s="55">
        <v>79</v>
      </c>
      <c r="G103" s="55">
        <v>665</v>
      </c>
      <c r="H103" s="55">
        <v>5</v>
      </c>
      <c r="I103" s="55">
        <v>43</v>
      </c>
      <c r="J103" s="55">
        <v>1</v>
      </c>
      <c r="K103" s="55">
        <v>7200</v>
      </c>
      <c r="L103" s="55">
        <v>402</v>
      </c>
      <c r="M103" s="24">
        <f t="shared" si="8"/>
        <v>0.80612244897959184</v>
      </c>
      <c r="N103" s="25">
        <f t="shared" si="11"/>
        <v>2.4901703800786368E-2</v>
      </c>
      <c r="P103">
        <f t="shared" si="9"/>
        <v>0.10597222222222222</v>
      </c>
      <c r="Q103" s="24">
        <f t="shared" si="10"/>
        <v>0.11879699248120301</v>
      </c>
    </row>
    <row r="104" spans="1:17" ht="16.5" thickBot="1" x14ac:dyDescent="0.3">
      <c r="A104" s="8" t="s">
        <v>230</v>
      </c>
      <c r="B104" s="55">
        <v>761</v>
      </c>
      <c r="C104" s="56">
        <v>6</v>
      </c>
      <c r="D104" s="55">
        <v>6</v>
      </c>
      <c r="E104" s="55"/>
      <c r="F104" s="55">
        <v>428</v>
      </c>
      <c r="G104" s="55">
        <v>327</v>
      </c>
      <c r="H104" s="55">
        <v>5</v>
      </c>
      <c r="I104" s="55">
        <v>149</v>
      </c>
      <c r="J104" s="55">
        <v>1</v>
      </c>
      <c r="K104" s="55">
        <v>14448</v>
      </c>
      <c r="L104" s="55">
        <v>2836</v>
      </c>
      <c r="M104" s="24">
        <f t="shared" si="8"/>
        <v>0.98617511520737322</v>
      </c>
      <c r="N104" s="25">
        <f t="shared" si="11"/>
        <v>7.8843626806833107E-3</v>
      </c>
      <c r="P104">
        <f t="shared" si="9"/>
        <v>5.2671650055370986E-2</v>
      </c>
      <c r="Q104" s="24">
        <f t="shared" si="10"/>
        <v>1.308868501529052</v>
      </c>
    </row>
    <row r="105" spans="1:17" ht="16.5" thickBot="1" x14ac:dyDescent="0.3">
      <c r="A105" s="8" t="s">
        <v>227</v>
      </c>
      <c r="B105" s="55">
        <v>751</v>
      </c>
      <c r="C105" s="55"/>
      <c r="D105" s="55">
        <v>46</v>
      </c>
      <c r="E105" s="55"/>
      <c r="F105" s="55">
        <v>521</v>
      </c>
      <c r="G105" s="55">
        <v>184</v>
      </c>
      <c r="H105" s="55">
        <v>15</v>
      </c>
      <c r="I105" s="55">
        <v>9720</v>
      </c>
      <c r="J105" s="55">
        <v>595</v>
      </c>
      <c r="K105" s="55">
        <v>1673</v>
      </c>
      <c r="L105" s="55">
        <v>21653</v>
      </c>
      <c r="M105" s="24">
        <f t="shared" si="8"/>
        <v>0.91887125220458554</v>
      </c>
      <c r="N105" s="25">
        <f t="shared" si="11"/>
        <v>6.1251664447403459E-2</v>
      </c>
      <c r="P105">
        <f t="shared" si="9"/>
        <v>0.44889420203227737</v>
      </c>
      <c r="Q105" s="24">
        <f t="shared" si="10"/>
        <v>2.8315217391304346</v>
      </c>
    </row>
    <row r="106" spans="1:17" ht="16.5" thickBot="1" x14ac:dyDescent="0.3">
      <c r="A106" s="8" t="s">
        <v>229</v>
      </c>
      <c r="B106" s="55">
        <v>750</v>
      </c>
      <c r="C106" s="56">
        <v>9</v>
      </c>
      <c r="D106" s="55">
        <v>25</v>
      </c>
      <c r="E106" s="55"/>
      <c r="F106" s="55">
        <v>206</v>
      </c>
      <c r="G106" s="55">
        <v>519</v>
      </c>
      <c r="H106" s="55">
        <v>43</v>
      </c>
      <c r="I106" s="55">
        <v>110</v>
      </c>
      <c r="J106" s="55">
        <v>4</v>
      </c>
      <c r="K106" s="55">
        <v>44701</v>
      </c>
      <c r="L106" s="55">
        <v>6549</v>
      </c>
      <c r="Q106" s="24">
        <f t="shared" si="10"/>
        <v>0.39691714836223507</v>
      </c>
    </row>
    <row r="107" spans="1:17" ht="16.5" thickBot="1" x14ac:dyDescent="0.3">
      <c r="A107" s="8" t="s">
        <v>252</v>
      </c>
      <c r="B107" s="55">
        <v>739</v>
      </c>
      <c r="C107" s="55"/>
      <c r="D107" s="55">
        <v>9</v>
      </c>
      <c r="E107" s="55"/>
      <c r="F107" s="55">
        <v>352</v>
      </c>
      <c r="G107" s="55">
        <v>378</v>
      </c>
      <c r="H107" s="55">
        <v>6</v>
      </c>
      <c r="I107" s="55">
        <v>2709</v>
      </c>
      <c r="J107" s="55">
        <v>33</v>
      </c>
      <c r="K107" s="55">
        <v>3400</v>
      </c>
      <c r="L107" s="55">
        <v>12463</v>
      </c>
      <c r="Q107" s="24">
        <f t="shared" si="10"/>
        <v>0.93121693121693117</v>
      </c>
    </row>
    <row r="108" spans="1:17" ht="16.5" thickBot="1" x14ac:dyDescent="0.3">
      <c r="A108" s="8" t="s">
        <v>232</v>
      </c>
      <c r="B108" s="55">
        <v>729</v>
      </c>
      <c r="C108" s="56">
        <v>41</v>
      </c>
      <c r="D108" s="55">
        <v>48</v>
      </c>
      <c r="E108" s="57"/>
      <c r="F108" s="55">
        <v>555</v>
      </c>
      <c r="G108" s="55">
        <v>126</v>
      </c>
      <c r="H108" s="55"/>
      <c r="I108" s="55">
        <v>35</v>
      </c>
      <c r="J108" s="55">
        <v>2</v>
      </c>
      <c r="K108" s="55"/>
      <c r="L108" s="55"/>
      <c r="Q108" s="24">
        <f t="shared" si="10"/>
        <v>4.4047619047619051</v>
      </c>
    </row>
    <row r="109" spans="1:17" ht="30.75" thickBot="1" x14ac:dyDescent="0.3">
      <c r="A109" s="8" t="s">
        <v>228</v>
      </c>
      <c r="B109" s="55">
        <v>712</v>
      </c>
      <c r="C109" s="56"/>
      <c r="D109" s="55">
        <v>13</v>
      </c>
      <c r="E109" s="55"/>
      <c r="F109" s="55">
        <v>645</v>
      </c>
      <c r="G109" s="55">
        <v>54</v>
      </c>
      <c r="H109" s="55">
        <v>4</v>
      </c>
      <c r="I109" s="55"/>
      <c r="J109" s="55"/>
      <c r="K109" s="55"/>
      <c r="L109" s="55"/>
    </row>
    <row r="110" spans="1:17" ht="16.5" thickBot="1" x14ac:dyDescent="0.3">
      <c r="A110" s="8" t="s">
        <v>239</v>
      </c>
      <c r="B110" s="55">
        <v>670</v>
      </c>
      <c r="C110" s="56"/>
      <c r="D110" s="55">
        <v>17</v>
      </c>
      <c r="E110" s="55"/>
      <c r="F110" s="55">
        <v>468</v>
      </c>
      <c r="G110" s="55">
        <v>185</v>
      </c>
      <c r="H110" s="55">
        <v>10</v>
      </c>
      <c r="I110" s="55">
        <v>193</v>
      </c>
      <c r="J110" s="55">
        <v>5</v>
      </c>
      <c r="K110" s="55">
        <v>23811</v>
      </c>
      <c r="L110" s="55">
        <v>6855</v>
      </c>
    </row>
    <row r="111" spans="1:17" ht="16.5" thickBot="1" x14ac:dyDescent="0.3">
      <c r="A111" s="8" t="s">
        <v>263</v>
      </c>
      <c r="B111" s="55">
        <v>633</v>
      </c>
      <c r="C111" s="56">
        <v>46</v>
      </c>
      <c r="D111" s="55">
        <v>15</v>
      </c>
      <c r="E111" s="57">
        <v>2</v>
      </c>
      <c r="F111" s="55">
        <v>219</v>
      </c>
      <c r="G111" s="55">
        <v>399</v>
      </c>
      <c r="H111" s="55">
        <v>4</v>
      </c>
      <c r="I111" s="55">
        <v>98</v>
      </c>
      <c r="J111" s="55">
        <v>2</v>
      </c>
      <c r="K111" s="55">
        <v>33628</v>
      </c>
      <c r="L111" s="55">
        <v>5185</v>
      </c>
    </row>
    <row r="112" spans="1:17" ht="16.5" thickBot="1" x14ac:dyDescent="0.3">
      <c r="A112" s="8" t="s">
        <v>258</v>
      </c>
      <c r="B112" s="55">
        <v>631</v>
      </c>
      <c r="C112" s="56">
        <v>19</v>
      </c>
      <c r="D112" s="55">
        <v>32</v>
      </c>
      <c r="E112" s="55"/>
      <c r="F112" s="55">
        <v>261</v>
      </c>
      <c r="G112" s="55">
        <v>338</v>
      </c>
      <c r="H112" s="55"/>
      <c r="I112" s="55">
        <v>31</v>
      </c>
      <c r="J112" s="55">
        <v>2</v>
      </c>
      <c r="K112" s="55">
        <v>2172</v>
      </c>
      <c r="L112" s="55">
        <v>107</v>
      </c>
    </row>
    <row r="113" spans="1:12" ht="16.5" thickBot="1" x14ac:dyDescent="0.3">
      <c r="A113" s="8" t="s">
        <v>286</v>
      </c>
      <c r="B113" s="55">
        <v>617</v>
      </c>
      <c r="C113" s="56">
        <v>44</v>
      </c>
      <c r="D113" s="55">
        <v>1</v>
      </c>
      <c r="E113" s="55"/>
      <c r="F113" s="55">
        <v>20</v>
      </c>
      <c r="G113" s="55">
        <v>596</v>
      </c>
      <c r="H113" s="55">
        <v>2</v>
      </c>
      <c r="I113" s="55">
        <v>1141</v>
      </c>
      <c r="J113" s="55">
        <v>2</v>
      </c>
      <c r="K113" s="55">
        <v>9863</v>
      </c>
      <c r="L113" s="55">
        <v>18246</v>
      </c>
    </row>
    <row r="114" spans="1:12" ht="16.5" thickBot="1" x14ac:dyDescent="0.3">
      <c r="A114" s="8" t="s">
        <v>248</v>
      </c>
      <c r="B114" s="55">
        <v>610</v>
      </c>
      <c r="C114" s="55">
        <v>6</v>
      </c>
      <c r="D114" s="55">
        <v>9</v>
      </c>
      <c r="E114" s="55"/>
      <c r="F114" s="55">
        <v>269</v>
      </c>
      <c r="G114" s="55">
        <v>332</v>
      </c>
      <c r="H114" s="55">
        <v>6</v>
      </c>
      <c r="I114" s="55">
        <v>153</v>
      </c>
      <c r="J114" s="55">
        <v>2</v>
      </c>
      <c r="K114" s="55">
        <v>20579</v>
      </c>
      <c r="L114" s="55">
        <v>5159</v>
      </c>
    </row>
    <row r="115" spans="1:12" ht="16.5" thickBot="1" x14ac:dyDescent="0.3">
      <c r="A115" s="8" t="s">
        <v>242</v>
      </c>
      <c r="B115" s="55">
        <v>608</v>
      </c>
      <c r="C115" s="56">
        <v>19</v>
      </c>
      <c r="D115" s="55">
        <v>41</v>
      </c>
      <c r="E115" s="55"/>
      <c r="F115" s="55">
        <v>97</v>
      </c>
      <c r="G115" s="55">
        <v>470</v>
      </c>
      <c r="H115" s="55">
        <v>4</v>
      </c>
      <c r="I115" s="55">
        <v>17919</v>
      </c>
      <c r="J115" s="55">
        <v>1208</v>
      </c>
      <c r="K115" s="55">
        <v>2660</v>
      </c>
      <c r="L115" s="55">
        <v>78394</v>
      </c>
    </row>
    <row r="116" spans="1:12" ht="16.5" thickBot="1" x14ac:dyDescent="0.3">
      <c r="A116" s="8" t="s">
        <v>257</v>
      </c>
      <c r="B116" s="55">
        <v>582</v>
      </c>
      <c r="C116" s="56">
        <v>47</v>
      </c>
      <c r="D116" s="55">
        <v>26</v>
      </c>
      <c r="E116" s="55">
        <v>2</v>
      </c>
      <c r="F116" s="55">
        <v>190</v>
      </c>
      <c r="G116" s="55">
        <v>366</v>
      </c>
      <c r="H116" s="55">
        <v>1</v>
      </c>
      <c r="I116" s="55">
        <v>11</v>
      </c>
      <c r="J116" s="55" t="s">
        <v>91</v>
      </c>
      <c r="K116" s="55">
        <v>25861</v>
      </c>
      <c r="L116" s="55">
        <v>481</v>
      </c>
    </row>
    <row r="117" spans="1:12" ht="16.5" thickBot="1" x14ac:dyDescent="0.3">
      <c r="A117" s="8" t="s">
        <v>240</v>
      </c>
      <c r="B117" s="55">
        <v>545</v>
      </c>
      <c r="C117" s="56"/>
      <c r="D117" s="55">
        <v>40</v>
      </c>
      <c r="E117" s="55"/>
      <c r="F117" s="55">
        <v>406</v>
      </c>
      <c r="G117" s="55">
        <v>99</v>
      </c>
      <c r="H117" s="55"/>
      <c r="I117" s="55">
        <v>3135</v>
      </c>
      <c r="J117" s="55">
        <v>230</v>
      </c>
      <c r="K117" s="55">
        <v>5342</v>
      </c>
      <c r="L117" s="55">
        <v>30725</v>
      </c>
    </row>
    <row r="118" spans="1:12" ht="16.5" thickBot="1" x14ac:dyDescent="0.3">
      <c r="A118" s="8" t="s">
        <v>244</v>
      </c>
      <c r="B118" s="55">
        <v>484</v>
      </c>
      <c r="C118" s="56">
        <v>2</v>
      </c>
      <c r="D118" s="55">
        <v>5</v>
      </c>
      <c r="E118" s="55"/>
      <c r="F118" s="55">
        <v>407</v>
      </c>
      <c r="G118" s="55">
        <v>72</v>
      </c>
      <c r="H118" s="55"/>
      <c r="I118" s="55">
        <v>1096</v>
      </c>
      <c r="J118" s="55">
        <v>11</v>
      </c>
      <c r="K118" s="55">
        <v>38337</v>
      </c>
      <c r="L118" s="55">
        <v>86825</v>
      </c>
    </row>
    <row r="119" spans="1:12" ht="16.5" thickBot="1" x14ac:dyDescent="0.3">
      <c r="A119" s="8" t="s">
        <v>261</v>
      </c>
      <c r="B119" s="55">
        <v>480</v>
      </c>
      <c r="C119" s="56"/>
      <c r="D119" s="55">
        <v>16</v>
      </c>
      <c r="E119" s="57"/>
      <c r="F119" s="55">
        <v>167</v>
      </c>
      <c r="G119" s="55">
        <v>297</v>
      </c>
      <c r="H119" s="55">
        <v>7</v>
      </c>
      <c r="I119" s="55">
        <v>8</v>
      </c>
      <c r="J119" s="55" t="s">
        <v>63</v>
      </c>
      <c r="K119" s="55"/>
      <c r="L119" s="55"/>
    </row>
    <row r="120" spans="1:12" ht="16.5" thickBot="1" x14ac:dyDescent="0.3">
      <c r="A120" s="8" t="s">
        <v>299</v>
      </c>
      <c r="B120" s="55">
        <v>475</v>
      </c>
      <c r="C120" s="55">
        <v>62</v>
      </c>
      <c r="D120" s="55">
        <v>2</v>
      </c>
      <c r="E120" s="55">
        <v>1</v>
      </c>
      <c r="F120" s="55">
        <v>24</v>
      </c>
      <c r="G120" s="55">
        <v>449</v>
      </c>
      <c r="H120" s="55"/>
      <c r="I120" s="55">
        <v>241</v>
      </c>
      <c r="J120" s="55">
        <v>1</v>
      </c>
      <c r="K120" s="55">
        <v>1500</v>
      </c>
      <c r="L120" s="55">
        <v>762</v>
      </c>
    </row>
    <row r="121" spans="1:12" ht="16.5" thickBot="1" x14ac:dyDescent="0.3">
      <c r="A121" s="8" t="s">
        <v>264</v>
      </c>
      <c r="B121" s="55">
        <v>473</v>
      </c>
      <c r="C121" s="55">
        <v>2</v>
      </c>
      <c r="D121" s="55">
        <v>9</v>
      </c>
      <c r="E121" s="55"/>
      <c r="F121" s="55">
        <v>56</v>
      </c>
      <c r="G121" s="55">
        <v>408</v>
      </c>
      <c r="H121" s="55"/>
      <c r="I121" s="55">
        <v>160</v>
      </c>
      <c r="J121" s="55">
        <v>3</v>
      </c>
      <c r="K121" s="55">
        <v>5993</v>
      </c>
      <c r="L121" s="55">
        <v>2024</v>
      </c>
    </row>
    <row r="122" spans="1:12" ht="16.5" thickBot="1" x14ac:dyDescent="0.3">
      <c r="A122" s="8" t="s">
        <v>245</v>
      </c>
      <c r="B122" s="55">
        <v>473</v>
      </c>
      <c r="C122" s="55">
        <v>2</v>
      </c>
      <c r="D122" s="55">
        <v>9</v>
      </c>
      <c r="E122" s="55"/>
      <c r="F122" s="55">
        <v>377</v>
      </c>
      <c r="G122" s="55">
        <v>87</v>
      </c>
      <c r="H122" s="55">
        <v>5</v>
      </c>
      <c r="I122" s="55">
        <v>46</v>
      </c>
      <c r="J122" s="55" t="s">
        <v>65</v>
      </c>
      <c r="K122" s="55">
        <v>97110</v>
      </c>
      <c r="L122" s="55">
        <v>9518</v>
      </c>
    </row>
    <row r="123" spans="1:12" ht="16.5" thickBot="1" x14ac:dyDescent="0.3">
      <c r="A123" s="8" t="s">
        <v>265</v>
      </c>
      <c r="B123" s="55">
        <v>440</v>
      </c>
      <c r="C123" s="55">
        <v>9</v>
      </c>
      <c r="D123" s="55">
        <v>10</v>
      </c>
      <c r="E123" s="55"/>
      <c r="F123" s="55">
        <v>142</v>
      </c>
      <c r="G123" s="55">
        <v>288</v>
      </c>
      <c r="H123" s="55">
        <v>9</v>
      </c>
      <c r="I123" s="55">
        <v>62</v>
      </c>
      <c r="J123" s="55">
        <v>1</v>
      </c>
      <c r="K123" s="55">
        <v>11913</v>
      </c>
      <c r="L123" s="55">
        <v>1670</v>
      </c>
    </row>
    <row r="124" spans="1:12" ht="16.5" thickBot="1" x14ac:dyDescent="0.3">
      <c r="A124" s="8" t="s">
        <v>246</v>
      </c>
      <c r="B124" s="55">
        <v>439</v>
      </c>
      <c r="C124" s="56">
        <v>1</v>
      </c>
      <c r="D124" s="55">
        <v>6</v>
      </c>
      <c r="E124" s="55"/>
      <c r="F124" s="55">
        <v>339</v>
      </c>
      <c r="G124" s="55">
        <v>94</v>
      </c>
      <c r="H124" s="55"/>
      <c r="I124" s="55">
        <v>18</v>
      </c>
      <c r="J124" s="55" t="s">
        <v>63</v>
      </c>
      <c r="K124" s="55">
        <v>65589</v>
      </c>
      <c r="L124" s="55">
        <v>2754</v>
      </c>
    </row>
    <row r="125" spans="1:12" ht="30.75" thickBot="1" x14ac:dyDescent="0.3">
      <c r="A125" s="8" t="s">
        <v>288</v>
      </c>
      <c r="B125" s="55">
        <v>439</v>
      </c>
      <c r="C125" s="55">
        <v>124</v>
      </c>
      <c r="D125" s="55">
        <v>4</v>
      </c>
      <c r="E125" s="55">
        <v>1</v>
      </c>
      <c r="F125" s="55">
        <v>13</v>
      </c>
      <c r="G125" s="55">
        <v>422</v>
      </c>
      <c r="H125" s="55"/>
      <c r="I125" s="55">
        <v>313</v>
      </c>
      <c r="J125" s="55">
        <v>3</v>
      </c>
      <c r="K125" s="55">
        <v>854</v>
      </c>
      <c r="L125" s="55">
        <v>609</v>
      </c>
    </row>
    <row r="126" spans="1:12" ht="16.5" thickBot="1" x14ac:dyDescent="0.3">
      <c r="A126" s="8" t="s">
        <v>247</v>
      </c>
      <c r="B126" s="55">
        <v>425</v>
      </c>
      <c r="C126" s="55">
        <v>1</v>
      </c>
      <c r="D126" s="55"/>
      <c r="E126" s="55"/>
      <c r="F126" s="55">
        <v>300</v>
      </c>
      <c r="G126" s="55">
        <v>125</v>
      </c>
      <c r="H126" s="55">
        <v>2</v>
      </c>
      <c r="I126" s="55">
        <v>475</v>
      </c>
      <c r="J126" s="55"/>
      <c r="K126" s="55">
        <v>17200</v>
      </c>
      <c r="L126" s="55">
        <v>19211</v>
      </c>
    </row>
    <row r="127" spans="1:12" ht="16.5" thickBot="1" x14ac:dyDescent="0.3">
      <c r="A127" s="8" t="s">
        <v>269</v>
      </c>
      <c r="B127" s="55">
        <v>397</v>
      </c>
      <c r="C127" s="56"/>
      <c r="D127" s="55">
        <v>6</v>
      </c>
      <c r="E127" s="55"/>
      <c r="F127" s="55">
        <v>93</v>
      </c>
      <c r="G127" s="55">
        <v>298</v>
      </c>
      <c r="H127" s="55">
        <v>1</v>
      </c>
      <c r="I127" s="55">
        <v>178</v>
      </c>
      <c r="J127" s="55">
        <v>3</v>
      </c>
      <c r="K127" s="55">
        <v>724</v>
      </c>
      <c r="L127" s="55">
        <v>325</v>
      </c>
    </row>
    <row r="128" spans="1:12" ht="16.5" thickBot="1" x14ac:dyDescent="0.3">
      <c r="A128" s="8" t="s">
        <v>302</v>
      </c>
      <c r="B128" s="55">
        <v>379</v>
      </c>
      <c r="C128" s="55">
        <v>86</v>
      </c>
      <c r="D128" s="55">
        <v>8</v>
      </c>
      <c r="E128" s="55">
        <v>3</v>
      </c>
      <c r="F128" s="55"/>
      <c r="G128" s="55">
        <v>371</v>
      </c>
      <c r="H128" s="55"/>
      <c r="I128" s="55">
        <v>40</v>
      </c>
      <c r="J128" s="55" t="s">
        <v>57</v>
      </c>
      <c r="K128" s="55"/>
      <c r="L128" s="55"/>
    </row>
    <row r="129" spans="1:12" ht="16.5" thickBot="1" x14ac:dyDescent="0.3">
      <c r="A129" s="8" t="s">
        <v>243</v>
      </c>
      <c r="B129" s="55">
        <v>374</v>
      </c>
      <c r="C129" s="56">
        <v>3</v>
      </c>
      <c r="D129" s="55">
        <v>2</v>
      </c>
      <c r="E129" s="55"/>
      <c r="F129" s="55">
        <v>174</v>
      </c>
      <c r="G129" s="55">
        <v>198</v>
      </c>
      <c r="H129" s="55"/>
      <c r="I129" s="55">
        <v>73</v>
      </c>
      <c r="J129" s="55" t="s">
        <v>72</v>
      </c>
      <c r="K129" s="55">
        <v>34511</v>
      </c>
      <c r="L129" s="55">
        <v>6765</v>
      </c>
    </row>
    <row r="130" spans="1:12" ht="16.5" thickBot="1" x14ac:dyDescent="0.3">
      <c r="A130" s="8" t="s">
        <v>259</v>
      </c>
      <c r="B130" s="55">
        <v>367</v>
      </c>
      <c r="C130" s="56">
        <v>6</v>
      </c>
      <c r="D130" s="55">
        <v>10</v>
      </c>
      <c r="E130" s="55"/>
      <c r="F130" s="55">
        <v>164</v>
      </c>
      <c r="G130" s="55">
        <v>193</v>
      </c>
      <c r="H130" s="55">
        <v>1</v>
      </c>
      <c r="I130" s="55">
        <v>13</v>
      </c>
      <c r="J130" s="55" t="s">
        <v>72</v>
      </c>
      <c r="K130" s="55">
        <v>490851</v>
      </c>
      <c r="L130" s="55">
        <v>17262</v>
      </c>
    </row>
    <row r="131" spans="1:12" ht="16.5" thickBot="1" x14ac:dyDescent="0.3">
      <c r="A131" s="8" t="s">
        <v>251</v>
      </c>
      <c r="B131" s="55">
        <v>332</v>
      </c>
      <c r="C131" s="55"/>
      <c r="D131" s="55">
        <v>10</v>
      </c>
      <c r="E131" s="55"/>
      <c r="F131" s="55">
        <v>320</v>
      </c>
      <c r="G131" s="55">
        <v>2</v>
      </c>
      <c r="H131" s="55">
        <v>3</v>
      </c>
      <c r="I131" s="55">
        <v>261</v>
      </c>
      <c r="J131" s="55">
        <v>8</v>
      </c>
      <c r="K131" s="55">
        <v>55494</v>
      </c>
      <c r="L131" s="55">
        <v>43635</v>
      </c>
    </row>
    <row r="132" spans="1:12" ht="16.5" thickBot="1" x14ac:dyDescent="0.3">
      <c r="A132" s="8" t="s">
        <v>256</v>
      </c>
      <c r="B132" s="55">
        <v>327</v>
      </c>
      <c r="C132" s="56">
        <v>1</v>
      </c>
      <c r="D132" s="55">
        <v>23</v>
      </c>
      <c r="E132" s="55"/>
      <c r="F132" s="55">
        <v>271</v>
      </c>
      <c r="G132" s="55">
        <v>33</v>
      </c>
      <c r="H132" s="55">
        <v>19</v>
      </c>
      <c r="I132" s="55">
        <v>3846</v>
      </c>
      <c r="J132" s="55">
        <v>270</v>
      </c>
      <c r="K132" s="55">
        <v>3459</v>
      </c>
      <c r="L132" s="55">
        <v>40678</v>
      </c>
    </row>
    <row r="133" spans="1:12" ht="16.5" thickBot="1" x14ac:dyDescent="0.3">
      <c r="A133" s="8" t="s">
        <v>255</v>
      </c>
      <c r="B133" s="55">
        <v>324</v>
      </c>
      <c r="C133" s="56"/>
      <c r="D133" s="55">
        <v>8</v>
      </c>
      <c r="E133" s="55"/>
      <c r="F133" s="55">
        <v>261</v>
      </c>
      <c r="G133" s="55">
        <v>55</v>
      </c>
      <c r="H133" s="55">
        <v>2</v>
      </c>
      <c r="I133" s="55">
        <v>516</v>
      </c>
      <c r="J133" s="55">
        <v>13</v>
      </c>
      <c r="K133" s="55">
        <v>7816</v>
      </c>
      <c r="L133" s="55">
        <v>12445</v>
      </c>
    </row>
    <row r="134" spans="1:12" ht="16.5" thickBot="1" x14ac:dyDescent="0.3">
      <c r="A134" s="8" t="s">
        <v>262</v>
      </c>
      <c r="B134" s="55">
        <v>271</v>
      </c>
      <c r="C134" s="56"/>
      <c r="D134" s="55"/>
      <c r="E134" s="57"/>
      <c r="F134" s="55">
        <v>232</v>
      </c>
      <c r="G134" s="55">
        <v>39</v>
      </c>
      <c r="H134" s="55">
        <v>8</v>
      </c>
      <c r="I134" s="55">
        <v>3</v>
      </c>
      <c r="J134" s="55"/>
      <c r="K134" s="55">
        <v>261004</v>
      </c>
      <c r="L134" s="55">
        <v>2681</v>
      </c>
    </row>
    <row r="135" spans="1:12" ht="16.5" thickBot="1" x14ac:dyDescent="0.3">
      <c r="A135" s="8" t="s">
        <v>270</v>
      </c>
      <c r="B135" s="55">
        <v>268</v>
      </c>
      <c r="C135" s="55">
        <v>7</v>
      </c>
      <c r="D135" s="55"/>
      <c r="E135" s="55"/>
      <c r="F135" s="55">
        <v>130</v>
      </c>
      <c r="G135" s="55">
        <v>138</v>
      </c>
      <c r="H135" s="55"/>
      <c r="I135" s="55">
        <v>21</v>
      </c>
      <c r="J135" s="55"/>
      <c r="K135" s="55">
        <v>37315</v>
      </c>
      <c r="L135" s="55">
        <v>2881</v>
      </c>
    </row>
    <row r="136" spans="1:12" ht="16.5" thickBot="1" x14ac:dyDescent="0.3">
      <c r="A136" s="8" t="s">
        <v>267</v>
      </c>
      <c r="B136" s="55">
        <v>264</v>
      </c>
      <c r="C136" s="55">
        <v>28</v>
      </c>
      <c r="D136" s="55">
        <v>10</v>
      </c>
      <c r="E136" s="55"/>
      <c r="F136" s="55">
        <v>30</v>
      </c>
      <c r="G136" s="55">
        <v>224</v>
      </c>
      <c r="H136" s="55"/>
      <c r="I136" s="55">
        <v>48</v>
      </c>
      <c r="J136" s="55">
        <v>2</v>
      </c>
      <c r="K136" s="55"/>
      <c r="L136" s="55"/>
    </row>
    <row r="137" spans="1:12" ht="16.5" thickBot="1" x14ac:dyDescent="0.3">
      <c r="A137" s="8" t="s">
        <v>301</v>
      </c>
      <c r="B137" s="55">
        <v>225</v>
      </c>
      <c r="C137" s="55">
        <v>26</v>
      </c>
      <c r="D137" s="55">
        <v>14</v>
      </c>
      <c r="E137" s="55">
        <v>3</v>
      </c>
      <c r="F137" s="55">
        <v>54</v>
      </c>
      <c r="G137" s="55">
        <v>157</v>
      </c>
      <c r="H137" s="55"/>
      <c r="I137" s="55">
        <v>28</v>
      </c>
      <c r="J137" s="55">
        <v>2</v>
      </c>
      <c r="K137" s="55"/>
      <c r="L137" s="55"/>
    </row>
    <row r="138" spans="1:12" ht="16.5" thickBot="1" x14ac:dyDescent="0.3">
      <c r="A138" s="8" t="s">
        <v>289</v>
      </c>
      <c r="B138" s="55">
        <v>191</v>
      </c>
      <c r="C138" s="55">
        <v>5</v>
      </c>
      <c r="D138" s="55">
        <v>2</v>
      </c>
      <c r="E138" s="55"/>
      <c r="F138" s="55">
        <v>38</v>
      </c>
      <c r="G138" s="55">
        <v>151</v>
      </c>
      <c r="H138" s="55"/>
      <c r="I138" s="55">
        <v>344</v>
      </c>
      <c r="J138" s="55">
        <v>4</v>
      </c>
      <c r="K138" s="55">
        <v>791</v>
      </c>
      <c r="L138" s="55">
        <v>1423</v>
      </c>
    </row>
    <row r="139" spans="1:12" ht="16.5" thickBot="1" x14ac:dyDescent="0.3">
      <c r="A139" s="8" t="s">
        <v>266</v>
      </c>
      <c r="B139" s="55">
        <v>187</v>
      </c>
      <c r="C139" s="55"/>
      <c r="D139" s="55"/>
      <c r="E139" s="55"/>
      <c r="F139" s="55">
        <v>185</v>
      </c>
      <c r="G139" s="55">
        <v>2</v>
      </c>
      <c r="H139" s="55"/>
      <c r="I139" s="55">
        <v>3827</v>
      </c>
      <c r="J139" s="55"/>
      <c r="K139" s="55">
        <v>8241</v>
      </c>
      <c r="L139" s="55">
        <v>168655</v>
      </c>
    </row>
    <row r="140" spans="1:12" ht="16.5" thickBot="1" x14ac:dyDescent="0.3">
      <c r="A140" s="8" t="s">
        <v>268</v>
      </c>
      <c r="B140" s="55">
        <v>182</v>
      </c>
      <c r="C140" s="56">
        <v>1</v>
      </c>
      <c r="D140" s="55">
        <v>14</v>
      </c>
      <c r="E140" s="55"/>
      <c r="F140" s="55">
        <v>83</v>
      </c>
      <c r="G140" s="55">
        <v>85</v>
      </c>
      <c r="H140" s="55">
        <v>5</v>
      </c>
      <c r="I140" s="55">
        <v>485</v>
      </c>
      <c r="J140" s="55">
        <v>37</v>
      </c>
      <c r="K140" s="55"/>
      <c r="L140" s="55"/>
    </row>
    <row r="141" spans="1:12" ht="16.5" thickBot="1" x14ac:dyDescent="0.3">
      <c r="A141" s="8" t="s">
        <v>281</v>
      </c>
      <c r="B141" s="55">
        <v>178</v>
      </c>
      <c r="C141" s="55">
        <v>8</v>
      </c>
      <c r="D141" s="55">
        <v>20</v>
      </c>
      <c r="E141" s="55"/>
      <c r="F141" s="55">
        <v>75</v>
      </c>
      <c r="G141" s="55">
        <v>83</v>
      </c>
      <c r="H141" s="55"/>
      <c r="I141" s="55">
        <v>35</v>
      </c>
      <c r="J141" s="55">
        <v>4</v>
      </c>
      <c r="K141" s="55"/>
      <c r="L141" s="55"/>
    </row>
    <row r="142" spans="1:12" ht="30.75" thickBot="1" x14ac:dyDescent="0.3">
      <c r="A142" s="8" t="s">
        <v>306</v>
      </c>
      <c r="B142" s="55">
        <v>174</v>
      </c>
      <c r="C142" s="55"/>
      <c r="D142" s="55">
        <v>3</v>
      </c>
      <c r="E142" s="55"/>
      <c r="F142" s="55">
        <v>4</v>
      </c>
      <c r="G142" s="55">
        <v>167</v>
      </c>
      <c r="H142" s="55"/>
      <c r="I142" s="55">
        <v>794</v>
      </c>
      <c r="J142" s="55">
        <v>14</v>
      </c>
      <c r="K142" s="55">
        <v>175</v>
      </c>
      <c r="L142" s="55">
        <v>799</v>
      </c>
    </row>
    <row r="143" spans="1:12" ht="16.5" thickBot="1" x14ac:dyDescent="0.3">
      <c r="A143" s="8" t="s">
        <v>307</v>
      </c>
      <c r="B143" s="55">
        <v>170</v>
      </c>
      <c r="C143" s="55"/>
      <c r="D143" s="55">
        <v>17</v>
      </c>
      <c r="E143" s="55"/>
      <c r="F143" s="55">
        <v>43</v>
      </c>
      <c r="G143" s="55">
        <v>110</v>
      </c>
      <c r="H143" s="55"/>
      <c r="I143" s="55">
        <v>10</v>
      </c>
      <c r="J143" s="55">
        <v>1</v>
      </c>
      <c r="K143" s="55"/>
      <c r="L143" s="55"/>
    </row>
    <row r="144" spans="1:12" ht="16.5" thickBot="1" x14ac:dyDescent="0.3">
      <c r="A144" s="8" t="s">
        <v>278</v>
      </c>
      <c r="B144" s="55">
        <v>162</v>
      </c>
      <c r="C144" s="55">
        <v>17</v>
      </c>
      <c r="D144" s="55">
        <v>4</v>
      </c>
      <c r="E144" s="55"/>
      <c r="F144" s="55">
        <v>93</v>
      </c>
      <c r="G144" s="55">
        <v>65</v>
      </c>
      <c r="H144" s="55"/>
      <c r="I144" s="55">
        <v>1</v>
      </c>
      <c r="J144" s="55" t="s">
        <v>279</v>
      </c>
      <c r="K144" s="55">
        <v>26517</v>
      </c>
      <c r="L144" s="55">
        <v>231</v>
      </c>
    </row>
    <row r="145" spans="1:12" ht="16.5" thickBot="1" x14ac:dyDescent="0.3">
      <c r="A145" s="8" t="s">
        <v>276</v>
      </c>
      <c r="B145" s="55">
        <v>161</v>
      </c>
      <c r="C145" s="55"/>
      <c r="D145" s="55">
        <v>6</v>
      </c>
      <c r="E145" s="55"/>
      <c r="F145" s="55">
        <v>50</v>
      </c>
      <c r="G145" s="55">
        <v>105</v>
      </c>
      <c r="H145" s="55"/>
      <c r="I145" s="55">
        <v>3</v>
      </c>
      <c r="J145" s="55" t="s">
        <v>205</v>
      </c>
      <c r="K145" s="55">
        <v>9980</v>
      </c>
      <c r="L145" s="55">
        <v>183</v>
      </c>
    </row>
    <row r="146" spans="1:12" ht="16.5" thickBot="1" x14ac:dyDescent="0.3">
      <c r="A146" s="8" t="s">
        <v>277</v>
      </c>
      <c r="B146" s="55">
        <v>158</v>
      </c>
      <c r="C146" s="55">
        <v>7</v>
      </c>
      <c r="D146" s="55"/>
      <c r="E146" s="55"/>
      <c r="F146" s="55">
        <v>101</v>
      </c>
      <c r="G146" s="55">
        <v>57</v>
      </c>
      <c r="H146" s="55">
        <v>1</v>
      </c>
      <c r="I146" s="55">
        <v>6</v>
      </c>
      <c r="J146" s="55"/>
      <c r="K146" s="55">
        <v>3907</v>
      </c>
      <c r="L146" s="55">
        <v>141</v>
      </c>
    </row>
    <row r="147" spans="1:12" ht="16.5" thickBot="1" x14ac:dyDescent="0.3">
      <c r="A147" s="8" t="s">
        <v>271</v>
      </c>
      <c r="B147" s="55">
        <v>152</v>
      </c>
      <c r="C147" s="55"/>
      <c r="D147" s="55">
        <v>13</v>
      </c>
      <c r="E147" s="55">
        <v>1</v>
      </c>
      <c r="F147" s="55">
        <v>104</v>
      </c>
      <c r="G147" s="55">
        <v>35</v>
      </c>
      <c r="H147" s="55">
        <v>4</v>
      </c>
      <c r="I147" s="55">
        <v>380</v>
      </c>
      <c r="J147" s="55">
        <v>32</v>
      </c>
      <c r="K147" s="55"/>
      <c r="L147" s="55"/>
    </row>
    <row r="148" spans="1:12" ht="16.5" thickBot="1" x14ac:dyDescent="0.3">
      <c r="A148" s="8" t="s">
        <v>292</v>
      </c>
      <c r="B148" s="55">
        <v>146</v>
      </c>
      <c r="C148" s="56">
        <v>8</v>
      </c>
      <c r="D148" s="55">
        <v>4</v>
      </c>
      <c r="E148" s="55">
        <v>1</v>
      </c>
      <c r="F148" s="55">
        <v>101</v>
      </c>
      <c r="G148" s="55">
        <v>41</v>
      </c>
      <c r="H148" s="55">
        <v>1</v>
      </c>
      <c r="I148" s="55">
        <v>8</v>
      </c>
      <c r="J148" s="55" t="s">
        <v>48</v>
      </c>
      <c r="K148" s="55">
        <v>10270</v>
      </c>
      <c r="L148" s="55">
        <v>559</v>
      </c>
    </row>
    <row r="149" spans="1:12" ht="16.5" thickBot="1" x14ac:dyDescent="0.3">
      <c r="A149" s="8" t="s">
        <v>274</v>
      </c>
      <c r="B149" s="55">
        <v>144</v>
      </c>
      <c r="C149" s="56"/>
      <c r="D149" s="55"/>
      <c r="E149" s="55"/>
      <c r="F149" s="55">
        <v>136</v>
      </c>
      <c r="G149" s="55">
        <v>8</v>
      </c>
      <c r="H149" s="55"/>
      <c r="I149" s="55">
        <v>4274</v>
      </c>
      <c r="J149" s="55"/>
      <c r="K149" s="55">
        <v>3252</v>
      </c>
      <c r="L149" s="55">
        <v>96524</v>
      </c>
    </row>
    <row r="150" spans="1:12" ht="16.5" thickBot="1" x14ac:dyDescent="0.3">
      <c r="A150" s="8" t="s">
        <v>273</v>
      </c>
      <c r="B150" s="55">
        <v>139</v>
      </c>
      <c r="C150" s="56">
        <v>1</v>
      </c>
      <c r="D150" s="55">
        <v>1</v>
      </c>
      <c r="E150" s="55"/>
      <c r="F150" s="55">
        <v>131</v>
      </c>
      <c r="G150" s="55">
        <v>7</v>
      </c>
      <c r="H150" s="55">
        <v>2</v>
      </c>
      <c r="I150" s="55">
        <v>318</v>
      </c>
      <c r="J150" s="55">
        <v>2</v>
      </c>
      <c r="K150" s="55">
        <v>14754</v>
      </c>
      <c r="L150" s="55">
        <v>33725</v>
      </c>
    </row>
    <row r="151" spans="1:12" ht="16.5" thickBot="1" x14ac:dyDescent="0.3">
      <c r="A151" s="8" t="s">
        <v>283</v>
      </c>
      <c r="B151" s="55">
        <v>138</v>
      </c>
      <c r="C151" s="55">
        <v>5</v>
      </c>
      <c r="D151" s="55">
        <v>1</v>
      </c>
      <c r="E151" s="55"/>
      <c r="F151" s="55">
        <v>111</v>
      </c>
      <c r="G151" s="55">
        <v>26</v>
      </c>
      <c r="H151" s="55">
        <v>2</v>
      </c>
      <c r="I151" s="55">
        <v>462</v>
      </c>
      <c r="J151" s="55">
        <v>3</v>
      </c>
      <c r="K151" s="55"/>
      <c r="L151" s="55"/>
    </row>
    <row r="152" spans="1:12" ht="16.5" thickBot="1" x14ac:dyDescent="0.3">
      <c r="A152" s="8" t="s">
        <v>287</v>
      </c>
      <c r="B152" s="55">
        <v>128</v>
      </c>
      <c r="C152" s="55"/>
      <c r="D152" s="55">
        <v>9</v>
      </c>
      <c r="E152" s="55"/>
      <c r="F152" s="55">
        <v>77</v>
      </c>
      <c r="G152" s="55">
        <v>42</v>
      </c>
      <c r="H152" s="55"/>
      <c r="I152" s="55">
        <v>15</v>
      </c>
      <c r="J152" s="55">
        <v>1</v>
      </c>
      <c r="K152" s="55">
        <v>8835</v>
      </c>
      <c r="L152" s="55">
        <v>1067</v>
      </c>
    </row>
    <row r="153" spans="1:12" ht="16.5" thickBot="1" x14ac:dyDescent="0.3">
      <c r="A153" s="8" t="s">
        <v>308</v>
      </c>
      <c r="B153" s="55">
        <v>123</v>
      </c>
      <c r="C153" s="55">
        <v>4</v>
      </c>
      <c r="D153" s="55">
        <v>2</v>
      </c>
      <c r="E153" s="55">
        <v>1</v>
      </c>
      <c r="F153" s="55">
        <v>12</v>
      </c>
      <c r="G153" s="55">
        <v>109</v>
      </c>
      <c r="H153" s="55"/>
      <c r="I153" s="55">
        <v>106</v>
      </c>
      <c r="J153" s="55">
        <v>2</v>
      </c>
      <c r="K153" s="55">
        <v>714</v>
      </c>
      <c r="L153" s="55">
        <v>615</v>
      </c>
    </row>
    <row r="154" spans="1:12" ht="16.5" thickBot="1" x14ac:dyDescent="0.3">
      <c r="A154" s="8" t="s">
        <v>275</v>
      </c>
      <c r="B154" s="55">
        <v>122</v>
      </c>
      <c r="C154" s="56"/>
      <c r="D154" s="55"/>
      <c r="E154" s="55"/>
      <c r="F154" s="55">
        <v>120</v>
      </c>
      <c r="G154" s="55">
        <v>2</v>
      </c>
      <c r="H154" s="55">
        <v>1</v>
      </c>
      <c r="I154" s="55">
        <v>7</v>
      </c>
      <c r="J154" s="55"/>
      <c r="K154" s="55">
        <v>12611</v>
      </c>
      <c r="L154" s="55">
        <v>754</v>
      </c>
    </row>
    <row r="155" spans="1:12" ht="30.75" thickBot="1" x14ac:dyDescent="0.3">
      <c r="A155" s="8" t="s">
        <v>280</v>
      </c>
      <c r="B155" s="55">
        <v>116</v>
      </c>
      <c r="C155" s="56"/>
      <c r="D155" s="55">
        <v>8</v>
      </c>
      <c r="E155" s="57"/>
      <c r="F155" s="55">
        <v>103</v>
      </c>
      <c r="G155" s="55">
        <v>5</v>
      </c>
      <c r="H155" s="55"/>
      <c r="I155" s="55">
        <v>83</v>
      </c>
      <c r="J155" s="55">
        <v>6</v>
      </c>
      <c r="K155" s="55">
        <v>2114</v>
      </c>
      <c r="L155" s="55">
        <v>1511</v>
      </c>
    </row>
    <row r="156" spans="1:12" ht="16.5" thickBot="1" x14ac:dyDescent="0.3">
      <c r="A156" s="8" t="s">
        <v>284</v>
      </c>
      <c r="B156" s="55">
        <v>115</v>
      </c>
      <c r="C156" s="55"/>
      <c r="D156" s="55">
        <v>7</v>
      </c>
      <c r="E156" s="55"/>
      <c r="F156" s="55">
        <v>54</v>
      </c>
      <c r="G156" s="55">
        <v>54</v>
      </c>
      <c r="H156" s="55">
        <v>4</v>
      </c>
      <c r="I156" s="55">
        <v>1847</v>
      </c>
      <c r="J156" s="55">
        <v>112</v>
      </c>
      <c r="K156" s="55">
        <v>3374</v>
      </c>
      <c r="L156" s="55">
        <v>54176</v>
      </c>
    </row>
    <row r="157" spans="1:12" ht="16.5" thickBot="1" x14ac:dyDescent="0.3">
      <c r="A157" s="8" t="s">
        <v>309</v>
      </c>
      <c r="B157" s="55">
        <v>101</v>
      </c>
      <c r="C157" s="55"/>
      <c r="D157" s="55">
        <v>12</v>
      </c>
      <c r="E157" s="55"/>
      <c r="F157" s="55">
        <v>10</v>
      </c>
      <c r="G157" s="55">
        <v>79</v>
      </c>
      <c r="H157" s="55"/>
      <c r="I157" s="55">
        <v>9</v>
      </c>
      <c r="J157" s="55">
        <v>1</v>
      </c>
      <c r="K157" s="55">
        <v>1037</v>
      </c>
      <c r="L157" s="55">
        <v>91</v>
      </c>
    </row>
    <row r="158" spans="1:12" ht="16.5" thickBot="1" x14ac:dyDescent="0.3">
      <c r="A158" s="8" t="s">
        <v>282</v>
      </c>
      <c r="B158" s="55">
        <v>101</v>
      </c>
      <c r="C158" s="55"/>
      <c r="D158" s="55">
        <v>2</v>
      </c>
      <c r="E158" s="55"/>
      <c r="F158" s="55">
        <v>89</v>
      </c>
      <c r="G158" s="55">
        <v>10</v>
      </c>
      <c r="H158" s="55">
        <v>4</v>
      </c>
      <c r="I158" s="55">
        <v>946</v>
      </c>
      <c r="J158" s="55">
        <v>19</v>
      </c>
      <c r="K158" s="55">
        <v>1798</v>
      </c>
      <c r="L158" s="55">
        <v>16841</v>
      </c>
    </row>
    <row r="159" spans="1:12" ht="16.5" thickBot="1" x14ac:dyDescent="0.3">
      <c r="A159" s="8" t="s">
        <v>310</v>
      </c>
      <c r="B159" s="55">
        <v>99</v>
      </c>
      <c r="C159" s="55">
        <v>17</v>
      </c>
      <c r="D159" s="55"/>
      <c r="E159" s="57"/>
      <c r="F159" s="55">
        <v>22</v>
      </c>
      <c r="G159" s="55">
        <v>77</v>
      </c>
      <c r="H159" s="55"/>
      <c r="I159" s="55">
        <v>3</v>
      </c>
      <c r="J159" s="55"/>
      <c r="K159" s="55">
        <v>64492</v>
      </c>
      <c r="L159" s="55">
        <v>2213</v>
      </c>
    </row>
    <row r="160" spans="1:12" ht="16.5" thickBot="1" x14ac:dyDescent="0.3">
      <c r="A160" s="8" t="s">
        <v>311</v>
      </c>
      <c r="B160" s="55">
        <v>98</v>
      </c>
      <c r="C160" s="55"/>
      <c r="D160" s="55"/>
      <c r="E160" s="55"/>
      <c r="F160" s="55">
        <v>55</v>
      </c>
      <c r="G160" s="55">
        <v>43</v>
      </c>
      <c r="H160" s="55"/>
      <c r="I160" s="55">
        <v>2</v>
      </c>
      <c r="J160" s="55"/>
      <c r="K160" s="55">
        <v>44110</v>
      </c>
      <c r="L160" s="55">
        <v>964</v>
      </c>
    </row>
    <row r="161" spans="1:12" ht="16.5" thickBot="1" x14ac:dyDescent="0.3">
      <c r="A161" s="8" t="s">
        <v>312</v>
      </c>
      <c r="B161" s="55">
        <v>96</v>
      </c>
      <c r="C161" s="55"/>
      <c r="D161" s="55">
        <v>2</v>
      </c>
      <c r="E161" s="55"/>
      <c r="F161" s="55">
        <v>50</v>
      </c>
      <c r="G161" s="55">
        <v>44</v>
      </c>
      <c r="H161" s="55"/>
      <c r="I161" s="55">
        <v>8</v>
      </c>
      <c r="J161" s="55" t="s">
        <v>48</v>
      </c>
      <c r="K161" s="55"/>
      <c r="L161" s="55"/>
    </row>
    <row r="162" spans="1:12" ht="16.5" thickBot="1" x14ac:dyDescent="0.3">
      <c r="A162" s="8" t="s">
        <v>285</v>
      </c>
      <c r="B162" s="55">
        <v>95</v>
      </c>
      <c r="C162" s="55"/>
      <c r="D162" s="55">
        <v>4</v>
      </c>
      <c r="E162" s="55"/>
      <c r="F162" s="55">
        <v>82</v>
      </c>
      <c r="G162" s="55">
        <v>9</v>
      </c>
      <c r="H162" s="55">
        <v>1</v>
      </c>
      <c r="I162" s="55">
        <v>2421</v>
      </c>
      <c r="J162" s="55">
        <v>102</v>
      </c>
      <c r="K162" s="55"/>
      <c r="L162" s="55"/>
    </row>
    <row r="163" spans="1:12" ht="16.5" thickBot="1" x14ac:dyDescent="0.3">
      <c r="A163" s="8" t="s">
        <v>313</v>
      </c>
      <c r="B163" s="55">
        <v>94</v>
      </c>
      <c r="C163" s="55">
        <v>9</v>
      </c>
      <c r="D163" s="55"/>
      <c r="E163" s="55"/>
      <c r="F163" s="55">
        <v>10</v>
      </c>
      <c r="G163" s="55">
        <v>84</v>
      </c>
      <c r="H163" s="55"/>
      <c r="I163" s="55">
        <v>19</v>
      </c>
      <c r="J163" s="55"/>
      <c r="K163" s="55">
        <v>3498</v>
      </c>
      <c r="L163" s="55">
        <v>724</v>
      </c>
    </row>
    <row r="164" spans="1:12" ht="16.5" thickBot="1" x14ac:dyDescent="0.3">
      <c r="A164" s="8" t="s">
        <v>295</v>
      </c>
      <c r="B164" s="55">
        <v>93</v>
      </c>
      <c r="C164" s="55">
        <v>1</v>
      </c>
      <c r="D164" s="55">
        <v>10</v>
      </c>
      <c r="E164" s="55">
        <v>1</v>
      </c>
      <c r="F164" s="55">
        <v>27</v>
      </c>
      <c r="G164" s="55">
        <v>56</v>
      </c>
      <c r="H164" s="55">
        <v>3</v>
      </c>
      <c r="I164" s="55">
        <v>118</v>
      </c>
      <c r="J164" s="55">
        <v>13</v>
      </c>
      <c r="K164" s="55">
        <v>680</v>
      </c>
      <c r="L164" s="55">
        <v>865</v>
      </c>
    </row>
    <row r="165" spans="1:12" ht="16.5" thickBot="1" x14ac:dyDescent="0.3">
      <c r="A165" s="8" t="s">
        <v>294</v>
      </c>
      <c r="B165" s="55">
        <v>89</v>
      </c>
      <c r="C165" s="55"/>
      <c r="D165" s="55">
        <v>11</v>
      </c>
      <c r="E165" s="55"/>
      <c r="F165" s="55">
        <v>26</v>
      </c>
      <c r="G165" s="55">
        <v>52</v>
      </c>
      <c r="H165" s="55">
        <v>1</v>
      </c>
      <c r="I165" s="55">
        <v>226</v>
      </c>
      <c r="J165" s="55">
        <v>28</v>
      </c>
      <c r="K165" s="55">
        <v>1485</v>
      </c>
      <c r="L165" s="55">
        <v>3776</v>
      </c>
    </row>
    <row r="166" spans="1:12" ht="16.5" thickBot="1" x14ac:dyDescent="0.3">
      <c r="A166" s="8" t="s">
        <v>291</v>
      </c>
      <c r="B166" s="55">
        <v>82</v>
      </c>
      <c r="C166" s="56"/>
      <c r="D166" s="55">
        <v>7</v>
      </c>
      <c r="E166" s="55"/>
      <c r="F166" s="55">
        <v>47</v>
      </c>
      <c r="G166" s="55">
        <v>28</v>
      </c>
      <c r="H166" s="55">
        <v>4</v>
      </c>
      <c r="I166" s="55">
        <v>285</v>
      </c>
      <c r="J166" s="55">
        <v>24</v>
      </c>
      <c r="K166" s="55">
        <v>2549</v>
      </c>
      <c r="L166" s="55">
        <v>8870</v>
      </c>
    </row>
    <row r="167" spans="1:12" ht="16.5" thickBot="1" x14ac:dyDescent="0.3">
      <c r="A167" s="8" t="s">
        <v>290</v>
      </c>
      <c r="B167" s="55">
        <v>82</v>
      </c>
      <c r="C167" s="56"/>
      <c r="D167" s="55">
        <v>1</v>
      </c>
      <c r="E167" s="55"/>
      <c r="F167" s="55">
        <v>55</v>
      </c>
      <c r="G167" s="55">
        <v>26</v>
      </c>
      <c r="H167" s="55"/>
      <c r="I167" s="55">
        <v>2151</v>
      </c>
      <c r="J167" s="55">
        <v>26</v>
      </c>
      <c r="K167" s="55">
        <v>900</v>
      </c>
      <c r="L167" s="55">
        <v>23605</v>
      </c>
    </row>
    <row r="168" spans="1:12" ht="16.5" thickBot="1" x14ac:dyDescent="0.3">
      <c r="A168" s="8" t="s">
        <v>314</v>
      </c>
      <c r="B168" s="55">
        <v>81</v>
      </c>
      <c r="C168" s="56"/>
      <c r="D168" s="55"/>
      <c r="E168" s="55"/>
      <c r="F168" s="55">
        <v>19</v>
      </c>
      <c r="G168" s="55">
        <v>62</v>
      </c>
      <c r="H168" s="55"/>
      <c r="I168" s="55">
        <v>3</v>
      </c>
      <c r="J168" s="55"/>
      <c r="K168" s="55">
        <v>2867</v>
      </c>
      <c r="L168" s="55">
        <v>92</v>
      </c>
    </row>
    <row r="169" spans="1:12" ht="16.5" thickBot="1" x14ac:dyDescent="0.3">
      <c r="A169" s="8" t="s">
        <v>296</v>
      </c>
      <c r="B169" s="55">
        <v>78</v>
      </c>
      <c r="C169" s="55">
        <v>3</v>
      </c>
      <c r="D169" s="55">
        <v>1</v>
      </c>
      <c r="E169" s="55"/>
      <c r="F169" s="55">
        <v>30</v>
      </c>
      <c r="G169" s="55">
        <v>47</v>
      </c>
      <c r="H169" s="55">
        <v>3</v>
      </c>
      <c r="I169" s="55">
        <v>1187</v>
      </c>
      <c r="J169" s="55">
        <v>15</v>
      </c>
      <c r="K169" s="55">
        <v>2752</v>
      </c>
      <c r="L169" s="55">
        <v>41873</v>
      </c>
    </row>
    <row r="170" spans="1:12" ht="16.5" thickBot="1" x14ac:dyDescent="0.3">
      <c r="A170" s="8" t="s">
        <v>293</v>
      </c>
      <c r="B170" s="55">
        <v>76</v>
      </c>
      <c r="C170" s="55"/>
      <c r="D170" s="55">
        <v>14</v>
      </c>
      <c r="E170" s="55"/>
      <c r="F170" s="55">
        <v>44</v>
      </c>
      <c r="G170" s="55">
        <v>18</v>
      </c>
      <c r="H170" s="55">
        <v>7</v>
      </c>
      <c r="I170" s="55">
        <v>1773</v>
      </c>
      <c r="J170" s="55">
        <v>327</v>
      </c>
      <c r="K170" s="55">
        <v>329</v>
      </c>
      <c r="L170" s="55">
        <v>7673</v>
      </c>
    </row>
    <row r="171" spans="1:12" ht="16.5" thickBot="1" x14ac:dyDescent="0.3">
      <c r="A171" s="8" t="s">
        <v>315</v>
      </c>
      <c r="B171" s="55">
        <v>64</v>
      </c>
      <c r="C171" s="56">
        <v>1</v>
      </c>
      <c r="D171" s="55">
        <v>3</v>
      </c>
      <c r="E171" s="55"/>
      <c r="F171" s="55">
        <v>24</v>
      </c>
      <c r="G171" s="55">
        <v>37</v>
      </c>
      <c r="H171" s="55"/>
      <c r="I171" s="55">
        <v>9</v>
      </c>
      <c r="J171" s="55" t="s">
        <v>72</v>
      </c>
      <c r="K171" s="55">
        <v>2338</v>
      </c>
      <c r="L171" s="55">
        <v>340</v>
      </c>
    </row>
    <row r="172" spans="1:12" ht="30.75" thickBot="1" x14ac:dyDescent="0.3">
      <c r="A172" s="8" t="s">
        <v>316</v>
      </c>
      <c r="B172" s="55">
        <v>60</v>
      </c>
      <c r="C172" s="56"/>
      <c r="D172" s="55"/>
      <c r="E172" s="55"/>
      <c r="F172" s="55">
        <v>54</v>
      </c>
      <c r="G172" s="55">
        <v>6</v>
      </c>
      <c r="H172" s="55">
        <v>1</v>
      </c>
      <c r="I172" s="55">
        <v>214</v>
      </c>
      <c r="J172" s="55"/>
      <c r="K172" s="55">
        <v>2697</v>
      </c>
      <c r="L172" s="55">
        <v>9601</v>
      </c>
    </row>
    <row r="173" spans="1:12" ht="16.5" thickBot="1" x14ac:dyDescent="0.3">
      <c r="A173" s="8" t="s">
        <v>317</v>
      </c>
      <c r="B173" s="55">
        <v>58</v>
      </c>
      <c r="C173" s="55">
        <v>6</v>
      </c>
      <c r="D173" s="55"/>
      <c r="E173" s="55"/>
      <c r="F173" s="55"/>
      <c r="G173" s="55">
        <v>58</v>
      </c>
      <c r="H173" s="55"/>
      <c r="I173" s="55">
        <v>5</v>
      </c>
      <c r="J173" s="55"/>
      <c r="K173" s="55">
        <v>1247</v>
      </c>
      <c r="L173" s="55">
        <v>111</v>
      </c>
    </row>
    <row r="174" spans="1:12" ht="16.5" thickBot="1" x14ac:dyDescent="0.3">
      <c r="A174" s="8" t="s">
        <v>318</v>
      </c>
      <c r="B174" s="55">
        <v>45</v>
      </c>
      <c r="C174" s="55">
        <v>1</v>
      </c>
      <c r="D174" s="55">
        <v>3</v>
      </c>
      <c r="E174" s="55"/>
      <c r="F174" s="55">
        <v>27</v>
      </c>
      <c r="G174" s="55">
        <v>15</v>
      </c>
      <c r="H174" s="55"/>
      <c r="I174" s="55">
        <v>3</v>
      </c>
      <c r="J174" s="55" t="s">
        <v>48</v>
      </c>
      <c r="K174" s="55"/>
      <c r="L174" s="55"/>
    </row>
    <row r="175" spans="1:12" ht="16.5" thickBot="1" x14ac:dyDescent="0.3">
      <c r="A175" s="8" t="s">
        <v>319</v>
      </c>
      <c r="B175" s="55">
        <v>45</v>
      </c>
      <c r="C175" s="55"/>
      <c r="D175" s="55"/>
      <c r="E175" s="55"/>
      <c r="F175" s="55">
        <v>39</v>
      </c>
      <c r="G175" s="55">
        <v>6</v>
      </c>
      <c r="H175" s="55">
        <v>1</v>
      </c>
      <c r="I175" s="55">
        <v>69</v>
      </c>
      <c r="J175" s="55"/>
      <c r="K175" s="55"/>
      <c r="L175" s="55"/>
    </row>
    <row r="176" spans="1:12" ht="16.5" thickBot="1" x14ac:dyDescent="0.3">
      <c r="A176" s="8" t="s">
        <v>320</v>
      </c>
      <c r="B176" s="55">
        <v>43</v>
      </c>
      <c r="C176" s="55">
        <v>2</v>
      </c>
      <c r="D176" s="55">
        <v>3</v>
      </c>
      <c r="E176" s="55"/>
      <c r="F176" s="55">
        <v>9</v>
      </c>
      <c r="G176" s="55">
        <v>31</v>
      </c>
      <c r="H176" s="55">
        <v>1</v>
      </c>
      <c r="I176" s="55">
        <v>2</v>
      </c>
      <c r="J176" s="55" t="s">
        <v>48</v>
      </c>
      <c r="K176" s="55">
        <v>961</v>
      </c>
      <c r="L176" s="55">
        <v>50</v>
      </c>
    </row>
    <row r="177" spans="1:12" ht="16.5" thickBot="1" x14ac:dyDescent="0.3">
      <c r="A177" s="8" t="s">
        <v>321</v>
      </c>
      <c r="B177" s="55">
        <v>41</v>
      </c>
      <c r="C177" s="55"/>
      <c r="D177" s="55"/>
      <c r="E177" s="55"/>
      <c r="F177" s="55">
        <v>13</v>
      </c>
      <c r="G177" s="55">
        <v>28</v>
      </c>
      <c r="H177" s="55"/>
      <c r="I177" s="55">
        <v>13</v>
      </c>
      <c r="J177" s="55"/>
      <c r="K177" s="55">
        <v>8946</v>
      </c>
      <c r="L177" s="55">
        <v>2729</v>
      </c>
    </row>
    <row r="178" spans="1:12" ht="16.5" thickBot="1" x14ac:dyDescent="0.3">
      <c r="A178" s="8" t="s">
        <v>322</v>
      </c>
      <c r="B178" s="55">
        <v>39</v>
      </c>
      <c r="C178" s="55"/>
      <c r="D178" s="55"/>
      <c r="E178" s="55"/>
      <c r="F178" s="55">
        <v>30</v>
      </c>
      <c r="G178" s="55">
        <v>9</v>
      </c>
      <c r="H178" s="55"/>
      <c r="I178" s="55">
        <v>11</v>
      </c>
      <c r="J178" s="55"/>
      <c r="K178" s="55"/>
      <c r="L178" s="55"/>
    </row>
    <row r="179" spans="1:12" ht="16.5" thickBot="1" x14ac:dyDescent="0.3">
      <c r="A179" s="8" t="s">
        <v>323</v>
      </c>
      <c r="B179" s="55">
        <v>38</v>
      </c>
      <c r="C179" s="55"/>
      <c r="D179" s="55">
        <v>3</v>
      </c>
      <c r="E179" s="55"/>
      <c r="F179" s="55">
        <v>29</v>
      </c>
      <c r="G179" s="55">
        <v>6</v>
      </c>
      <c r="H179" s="55">
        <v>1</v>
      </c>
      <c r="I179" s="55">
        <v>983</v>
      </c>
      <c r="J179" s="55">
        <v>78</v>
      </c>
      <c r="K179" s="55"/>
      <c r="L179" s="55"/>
    </row>
    <row r="180" spans="1:12" ht="16.5" thickBot="1" x14ac:dyDescent="0.3">
      <c r="A180" s="8" t="s">
        <v>324</v>
      </c>
      <c r="B180" s="55">
        <v>36</v>
      </c>
      <c r="C180" s="55"/>
      <c r="D180" s="55">
        <v>2</v>
      </c>
      <c r="E180" s="55"/>
      <c r="F180" s="55">
        <v>11</v>
      </c>
      <c r="G180" s="55">
        <v>23</v>
      </c>
      <c r="H180" s="55"/>
      <c r="I180" s="55">
        <v>1</v>
      </c>
      <c r="J180" s="55" t="s">
        <v>325</v>
      </c>
      <c r="K180" s="55">
        <v>3000</v>
      </c>
      <c r="L180" s="55">
        <v>91</v>
      </c>
    </row>
    <row r="181" spans="1:12" ht="16.5" thickBot="1" x14ac:dyDescent="0.3">
      <c r="A181" s="8" t="s">
        <v>326</v>
      </c>
      <c r="B181" s="55">
        <v>34</v>
      </c>
      <c r="C181" s="55"/>
      <c r="D181" s="55">
        <v>4</v>
      </c>
      <c r="E181" s="55"/>
      <c r="F181" s="55">
        <v>5</v>
      </c>
      <c r="G181" s="55">
        <v>25</v>
      </c>
      <c r="H181" s="55"/>
      <c r="I181" s="55">
        <v>2</v>
      </c>
      <c r="J181" s="55" t="s">
        <v>63</v>
      </c>
      <c r="K181" s="55">
        <v>7642</v>
      </c>
      <c r="L181" s="55">
        <v>514</v>
      </c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tabSelected="1" workbookViewId="0">
      <selection activeCell="A3" sqref="A3"/>
    </sheetView>
  </sheetViews>
  <sheetFormatPr defaultRowHeight="15" x14ac:dyDescent="0.25"/>
  <sheetData>
    <row r="3" spans="1:1" x14ac:dyDescent="0.25">
      <c r="A3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484834</v>
      </c>
    </row>
    <row r="3" spans="1:18" ht="16.5" thickTop="1" thickBot="1" x14ac:dyDescent="0.3">
      <c r="A3" s="7" t="s">
        <v>16</v>
      </c>
      <c r="B3" s="2">
        <v>1817759</v>
      </c>
      <c r="C3" s="2">
        <v>38016</v>
      </c>
      <c r="D3" s="2">
        <v>112352</v>
      </c>
      <c r="E3" s="2">
        <v>3573</v>
      </c>
      <c r="F3" s="2">
        <v>416037</v>
      </c>
      <c r="G3" s="2">
        <v>1289370</v>
      </c>
      <c r="H3" s="2">
        <v>50694</v>
      </c>
      <c r="I3" s="2">
        <v>233</v>
      </c>
      <c r="J3" s="3">
        <v>43935</v>
      </c>
      <c r="K3" s="2"/>
      <c r="L3" s="2"/>
      <c r="M3" s="24">
        <f>+D3/F3</f>
        <v>0.27005290394844689</v>
      </c>
      <c r="N3" s="25">
        <f t="shared" ref="N3:N20" si="0">+D3/B3</f>
        <v>6.1807973444224451E-2</v>
      </c>
    </row>
    <row r="4" spans="1:18" ht="16.5" thickBot="1" x14ac:dyDescent="0.3">
      <c r="A4" s="8" t="s">
        <v>19</v>
      </c>
      <c r="B4" s="4">
        <v>537356</v>
      </c>
      <c r="C4" s="5">
        <v>4477</v>
      </c>
      <c r="D4" s="4">
        <v>21435</v>
      </c>
      <c r="E4" s="6">
        <v>858</v>
      </c>
      <c r="F4" s="4">
        <v>31087</v>
      </c>
      <c r="G4" s="4">
        <v>484834</v>
      </c>
      <c r="H4" s="4">
        <v>11665</v>
      </c>
      <c r="I4" s="4">
        <v>1623</v>
      </c>
      <c r="J4" s="4">
        <v>65</v>
      </c>
      <c r="K4" s="4">
        <v>2725106</v>
      </c>
      <c r="L4" s="4">
        <v>8233</v>
      </c>
      <c r="M4" s="24">
        <f t="shared" ref="M4:M28" si="1">+D4/F4</f>
        <v>0.68951651815871584</v>
      </c>
      <c r="N4" s="25">
        <f t="shared" si="0"/>
        <v>3.9889756511511922E-2</v>
      </c>
      <c r="P4">
        <f>+B4/K4</f>
        <v>0.19718719198445858</v>
      </c>
      <c r="Q4" t="s">
        <v>69</v>
      </c>
      <c r="R4">
        <f>+G5+G6+G7+G8+G9+G13+G14+G15+G18+G20</f>
        <v>494145</v>
      </c>
    </row>
    <row r="5" spans="1:18" ht="16.5" thickBot="1" x14ac:dyDescent="0.3">
      <c r="A5" s="8" t="s">
        <v>0</v>
      </c>
      <c r="B5" s="4">
        <v>166019</v>
      </c>
      <c r="C5" s="5">
        <v>2992</v>
      </c>
      <c r="D5" s="4">
        <v>16972</v>
      </c>
      <c r="E5" s="6">
        <v>366</v>
      </c>
      <c r="F5" s="4">
        <v>62391</v>
      </c>
      <c r="G5" s="4">
        <v>86656</v>
      </c>
      <c r="H5" s="4">
        <v>7371</v>
      </c>
      <c r="I5" s="4">
        <v>3551</v>
      </c>
      <c r="J5" s="4">
        <v>363</v>
      </c>
      <c r="K5" s="4">
        <v>355000</v>
      </c>
      <c r="L5" s="4">
        <v>7593</v>
      </c>
      <c r="M5" s="24">
        <f t="shared" si="1"/>
        <v>0.27202641406613132</v>
      </c>
      <c r="N5" s="25">
        <f t="shared" si="0"/>
        <v>0.10222926291569037</v>
      </c>
      <c r="P5">
        <f t="shared" ref="P5:P20" si="2">+B5/K5</f>
        <v>0.46765915492957749</v>
      </c>
    </row>
    <row r="6" spans="1:18" ht="16.5" thickBot="1" x14ac:dyDescent="0.3">
      <c r="A6" s="8" t="s">
        <v>21</v>
      </c>
      <c r="B6" s="4">
        <v>156363</v>
      </c>
      <c r="C6" s="5">
        <v>4092</v>
      </c>
      <c r="D6" s="4">
        <v>19899</v>
      </c>
      <c r="E6" s="6">
        <v>431</v>
      </c>
      <c r="F6" s="4">
        <v>34211</v>
      </c>
      <c r="G6" s="4">
        <v>102253</v>
      </c>
      <c r="H6" s="4">
        <v>3343</v>
      </c>
      <c r="I6" s="4">
        <v>2586</v>
      </c>
      <c r="J6" s="4">
        <v>329</v>
      </c>
      <c r="K6" s="4">
        <v>1010193</v>
      </c>
      <c r="L6" s="4">
        <v>16708</v>
      </c>
      <c r="M6" s="24">
        <f t="shared" si="1"/>
        <v>0.58165502323813978</v>
      </c>
      <c r="N6" s="25">
        <f t="shared" si="0"/>
        <v>0.12726156443659944</v>
      </c>
      <c r="P6">
        <f t="shared" si="2"/>
        <v>0.15478527370512368</v>
      </c>
    </row>
    <row r="7" spans="1:18" ht="16.5" thickBot="1" x14ac:dyDescent="0.3">
      <c r="A7" s="8" t="s">
        <v>22</v>
      </c>
      <c r="B7" s="4">
        <v>129654</v>
      </c>
      <c r="C7" s="4"/>
      <c r="D7" s="4">
        <v>13832</v>
      </c>
      <c r="E7" s="4"/>
      <c r="F7" s="4">
        <v>26391</v>
      </c>
      <c r="G7" s="4">
        <v>89431</v>
      </c>
      <c r="H7" s="4">
        <v>6883</v>
      </c>
      <c r="I7" s="4">
        <v>1986</v>
      </c>
      <c r="J7" s="4">
        <v>212</v>
      </c>
      <c r="K7" s="4">
        <v>333807</v>
      </c>
      <c r="L7" s="4">
        <v>5114</v>
      </c>
      <c r="M7" s="24">
        <f t="shared" si="1"/>
        <v>0.52411807055435566</v>
      </c>
      <c r="N7" s="25">
        <f t="shared" si="0"/>
        <v>0.10668394341863729</v>
      </c>
      <c r="P7">
        <f t="shared" si="2"/>
        <v>0.38841006929153671</v>
      </c>
    </row>
    <row r="8" spans="1:18" ht="16.5" thickBot="1" x14ac:dyDescent="0.3">
      <c r="A8" s="8" t="s">
        <v>23</v>
      </c>
      <c r="B8" s="4">
        <v>125975</v>
      </c>
      <c r="C8" s="5">
        <v>523</v>
      </c>
      <c r="D8" s="4">
        <v>2907</v>
      </c>
      <c r="E8" s="6">
        <v>36</v>
      </c>
      <c r="F8" s="4">
        <v>57400</v>
      </c>
      <c r="G8" s="4">
        <v>65668</v>
      </c>
      <c r="H8" s="4">
        <v>4895</v>
      </c>
      <c r="I8" s="4">
        <v>1504</v>
      </c>
      <c r="J8" s="4">
        <v>35</v>
      </c>
      <c r="K8" s="4">
        <v>1317887</v>
      </c>
      <c r="L8" s="4">
        <v>15730</v>
      </c>
      <c r="M8" s="24">
        <f t="shared" si="1"/>
        <v>5.064459930313589E-2</v>
      </c>
      <c r="N8" s="25">
        <f t="shared" si="0"/>
        <v>2.3076007144274657E-2</v>
      </c>
      <c r="P8">
        <f t="shared" si="2"/>
        <v>9.5588620268657332E-2</v>
      </c>
    </row>
    <row r="9" spans="1:18" ht="16.5" thickBot="1" x14ac:dyDescent="0.3">
      <c r="A9" s="8" t="s">
        <v>26</v>
      </c>
      <c r="B9" s="4">
        <v>84279</v>
      </c>
      <c r="C9" s="5">
        <v>5288</v>
      </c>
      <c r="D9" s="4">
        <v>10612</v>
      </c>
      <c r="E9" s="6">
        <v>737</v>
      </c>
      <c r="F9" s="4">
        <v>344</v>
      </c>
      <c r="G9" s="4">
        <v>73323</v>
      </c>
      <c r="H9" s="4">
        <v>1559</v>
      </c>
      <c r="I9" s="4">
        <v>1241</v>
      </c>
      <c r="J9" s="4">
        <v>156</v>
      </c>
      <c r="K9" s="4">
        <v>352974</v>
      </c>
      <c r="L9" s="4">
        <v>5200</v>
      </c>
      <c r="M9" s="24">
        <f t="shared" si="1"/>
        <v>30.848837209302324</v>
      </c>
      <c r="N9" s="25">
        <f t="shared" si="0"/>
        <v>0.12591511527189453</v>
      </c>
      <c r="P9">
        <f t="shared" si="2"/>
        <v>0.23876829454860699</v>
      </c>
    </row>
    <row r="10" spans="1:18" ht="16.5" thickBot="1" x14ac:dyDescent="0.3">
      <c r="A10" s="8" t="s">
        <v>25</v>
      </c>
      <c r="B10" s="4">
        <v>82052</v>
      </c>
      <c r="C10" s="5">
        <v>99</v>
      </c>
      <c r="D10" s="4">
        <v>3339</v>
      </c>
      <c r="E10" s="4"/>
      <c r="F10" s="4">
        <v>77575</v>
      </c>
      <c r="G10" s="4">
        <v>1138</v>
      </c>
      <c r="H10" s="4">
        <v>139</v>
      </c>
      <c r="I10" s="4">
        <v>57</v>
      </c>
      <c r="J10" s="4">
        <v>2</v>
      </c>
      <c r="K10" s="4"/>
      <c r="L10" s="4"/>
      <c r="M10" s="24">
        <f t="shared" si="1"/>
        <v>4.3042217209152432E-2</v>
      </c>
      <c r="N10" s="25">
        <f t="shared" si="0"/>
        <v>4.0693706430068734E-2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71686</v>
      </c>
      <c r="C11" s="5">
        <v>1657</v>
      </c>
      <c r="D11" s="4">
        <v>4474</v>
      </c>
      <c r="E11" s="6">
        <v>117</v>
      </c>
      <c r="F11" s="4">
        <v>43894</v>
      </c>
      <c r="G11" s="4">
        <v>23318</v>
      </c>
      <c r="H11" s="4">
        <v>3930</v>
      </c>
      <c r="I11" s="4">
        <v>853</v>
      </c>
      <c r="J11" s="4">
        <v>53</v>
      </c>
      <c r="K11" s="4">
        <v>263388</v>
      </c>
      <c r="L11" s="4">
        <v>3136</v>
      </c>
      <c r="M11" s="24">
        <f t="shared" si="1"/>
        <v>0.10192737048343738</v>
      </c>
      <c r="N11" s="25">
        <f t="shared" si="0"/>
        <v>6.2411070501911109E-2</v>
      </c>
      <c r="P11">
        <f t="shared" si="2"/>
        <v>0.27216881558765016</v>
      </c>
    </row>
    <row r="12" spans="1:18" s="79" customFormat="1" ht="19.5" thickBot="1" x14ac:dyDescent="0.35">
      <c r="A12" s="76" t="s">
        <v>28</v>
      </c>
      <c r="B12" s="73">
        <v>56956</v>
      </c>
      <c r="C12" s="74">
        <v>4789</v>
      </c>
      <c r="D12" s="73">
        <v>1198</v>
      </c>
      <c r="E12" s="75">
        <v>97</v>
      </c>
      <c r="F12" s="73">
        <v>3446</v>
      </c>
      <c r="G12" s="73">
        <v>52312</v>
      </c>
      <c r="H12" s="73">
        <v>1665</v>
      </c>
      <c r="I12" s="73">
        <v>675</v>
      </c>
      <c r="J12" s="73">
        <v>14</v>
      </c>
      <c r="K12" s="73">
        <v>376100</v>
      </c>
      <c r="L12" s="73">
        <v>4459</v>
      </c>
      <c r="M12" s="77">
        <f t="shared" si="1"/>
        <v>0.34764944863609981</v>
      </c>
      <c r="N12" s="78">
        <f t="shared" si="0"/>
        <v>2.1033780462111105E-2</v>
      </c>
      <c r="P12" s="79">
        <f t="shared" si="2"/>
        <v>0.15143844722148364</v>
      </c>
    </row>
    <row r="13" spans="1:18" ht="16.5" thickBot="1" x14ac:dyDescent="0.3">
      <c r="A13" s="8" t="s">
        <v>29</v>
      </c>
      <c r="B13" s="4">
        <v>29647</v>
      </c>
      <c r="C13" s="5">
        <v>1629</v>
      </c>
      <c r="D13" s="4">
        <v>3600</v>
      </c>
      <c r="E13" s="6">
        <v>254</v>
      </c>
      <c r="F13" s="4">
        <v>6463</v>
      </c>
      <c r="G13" s="4">
        <v>19584</v>
      </c>
      <c r="H13" s="4">
        <v>1223</v>
      </c>
      <c r="I13" s="4">
        <v>2558</v>
      </c>
      <c r="J13" s="4">
        <v>311</v>
      </c>
      <c r="K13" s="4">
        <v>102151</v>
      </c>
      <c r="L13" s="4">
        <v>8814</v>
      </c>
      <c r="M13" s="24">
        <f t="shared" si="1"/>
        <v>0.55701686523286398</v>
      </c>
      <c r="N13" s="25">
        <f t="shared" si="0"/>
        <v>0.12142881235875468</v>
      </c>
      <c r="P13">
        <f t="shared" si="2"/>
        <v>0.29022721265577428</v>
      </c>
    </row>
    <row r="14" spans="1:18" ht="16.5" thickBot="1" x14ac:dyDescent="0.3">
      <c r="A14" s="8" t="s">
        <v>31</v>
      </c>
      <c r="B14" s="4">
        <v>25587</v>
      </c>
      <c r="C14" s="5">
        <v>1174</v>
      </c>
      <c r="D14" s="4">
        <v>2737</v>
      </c>
      <c r="E14" s="6">
        <v>94</v>
      </c>
      <c r="F14" s="4">
        <v>250</v>
      </c>
      <c r="G14" s="4">
        <v>22600</v>
      </c>
      <c r="H14" s="4">
        <v>1384</v>
      </c>
      <c r="I14" s="4">
        <v>1493</v>
      </c>
      <c r="J14" s="4">
        <v>160</v>
      </c>
      <c r="K14" s="4">
        <v>101534</v>
      </c>
      <c r="L14" s="4">
        <v>5926</v>
      </c>
      <c r="M14" s="24">
        <f t="shared" si="1"/>
        <v>10.948</v>
      </c>
      <c r="N14" s="25">
        <f t="shared" si="0"/>
        <v>0.10696838238167819</v>
      </c>
      <c r="P14">
        <f t="shared" si="2"/>
        <v>0.2520042547324049</v>
      </c>
    </row>
    <row r="15" spans="1:18" ht="16.5" thickBot="1" x14ac:dyDescent="0.3">
      <c r="A15" s="8" t="s">
        <v>30</v>
      </c>
      <c r="B15" s="4">
        <v>25407</v>
      </c>
      <c r="C15" s="5">
        <v>300</v>
      </c>
      <c r="D15" s="4">
        <v>1089</v>
      </c>
      <c r="E15" s="6">
        <v>53</v>
      </c>
      <c r="F15" s="4">
        <v>12100</v>
      </c>
      <c r="G15" s="4">
        <v>12218</v>
      </c>
      <c r="H15" s="4">
        <v>386</v>
      </c>
      <c r="I15" s="4">
        <v>2936</v>
      </c>
      <c r="J15" s="4">
        <v>126</v>
      </c>
      <c r="K15" s="4">
        <v>193800</v>
      </c>
      <c r="L15" s="4">
        <v>22393</v>
      </c>
      <c r="M15" s="24">
        <f t="shared" si="1"/>
        <v>0.09</v>
      </c>
      <c r="N15" s="25">
        <f t="shared" si="0"/>
        <v>4.2862203329791002E-2</v>
      </c>
      <c r="P15">
        <f t="shared" si="2"/>
        <v>0.13109907120743033</v>
      </c>
    </row>
    <row r="16" spans="1:18" ht="16.5" thickBot="1" x14ac:dyDescent="0.3">
      <c r="A16" s="8" t="s">
        <v>32</v>
      </c>
      <c r="B16" s="4">
        <v>23719</v>
      </c>
      <c r="C16" s="5">
        <v>401</v>
      </c>
      <c r="D16" s="4">
        <v>674</v>
      </c>
      <c r="E16" s="6">
        <v>21</v>
      </c>
      <c r="F16" s="4">
        <v>6661</v>
      </c>
      <c r="G16" s="4">
        <v>16384</v>
      </c>
      <c r="H16" s="4">
        <v>557</v>
      </c>
      <c r="I16" s="4">
        <v>628</v>
      </c>
      <c r="J16" s="4">
        <v>18</v>
      </c>
      <c r="K16" s="4">
        <v>401552</v>
      </c>
      <c r="L16" s="4">
        <v>10639</v>
      </c>
      <c r="M16" s="24">
        <f t="shared" si="1"/>
        <v>0.10118600810689085</v>
      </c>
      <c r="N16" s="25">
        <f t="shared" si="0"/>
        <v>2.8416037775622918E-2</v>
      </c>
      <c r="P16">
        <f t="shared" si="2"/>
        <v>5.9068314938040406E-2</v>
      </c>
    </row>
    <row r="17" spans="1:16" ht="16.5" thickBot="1" x14ac:dyDescent="0.3">
      <c r="A17" s="8" t="s">
        <v>33</v>
      </c>
      <c r="B17" s="4">
        <v>21042</v>
      </c>
      <c r="C17" s="5">
        <v>80</v>
      </c>
      <c r="D17" s="4">
        <v>1144</v>
      </c>
      <c r="E17" s="6">
        <v>4</v>
      </c>
      <c r="F17" s="4">
        <v>173</v>
      </c>
      <c r="G17" s="4">
        <v>19725</v>
      </c>
      <c r="H17" s="4">
        <v>296</v>
      </c>
      <c r="I17" s="4">
        <v>99</v>
      </c>
      <c r="J17" s="4">
        <v>5</v>
      </c>
      <c r="K17" s="4">
        <v>62985</v>
      </c>
      <c r="L17" s="4">
        <v>296</v>
      </c>
      <c r="M17" s="24">
        <f t="shared" si="1"/>
        <v>6.6127167630057802</v>
      </c>
      <c r="N17" s="25">
        <f t="shared" si="0"/>
        <v>5.4367455565060355E-2</v>
      </c>
      <c r="P17">
        <f t="shared" si="2"/>
        <v>0.33407954274827339</v>
      </c>
    </row>
    <row r="18" spans="1:16" ht="16.5" thickBot="1" x14ac:dyDescent="0.3">
      <c r="A18" s="8" t="s">
        <v>34</v>
      </c>
      <c r="B18" s="4">
        <v>16585</v>
      </c>
      <c r="C18" s="5">
        <v>598</v>
      </c>
      <c r="D18" s="4">
        <v>504</v>
      </c>
      <c r="E18" s="6">
        <v>34</v>
      </c>
      <c r="F18" s="4">
        <v>277</v>
      </c>
      <c r="G18" s="4">
        <v>15804</v>
      </c>
      <c r="H18" s="4">
        <v>228</v>
      </c>
      <c r="I18" s="4">
        <v>1627</v>
      </c>
      <c r="J18" s="4">
        <v>49</v>
      </c>
      <c r="K18" s="4">
        <v>163616</v>
      </c>
      <c r="L18" s="4">
        <v>16046</v>
      </c>
      <c r="M18" s="24">
        <f t="shared" si="1"/>
        <v>1.8194945848375452</v>
      </c>
      <c r="N18" s="25">
        <f t="shared" si="0"/>
        <v>3.038890563762436E-2</v>
      </c>
      <c r="P18">
        <f t="shared" si="2"/>
        <v>0.10136539213768825</v>
      </c>
    </row>
    <row r="19" spans="1:16" ht="16.5" thickBot="1" x14ac:dyDescent="0.3">
      <c r="A19" s="8" t="s">
        <v>36</v>
      </c>
      <c r="B19" s="4">
        <v>15770</v>
      </c>
      <c r="C19" s="5">
        <v>2186</v>
      </c>
      <c r="D19" s="4">
        <v>130</v>
      </c>
      <c r="E19" s="6">
        <v>24</v>
      </c>
      <c r="F19" s="4">
        <v>1291</v>
      </c>
      <c r="G19" s="4">
        <v>14349</v>
      </c>
      <c r="H19" s="4">
        <v>8</v>
      </c>
      <c r="I19" s="4">
        <v>108</v>
      </c>
      <c r="J19" s="4" t="s">
        <v>65</v>
      </c>
      <c r="K19" s="4">
        <v>1200000</v>
      </c>
      <c r="L19" s="4">
        <v>8223</v>
      </c>
      <c r="M19" s="24">
        <f t="shared" si="1"/>
        <v>0.10069713400464755</v>
      </c>
      <c r="N19" s="25">
        <f t="shared" si="0"/>
        <v>8.2435003170577038E-3</v>
      </c>
      <c r="P19">
        <f t="shared" si="2"/>
        <v>1.3141666666666666E-2</v>
      </c>
    </row>
    <row r="20" spans="1:16" ht="16.5" thickBot="1" x14ac:dyDescent="0.3">
      <c r="A20" s="8" t="s">
        <v>35</v>
      </c>
      <c r="B20" s="4">
        <v>13945</v>
      </c>
      <c r="C20" s="5">
        <v>139</v>
      </c>
      <c r="D20" s="4">
        <v>350</v>
      </c>
      <c r="E20" s="6">
        <v>13</v>
      </c>
      <c r="F20" s="4">
        <v>6987</v>
      </c>
      <c r="G20" s="4">
        <v>6608</v>
      </c>
      <c r="H20" s="4">
        <v>243</v>
      </c>
      <c r="I20" s="4">
        <v>1548</v>
      </c>
      <c r="J20" s="4">
        <v>39</v>
      </c>
      <c r="K20" s="4">
        <v>144877</v>
      </c>
      <c r="L20" s="4">
        <v>16086</v>
      </c>
      <c r="M20" s="24">
        <f t="shared" si="1"/>
        <v>5.0093029912695007E-2</v>
      </c>
      <c r="N20" s="25">
        <f t="shared" si="0"/>
        <v>2.509860164933668E-2</v>
      </c>
      <c r="P20">
        <f t="shared" si="2"/>
        <v>9.6254063792044292E-2</v>
      </c>
    </row>
    <row r="21" spans="1:16" ht="16.5" thickBot="1" x14ac:dyDescent="0.3">
      <c r="A21" s="8"/>
      <c r="B21" s="4"/>
      <c r="C21" s="5"/>
      <c r="D21" s="4"/>
      <c r="E21" s="6"/>
      <c r="F21" s="4"/>
      <c r="G21" s="4"/>
      <c r="H21" s="4"/>
      <c r="I21" s="4"/>
      <c r="J21" s="4"/>
      <c r="K21" s="4"/>
      <c r="L21" s="4"/>
      <c r="M21" s="24" t="e">
        <f t="shared" si="1"/>
        <v>#DIV/0!</v>
      </c>
    </row>
    <row r="22" spans="1:16" ht="16.5" thickBot="1" x14ac:dyDescent="0.3">
      <c r="A22" s="8"/>
      <c r="B22" s="4"/>
      <c r="C22" s="5"/>
      <c r="D22" s="4"/>
      <c r="E22" s="6"/>
      <c r="F22" s="4"/>
      <c r="G22" s="4"/>
      <c r="H22" s="4"/>
      <c r="I22" s="4"/>
      <c r="J22" s="4"/>
      <c r="K22" s="4"/>
      <c r="L22" s="4"/>
      <c r="M22" s="24" t="e">
        <f t="shared" si="1"/>
        <v>#DIV/0!</v>
      </c>
    </row>
    <row r="23" spans="1:16" ht="16.5" thickBot="1" x14ac:dyDescent="0.3">
      <c r="A23" s="8"/>
      <c r="B23" s="4"/>
      <c r="C23" s="5"/>
      <c r="D23" s="4"/>
      <c r="E23" s="6"/>
      <c r="F23" s="4"/>
      <c r="G23" s="4"/>
      <c r="H23" s="4"/>
      <c r="I23" s="4"/>
      <c r="J23" s="4"/>
      <c r="K23" s="4"/>
      <c r="L23" s="4"/>
      <c r="M23" s="24" t="e">
        <f t="shared" si="1"/>
        <v>#DIV/0!</v>
      </c>
    </row>
    <row r="24" spans="1:16" ht="16.5" thickBot="1" x14ac:dyDescent="0.3">
      <c r="A24" s="8"/>
      <c r="B24" s="4"/>
      <c r="C24" s="5"/>
      <c r="D24" s="4"/>
      <c r="E24" s="6"/>
      <c r="F24" s="4"/>
      <c r="G24" s="4"/>
      <c r="H24" s="4"/>
      <c r="I24" s="4"/>
      <c r="J24" s="4"/>
      <c r="K24" s="4"/>
      <c r="L24" s="4"/>
      <c r="M24" s="24" t="e">
        <f t="shared" si="1"/>
        <v>#DIV/0!</v>
      </c>
    </row>
    <row r="25" spans="1:16" ht="16.5" thickBot="1" x14ac:dyDescent="0.3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4" t="e">
        <f t="shared" si="1"/>
        <v>#DIV/0!</v>
      </c>
    </row>
    <row r="26" spans="1:16" ht="16.5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4" t="e">
        <f t="shared" si="1"/>
        <v>#DIV/0!</v>
      </c>
    </row>
    <row r="27" spans="1:16" ht="16.5" thickBot="1" x14ac:dyDescent="0.3">
      <c r="A27" s="8"/>
      <c r="B27" s="4"/>
      <c r="C27" s="5"/>
      <c r="D27" s="4"/>
      <c r="E27" s="6"/>
      <c r="F27" s="4"/>
      <c r="G27" s="4"/>
      <c r="H27" s="4"/>
      <c r="I27" s="4"/>
      <c r="J27" s="4"/>
      <c r="K27" s="4"/>
      <c r="L27" s="4"/>
      <c r="M27" s="24" t="e">
        <f t="shared" si="1"/>
        <v>#DIV/0!</v>
      </c>
    </row>
    <row r="28" spans="1:16" ht="16.5" thickBot="1" x14ac:dyDescent="0.3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 t="e">
        <f t="shared" si="1"/>
        <v>#DIV/0!</v>
      </c>
    </row>
    <row r="29" spans="1:16" ht="16.5" thickBot="1" x14ac:dyDescent="0.3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6" ht="16.5" thickBot="1" x14ac:dyDescent="0.3">
      <c r="A30" s="8"/>
      <c r="B30" s="4"/>
      <c r="C30" s="5"/>
      <c r="D30" s="4"/>
      <c r="E30" s="6"/>
      <c r="F30" s="4"/>
      <c r="G30" s="4"/>
      <c r="H30" s="4"/>
      <c r="I30" s="4"/>
      <c r="J30" s="4"/>
      <c r="K30" s="4"/>
      <c r="L30" s="4"/>
    </row>
    <row r="31" spans="1:16" ht="16.5" thickBot="1" x14ac:dyDescent="0.3">
      <c r="A31" s="8"/>
      <c r="B31" s="4"/>
      <c r="C31" s="5"/>
      <c r="D31" s="4"/>
      <c r="E31" s="6"/>
      <c r="F31" s="4"/>
      <c r="G31" s="4"/>
      <c r="H31" s="4"/>
      <c r="I31" s="4"/>
      <c r="J31" s="4"/>
      <c r="K31" s="4"/>
      <c r="L31" s="4"/>
    </row>
    <row r="32" spans="1:16" ht="16.5" thickBot="1" x14ac:dyDescent="0.3">
      <c r="A32" s="8"/>
      <c r="B32" s="4"/>
      <c r="C32" s="5"/>
      <c r="D32" s="4"/>
      <c r="E32" s="6"/>
      <c r="F32" s="4"/>
      <c r="G32" s="4"/>
      <c r="H32" s="4"/>
      <c r="I32" s="4"/>
      <c r="J32" s="4"/>
      <c r="K32" s="4"/>
      <c r="L32" s="4"/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517123</v>
      </c>
    </row>
    <row r="3" spans="1:18" ht="16.5" thickTop="1" thickBot="1" x14ac:dyDescent="0.3">
      <c r="A3" s="7" t="s">
        <v>16</v>
      </c>
      <c r="B3" s="2">
        <v>1898029</v>
      </c>
      <c r="C3" s="2">
        <v>45772</v>
      </c>
      <c r="D3" s="2">
        <v>117787</v>
      </c>
      <c r="E3" s="2">
        <v>3593</v>
      </c>
      <c r="F3" s="2">
        <v>438540</v>
      </c>
      <c r="G3" s="2">
        <v>1341702</v>
      </c>
      <c r="H3" s="2">
        <v>51519</v>
      </c>
      <c r="I3" s="2">
        <v>243</v>
      </c>
      <c r="J3" s="3">
        <v>43845</v>
      </c>
      <c r="K3" s="2"/>
      <c r="L3" s="2"/>
      <c r="M3" s="24">
        <f t="shared" ref="M3:M28" si="0">+D3/F3</f>
        <v>0.26858895425730833</v>
      </c>
      <c r="N3" s="25">
        <f t="shared" ref="N3:N32" si="1">+D3/B3</f>
        <v>6.2057534421233816E-2</v>
      </c>
    </row>
    <row r="4" spans="1:18" ht="16.5" thickBot="1" x14ac:dyDescent="0.3">
      <c r="A4" s="8" t="s">
        <v>19</v>
      </c>
      <c r="B4" s="4">
        <v>573827</v>
      </c>
      <c r="C4" s="5">
        <v>13527</v>
      </c>
      <c r="D4" s="4">
        <v>22950</v>
      </c>
      <c r="E4" s="6">
        <v>845</v>
      </c>
      <c r="F4" s="4">
        <v>33754</v>
      </c>
      <c r="G4" s="4">
        <v>517123</v>
      </c>
      <c r="H4" s="4">
        <v>12547</v>
      </c>
      <c r="I4" s="4">
        <v>1734</v>
      </c>
      <c r="J4" s="4">
        <v>69</v>
      </c>
      <c r="K4" s="4">
        <v>2905701</v>
      </c>
      <c r="L4" s="4">
        <v>8778</v>
      </c>
      <c r="M4" s="24">
        <f t="shared" si="0"/>
        <v>0.67991941695799019</v>
      </c>
      <c r="N4" s="25">
        <f t="shared" si="1"/>
        <v>3.9994632528619255E-2</v>
      </c>
      <c r="P4">
        <f t="shared" ref="P4:P20" si="2">+B4/K4</f>
        <v>0.19748315466732469</v>
      </c>
      <c r="Q4" t="s">
        <v>69</v>
      </c>
      <c r="R4">
        <f>+G5+G6+G7+G8+G9+G13+G14+G15+G18+G20+G22+G30+G31+G32</f>
        <v>525539</v>
      </c>
    </row>
    <row r="5" spans="1:18" ht="16.5" thickBot="1" x14ac:dyDescent="0.3">
      <c r="A5" s="8" t="s">
        <v>0</v>
      </c>
      <c r="B5" s="4">
        <v>169496</v>
      </c>
      <c r="C5" s="5">
        <v>2665</v>
      </c>
      <c r="D5" s="4">
        <v>17489</v>
      </c>
      <c r="E5" s="6">
        <v>280</v>
      </c>
      <c r="F5" s="4">
        <v>64727</v>
      </c>
      <c r="G5" s="4">
        <v>87280</v>
      </c>
      <c r="H5" s="4">
        <v>7371</v>
      </c>
      <c r="I5" s="4">
        <v>3625</v>
      </c>
      <c r="J5" s="4">
        <v>374</v>
      </c>
      <c r="K5" s="4">
        <v>600000</v>
      </c>
      <c r="L5" s="4">
        <v>12833</v>
      </c>
      <c r="M5" s="24">
        <f t="shared" si="0"/>
        <v>0.27019636318692353</v>
      </c>
      <c r="N5" s="25">
        <f t="shared" si="1"/>
        <v>0.10318237598527399</v>
      </c>
      <c r="P5">
        <f t="shared" si="2"/>
        <v>0.28249333333333332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132591</v>
      </c>
      <c r="C7" s="4"/>
      <c r="D7" s="4">
        <v>14393</v>
      </c>
      <c r="E7" s="4"/>
      <c r="F7" s="4">
        <v>27186</v>
      </c>
      <c r="G7" s="4">
        <v>91012</v>
      </c>
      <c r="H7" s="4">
        <v>6845</v>
      </c>
      <c r="I7" s="4">
        <v>2031</v>
      </c>
      <c r="J7" s="4">
        <v>221</v>
      </c>
      <c r="K7" s="4">
        <v>333807</v>
      </c>
      <c r="L7" s="4">
        <v>5114</v>
      </c>
      <c r="M7" s="24">
        <f t="shared" si="0"/>
        <v>0.52942691091002725</v>
      </c>
      <c r="N7" s="25">
        <f t="shared" si="1"/>
        <v>0.10855186249443778</v>
      </c>
      <c r="P7">
        <f t="shared" si="2"/>
        <v>0.3972085666268233</v>
      </c>
    </row>
    <row r="8" spans="1:18" ht="16.5" thickBot="1" x14ac:dyDescent="0.3">
      <c r="A8" s="8" t="s">
        <v>23</v>
      </c>
      <c r="B8" s="4">
        <v>128054</v>
      </c>
      <c r="C8" s="5">
        <v>200</v>
      </c>
      <c r="D8" s="4">
        <v>3037</v>
      </c>
      <c r="E8" s="6">
        <v>15</v>
      </c>
      <c r="F8" s="4">
        <v>64300</v>
      </c>
      <c r="G8" s="4">
        <v>60717</v>
      </c>
      <c r="H8" s="4">
        <v>4895</v>
      </c>
      <c r="I8" s="4">
        <v>1528</v>
      </c>
      <c r="J8" s="4">
        <v>36</v>
      </c>
      <c r="K8" s="4">
        <v>1317887</v>
      </c>
      <c r="L8" s="4">
        <v>15730</v>
      </c>
      <c r="M8" s="24">
        <f t="shared" si="0"/>
        <v>4.7231726283048212E-2</v>
      </c>
      <c r="N8" s="25">
        <f t="shared" si="1"/>
        <v>2.3716557077482936E-2</v>
      </c>
      <c r="P8">
        <f t="shared" si="2"/>
        <v>9.7166145504128956E-2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>
        <v>108</v>
      </c>
      <c r="D10" s="4">
        <v>3341</v>
      </c>
      <c r="E10" s="4">
        <v>2</v>
      </c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12700</v>
      </c>
      <c r="G15" s="4">
        <v>11850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8.9606299212598425E-2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25546</v>
      </c>
      <c r="C16" s="5">
        <v>1163</v>
      </c>
      <c r="D16" s="4">
        <v>767</v>
      </c>
      <c r="E16" s="6">
        <v>50</v>
      </c>
      <c r="F16" s="4">
        <v>7659</v>
      </c>
      <c r="G16" s="4">
        <v>17120</v>
      </c>
      <c r="H16" s="4">
        <v>557</v>
      </c>
      <c r="I16" s="4">
        <v>677</v>
      </c>
      <c r="J16" s="4">
        <v>20</v>
      </c>
      <c r="K16" s="4">
        <v>422200</v>
      </c>
      <c r="L16" s="4">
        <v>11186</v>
      </c>
      <c r="M16" s="24">
        <f t="shared" si="0"/>
        <v>0.10014362188275232</v>
      </c>
      <c r="N16" s="25">
        <f t="shared" si="1"/>
        <v>3.0024269944413998E-2</v>
      </c>
      <c r="P16">
        <f t="shared" si="2"/>
        <v>6.0506868782567502E-2</v>
      </c>
    </row>
    <row r="17" spans="1:16" ht="16.5" thickBot="1" x14ac:dyDescent="0.3">
      <c r="A17" s="8" t="s">
        <v>33</v>
      </c>
      <c r="B17" s="4">
        <v>22720</v>
      </c>
      <c r="C17" s="5">
        <v>528</v>
      </c>
      <c r="D17" s="4">
        <v>1270</v>
      </c>
      <c r="E17" s="6">
        <v>47</v>
      </c>
      <c r="F17" s="4">
        <v>173</v>
      </c>
      <c r="G17" s="4">
        <v>21277</v>
      </c>
      <c r="H17" s="4">
        <v>296</v>
      </c>
      <c r="I17" s="4">
        <v>107</v>
      </c>
      <c r="J17" s="4">
        <v>6</v>
      </c>
      <c r="K17" s="4">
        <v>62985</v>
      </c>
      <c r="L17" s="4">
        <v>296</v>
      </c>
      <c r="M17" s="24">
        <f t="shared" si="0"/>
        <v>7.3410404624277454</v>
      </c>
      <c r="N17" s="25">
        <f t="shared" si="1"/>
        <v>5.5897887323943664E-2</v>
      </c>
      <c r="P17">
        <f t="shared" si="2"/>
        <v>0.36072080654124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14037</v>
      </c>
      <c r="C20" s="5">
        <v>92</v>
      </c>
      <c r="D20" s="4">
        <v>368</v>
      </c>
      <c r="E20" s="6">
        <v>18</v>
      </c>
      <c r="F20" s="4">
        <v>7343</v>
      </c>
      <c r="G20" s="4">
        <v>6326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2.6216428011683408E-2</v>
      </c>
      <c r="P20">
        <f t="shared" si="2"/>
        <v>9.4581300703447155E-2</v>
      </c>
    </row>
    <row r="21" spans="1:16" ht="16.5" thickBot="1" x14ac:dyDescent="0.3">
      <c r="A21" s="8" t="s">
        <v>45</v>
      </c>
      <c r="B21" s="4">
        <v>11235</v>
      </c>
      <c r="C21" s="5">
        <v>90</v>
      </c>
      <c r="D21" s="4">
        <v>113</v>
      </c>
      <c r="E21" s="6">
        <v>10</v>
      </c>
      <c r="F21" s="4">
        <v>1689</v>
      </c>
      <c r="G21" s="4">
        <v>9433</v>
      </c>
      <c r="H21" s="4">
        <v>181</v>
      </c>
      <c r="I21" s="4">
        <v>1298</v>
      </c>
      <c r="J21" s="4">
        <v>13</v>
      </c>
      <c r="K21" s="4">
        <v>117339</v>
      </c>
      <c r="L21" s="4">
        <v>13557</v>
      </c>
      <c r="M21" s="24">
        <f t="shared" si="0"/>
        <v>6.6903493191237423E-2</v>
      </c>
      <c r="N21" s="25">
        <f t="shared" si="1"/>
        <v>1.0057854917668002E-2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9635</v>
      </c>
      <c r="C25" s="4">
        <v>430</v>
      </c>
      <c r="D25" s="4">
        <v>358</v>
      </c>
      <c r="E25" s="4">
        <v>27</v>
      </c>
      <c r="F25" s="4">
        <v>1181</v>
      </c>
      <c r="G25" s="4">
        <v>8096</v>
      </c>
      <c r="H25" s="4"/>
      <c r="I25" s="4">
        <v>7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3.7156201349247533E-2</v>
      </c>
    </row>
    <row r="26" spans="1:16" ht="16.5" thickBot="1" x14ac:dyDescent="0.3">
      <c r="A26" s="8" t="s">
        <v>50</v>
      </c>
      <c r="B26" s="4">
        <v>7529</v>
      </c>
      <c r="C26" s="4">
        <v>63</v>
      </c>
      <c r="D26" s="4">
        <v>355</v>
      </c>
      <c r="E26" s="4">
        <v>22</v>
      </c>
      <c r="F26" s="4">
        <v>597</v>
      </c>
      <c r="G26" s="4">
        <v>6577</v>
      </c>
      <c r="H26" s="4">
        <v>121</v>
      </c>
      <c r="I26" s="4">
        <v>427</v>
      </c>
      <c r="J26" s="4">
        <v>20</v>
      </c>
      <c r="K26" s="4">
        <v>24553</v>
      </c>
      <c r="L26" s="4">
        <v>1392</v>
      </c>
      <c r="M26" s="24">
        <f t="shared" si="0"/>
        <v>0.59463986599664986</v>
      </c>
      <c r="N26" s="25">
        <f t="shared" si="1"/>
        <v>4.715101607119139E-2</v>
      </c>
    </row>
    <row r="27" spans="1:16" ht="16.5" thickBot="1" x14ac:dyDescent="0.3">
      <c r="A27" s="8" t="s">
        <v>51</v>
      </c>
      <c r="B27" s="4">
        <v>7525</v>
      </c>
      <c r="C27" s="5">
        <v>312</v>
      </c>
      <c r="D27" s="4">
        <v>82</v>
      </c>
      <c r="E27" s="6">
        <v>2</v>
      </c>
      <c r="F27" s="4">
        <v>2367</v>
      </c>
      <c r="G27" s="4">
        <v>5076</v>
      </c>
      <c r="H27" s="4">
        <v>387</v>
      </c>
      <c r="I27" s="4">
        <v>394</v>
      </c>
      <c r="J27" s="4">
        <v>4</v>
      </c>
      <c r="K27" s="4">
        <v>85035</v>
      </c>
      <c r="L27" s="4">
        <v>4448</v>
      </c>
      <c r="M27" s="24">
        <f t="shared" si="0"/>
        <v>3.4643008027038444E-2</v>
      </c>
      <c r="N27" s="25">
        <f t="shared" si="1"/>
        <v>1.0897009966777409E-2</v>
      </c>
    </row>
    <row r="28" spans="1:16" ht="16.5" thickBot="1" x14ac:dyDescent="0.3">
      <c r="A28" s="8" t="s">
        <v>52</v>
      </c>
      <c r="B28" s="4">
        <v>7519</v>
      </c>
      <c r="C28" s="4"/>
      <c r="D28" s="4">
        <v>193</v>
      </c>
      <c r="E28" s="4"/>
      <c r="F28" s="4">
        <v>1798</v>
      </c>
      <c r="G28" s="4">
        <v>5528</v>
      </c>
      <c r="H28" s="4">
        <v>134</v>
      </c>
      <c r="I28" s="4">
        <v>228</v>
      </c>
      <c r="J28" s="4">
        <v>6</v>
      </c>
      <c r="K28" s="4">
        <v>76506</v>
      </c>
      <c r="L28" s="4">
        <v>2320</v>
      </c>
      <c r="M28" s="24">
        <f t="shared" si="0"/>
        <v>0.10734149054505006</v>
      </c>
      <c r="N28" s="25">
        <f t="shared" si="1"/>
        <v>2.5668306955712195E-2</v>
      </c>
    </row>
    <row r="29" spans="1:16" ht="16.5" thickBot="1" x14ac:dyDescent="0.3">
      <c r="A29" s="8" t="s">
        <v>56</v>
      </c>
      <c r="B29" s="4">
        <v>7370</v>
      </c>
      <c r="C29" s="4"/>
      <c r="D29" s="4">
        <v>123</v>
      </c>
      <c r="E29" s="4"/>
      <c r="F29" s="4">
        <v>784</v>
      </c>
      <c r="G29" s="4">
        <v>6463</v>
      </c>
      <c r="H29" s="4">
        <v>129</v>
      </c>
      <c r="I29" s="4">
        <v>58</v>
      </c>
      <c r="J29" s="4" t="s">
        <v>71</v>
      </c>
      <c r="K29" s="4">
        <v>77381</v>
      </c>
      <c r="L29" s="4">
        <v>612</v>
      </c>
      <c r="N29" s="25">
        <f t="shared" si="1"/>
        <v>1.6689280868385347E-2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6551</v>
      </c>
      <c r="C32" s="5">
        <v>26</v>
      </c>
      <c r="D32" s="4">
        <v>134</v>
      </c>
      <c r="E32" s="6">
        <v>6</v>
      </c>
      <c r="F32" s="4">
        <v>32</v>
      </c>
      <c r="G32" s="4">
        <v>6385</v>
      </c>
      <c r="H32" s="4">
        <v>59</v>
      </c>
      <c r="I32" s="4">
        <v>1208</v>
      </c>
      <c r="J32" s="4">
        <v>25</v>
      </c>
      <c r="K32" s="4">
        <v>127305</v>
      </c>
      <c r="L32" s="4">
        <v>23483</v>
      </c>
      <c r="N32" s="25">
        <f t="shared" si="1"/>
        <v>2.0454892382842316E-2</v>
      </c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526549</v>
      </c>
    </row>
    <row r="3" spans="1:18" ht="16.5" thickTop="1" thickBot="1" x14ac:dyDescent="0.3">
      <c r="A3" s="7" t="s">
        <v>16</v>
      </c>
      <c r="B3" s="2">
        <v>1923280</v>
      </c>
      <c r="C3" s="2">
        <v>70915</v>
      </c>
      <c r="D3" s="2">
        <v>119587</v>
      </c>
      <c r="E3" s="2">
        <v>5391</v>
      </c>
      <c r="F3" s="2">
        <v>443883</v>
      </c>
      <c r="G3" s="2">
        <v>1359810</v>
      </c>
      <c r="H3" s="2">
        <v>51748</v>
      </c>
      <c r="I3" s="2">
        <v>247</v>
      </c>
      <c r="J3" s="3">
        <v>43905</v>
      </c>
      <c r="K3" s="2"/>
      <c r="L3" s="2"/>
      <c r="M3" s="24">
        <f t="shared" ref="M3:M28" si="0">+D3/F3</f>
        <v>0.26941108355129617</v>
      </c>
      <c r="N3" s="25">
        <f t="shared" ref="N3:N32" si="1">+D3/B3</f>
        <v>6.2178673932032774E-2</v>
      </c>
    </row>
    <row r="4" spans="1:18" ht="16.5" thickBot="1" x14ac:dyDescent="0.3">
      <c r="A4" s="8" t="s">
        <v>19</v>
      </c>
      <c r="B4" s="4">
        <v>586377</v>
      </c>
      <c r="C4" s="5">
        <v>26077</v>
      </c>
      <c r="D4" s="4">
        <v>23610</v>
      </c>
      <c r="E4" s="6">
        <v>1505</v>
      </c>
      <c r="F4" s="4">
        <v>36218</v>
      </c>
      <c r="G4" s="4">
        <v>526549</v>
      </c>
      <c r="H4" s="4">
        <v>12772</v>
      </c>
      <c r="I4" s="4">
        <v>1772</v>
      </c>
      <c r="J4" s="4">
        <v>71</v>
      </c>
      <c r="K4" s="4">
        <v>2937938</v>
      </c>
      <c r="L4" s="4">
        <v>8876</v>
      </c>
      <c r="M4" s="24">
        <f t="shared" si="0"/>
        <v>0.65188580263957152</v>
      </c>
      <c r="N4" s="25">
        <f t="shared" si="1"/>
        <v>4.0264198629891688E-2</v>
      </c>
      <c r="P4">
        <f t="shared" ref="P4:P20" si="2">+B4/K4</f>
        <v>0.19958794229149832</v>
      </c>
      <c r="Q4" t="s">
        <v>69</v>
      </c>
      <c r="R4">
        <f>+G5+G6+G7+G8+G9+G13+G14+G15+G18+G20+G22+G30+G31+G32+G33+G34</f>
        <v>536476</v>
      </c>
    </row>
    <row r="5" spans="1:18" ht="16.5" thickBot="1" x14ac:dyDescent="0.3">
      <c r="A5" s="8" t="s">
        <v>0</v>
      </c>
      <c r="B5" s="4">
        <v>170099</v>
      </c>
      <c r="C5" s="5">
        <v>3268</v>
      </c>
      <c r="D5" s="4">
        <v>17756</v>
      </c>
      <c r="E5" s="6">
        <v>547</v>
      </c>
      <c r="F5" s="4">
        <v>64727</v>
      </c>
      <c r="G5" s="4">
        <v>87616</v>
      </c>
      <c r="H5" s="4">
        <v>7371</v>
      </c>
      <c r="I5" s="4">
        <v>3638</v>
      </c>
      <c r="J5" s="4">
        <v>380</v>
      </c>
      <c r="K5" s="4">
        <v>600000</v>
      </c>
      <c r="L5" s="4">
        <v>12833</v>
      </c>
      <c r="M5" s="24">
        <f t="shared" si="0"/>
        <v>0.27432138056761474</v>
      </c>
      <c r="N5" s="25">
        <f t="shared" si="1"/>
        <v>0.10438626917265828</v>
      </c>
      <c r="P5">
        <f t="shared" si="2"/>
        <v>0.28349833333333335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136779</v>
      </c>
      <c r="C7" s="4">
        <v>4188</v>
      </c>
      <c r="D7" s="4">
        <v>14967</v>
      </c>
      <c r="E7" s="4">
        <v>574</v>
      </c>
      <c r="F7" s="4">
        <v>27718</v>
      </c>
      <c r="G7" s="4">
        <v>94094</v>
      </c>
      <c r="H7" s="4">
        <v>6821</v>
      </c>
      <c r="I7" s="4">
        <v>2095</v>
      </c>
      <c r="J7" s="4">
        <v>229</v>
      </c>
      <c r="K7" s="4">
        <v>333807</v>
      </c>
      <c r="L7" s="4">
        <v>5114</v>
      </c>
      <c r="M7" s="24">
        <f t="shared" si="0"/>
        <v>0.53997402409986295</v>
      </c>
      <c r="N7" s="25">
        <f t="shared" si="1"/>
        <v>0.10942469238698924</v>
      </c>
      <c r="P7">
        <f t="shared" si="2"/>
        <v>0.40975473851656796</v>
      </c>
    </row>
    <row r="8" spans="1:18" ht="16.5" thickBot="1" x14ac:dyDescent="0.3">
      <c r="A8" s="8" t="s">
        <v>23</v>
      </c>
      <c r="B8" s="4">
        <v>130072</v>
      </c>
      <c r="C8" s="5">
        <v>2218</v>
      </c>
      <c r="D8" s="4">
        <v>3194</v>
      </c>
      <c r="E8" s="6">
        <v>172</v>
      </c>
      <c r="F8" s="4">
        <v>64300</v>
      </c>
      <c r="G8" s="4">
        <v>62578</v>
      </c>
      <c r="H8" s="4">
        <v>4895</v>
      </c>
      <c r="I8" s="4">
        <v>1552</v>
      </c>
      <c r="J8" s="4">
        <v>38</v>
      </c>
      <c r="K8" s="4">
        <v>1317887</v>
      </c>
      <c r="L8" s="4">
        <v>15730</v>
      </c>
      <c r="M8" s="24">
        <f t="shared" si="0"/>
        <v>4.9673405909797824E-2</v>
      </c>
      <c r="N8" s="25">
        <f t="shared" si="1"/>
        <v>2.4555630727597023E-2</v>
      </c>
      <c r="P8">
        <f t="shared" si="2"/>
        <v>9.8697384525380405E-2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/>
      <c r="D10" s="4">
        <v>3341</v>
      </c>
      <c r="E10" s="4"/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13700</v>
      </c>
      <c r="G15" s="4">
        <v>10850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8.3065693430656937E-2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25680</v>
      </c>
      <c r="C16" s="5">
        <v>1297</v>
      </c>
      <c r="D16" s="4">
        <v>780</v>
      </c>
      <c r="E16" s="6">
        <v>63</v>
      </c>
      <c r="F16" s="4">
        <v>7756</v>
      </c>
      <c r="G16" s="4">
        <v>17144</v>
      </c>
      <c r="H16" s="4">
        <v>557</v>
      </c>
      <c r="I16" s="4">
        <v>680</v>
      </c>
      <c r="J16" s="4">
        <v>21</v>
      </c>
      <c r="K16" s="4">
        <v>437475</v>
      </c>
      <c r="L16" s="4">
        <v>11591</v>
      </c>
      <c r="M16" s="24">
        <f t="shared" si="0"/>
        <v>0.10056730273336771</v>
      </c>
      <c r="N16" s="25">
        <f t="shared" si="1"/>
        <v>3.0373831775700934E-2</v>
      </c>
      <c r="P16">
        <f t="shared" si="2"/>
        <v>5.8700497171266929E-2</v>
      </c>
    </row>
    <row r="17" spans="1:16" ht="16.5" thickBot="1" x14ac:dyDescent="0.3">
      <c r="A17" s="8" t="s">
        <v>33</v>
      </c>
      <c r="B17" s="4">
        <v>23430</v>
      </c>
      <c r="C17" s="5">
        <v>1238</v>
      </c>
      <c r="D17" s="4">
        <v>1328</v>
      </c>
      <c r="E17" s="6">
        <v>105</v>
      </c>
      <c r="F17" s="4">
        <v>173</v>
      </c>
      <c r="G17" s="4">
        <v>21929</v>
      </c>
      <c r="H17" s="4">
        <v>296</v>
      </c>
      <c r="I17" s="4">
        <v>110</v>
      </c>
      <c r="J17" s="4">
        <v>6</v>
      </c>
      <c r="K17" s="4">
        <v>62985</v>
      </c>
      <c r="L17" s="4">
        <v>296</v>
      </c>
      <c r="M17" s="24">
        <f t="shared" si="0"/>
        <v>7.6763005780346818</v>
      </c>
      <c r="N17" s="25">
        <f t="shared" si="1"/>
        <v>5.6679470763977807E-2</v>
      </c>
      <c r="P17">
        <f t="shared" si="2"/>
        <v>0.37199333174565374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14041</v>
      </c>
      <c r="C20" s="5">
        <v>96</v>
      </c>
      <c r="D20" s="4">
        <v>368</v>
      </c>
      <c r="E20" s="6">
        <v>18</v>
      </c>
      <c r="F20" s="4">
        <v>7343</v>
      </c>
      <c r="G20" s="4">
        <v>6330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2.620895947582081E-2</v>
      </c>
      <c r="P20">
        <f t="shared" si="2"/>
        <v>9.4608252701937845E-2</v>
      </c>
    </row>
    <row r="21" spans="1:16" ht="16.5" thickBot="1" x14ac:dyDescent="0.3">
      <c r="A21" s="8" t="s">
        <v>45</v>
      </c>
      <c r="B21" s="4">
        <v>11586</v>
      </c>
      <c r="C21" s="5">
        <v>441</v>
      </c>
      <c r="D21" s="4">
        <v>116</v>
      </c>
      <c r="E21" s="6">
        <v>13</v>
      </c>
      <c r="F21" s="4">
        <v>1855</v>
      </c>
      <c r="G21" s="4">
        <v>9615</v>
      </c>
      <c r="H21" s="4">
        <v>181</v>
      </c>
      <c r="I21" s="4">
        <v>1339</v>
      </c>
      <c r="J21" s="4">
        <v>13</v>
      </c>
      <c r="K21" s="4">
        <v>117339</v>
      </c>
      <c r="L21" s="4">
        <v>13557</v>
      </c>
      <c r="M21" s="24">
        <f t="shared" si="0"/>
        <v>6.253369272237197E-2</v>
      </c>
      <c r="N21" s="25">
        <f t="shared" si="1"/>
        <v>1.0012083549110996E-2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10453</v>
      </c>
      <c r="C25" s="4">
        <v>1248</v>
      </c>
      <c r="D25" s="4">
        <v>358</v>
      </c>
      <c r="E25" s="4">
        <v>27</v>
      </c>
      <c r="F25" s="4">
        <v>1181</v>
      </c>
      <c r="G25" s="4">
        <v>8914</v>
      </c>
      <c r="H25" s="4"/>
      <c r="I25" s="4">
        <v>8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3.4248541088682673E-2</v>
      </c>
    </row>
    <row r="26" spans="1:16" ht="16.5" thickBot="1" x14ac:dyDescent="0.3">
      <c r="A26" s="8" t="s">
        <v>52</v>
      </c>
      <c r="B26" s="4">
        <v>9784</v>
      </c>
      <c r="C26" s="4">
        <v>2265</v>
      </c>
      <c r="D26" s="4">
        <v>216</v>
      </c>
      <c r="E26" s="4">
        <v>23</v>
      </c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0"/>
        <v>8.1756245268735803E-2</v>
      </c>
      <c r="N26" s="25">
        <f t="shared" si="1"/>
        <v>2.2076860179885527E-2</v>
      </c>
    </row>
    <row r="27" spans="1:16" ht="16.5" thickBot="1" x14ac:dyDescent="0.3">
      <c r="A27" s="8" t="s">
        <v>56</v>
      </c>
      <c r="B27" s="4">
        <v>7618</v>
      </c>
      <c r="C27" s="5">
        <v>248</v>
      </c>
      <c r="D27" s="4">
        <v>143</v>
      </c>
      <c r="E27" s="6">
        <v>20</v>
      </c>
      <c r="F27" s="4">
        <v>799</v>
      </c>
      <c r="G27" s="4">
        <v>6676</v>
      </c>
      <c r="H27" s="4">
        <v>135</v>
      </c>
      <c r="I27" s="4">
        <v>60</v>
      </c>
      <c r="J27" s="4">
        <v>1</v>
      </c>
      <c r="K27" s="4">
        <v>77381</v>
      </c>
      <c r="L27" s="4">
        <v>612</v>
      </c>
      <c r="M27" s="24">
        <f t="shared" si="0"/>
        <v>0.17897371714643304</v>
      </c>
      <c r="N27" s="25">
        <f t="shared" si="1"/>
        <v>1.877133105802048E-2</v>
      </c>
    </row>
    <row r="28" spans="1:16" ht="16.5" thickBot="1" x14ac:dyDescent="0.3">
      <c r="A28" s="8" t="s">
        <v>50</v>
      </c>
      <c r="B28" s="4">
        <v>7529</v>
      </c>
      <c r="C28" s="4">
        <v>63</v>
      </c>
      <c r="D28" s="4">
        <v>355</v>
      </c>
      <c r="E28" s="4">
        <v>22</v>
      </c>
      <c r="F28" s="4">
        <v>597</v>
      </c>
      <c r="G28" s="4">
        <v>6577</v>
      </c>
      <c r="H28" s="4">
        <v>121</v>
      </c>
      <c r="I28" s="4">
        <v>427</v>
      </c>
      <c r="J28" s="4">
        <v>20</v>
      </c>
      <c r="K28" s="4">
        <v>24553</v>
      </c>
      <c r="L28" s="4">
        <v>1392</v>
      </c>
      <c r="M28" s="24">
        <f t="shared" si="0"/>
        <v>0.59463986599664986</v>
      </c>
      <c r="N28" s="25">
        <f t="shared" si="1"/>
        <v>4.715101607119139E-2</v>
      </c>
    </row>
    <row r="29" spans="1:16" ht="16.5" thickBot="1" x14ac:dyDescent="0.3">
      <c r="A29" s="8" t="s">
        <v>51</v>
      </c>
      <c r="B29" s="4">
        <v>7525</v>
      </c>
      <c r="C29" s="4">
        <v>312</v>
      </c>
      <c r="D29" s="4">
        <v>82</v>
      </c>
      <c r="E29" s="4">
        <v>2</v>
      </c>
      <c r="F29" s="4">
        <v>2367</v>
      </c>
      <c r="G29" s="4">
        <v>5076</v>
      </c>
      <c r="H29" s="4">
        <v>387</v>
      </c>
      <c r="I29" s="4">
        <v>394</v>
      </c>
      <c r="J29" s="4">
        <v>4</v>
      </c>
      <c r="K29" s="4">
        <v>85035</v>
      </c>
      <c r="L29" s="4">
        <v>4448</v>
      </c>
      <c r="N29" s="25">
        <f t="shared" si="1"/>
        <v>1.0897009966777409E-2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6603</v>
      </c>
      <c r="C32" s="5">
        <v>78</v>
      </c>
      <c r="D32" s="4">
        <v>134</v>
      </c>
      <c r="E32" s="6">
        <v>6</v>
      </c>
      <c r="F32" s="4">
        <v>32</v>
      </c>
      <c r="G32" s="4">
        <v>6437</v>
      </c>
      <c r="H32" s="4">
        <v>59</v>
      </c>
      <c r="I32" s="4">
        <v>1218</v>
      </c>
      <c r="J32" s="4">
        <v>25</v>
      </c>
      <c r="K32" s="4">
        <v>127305</v>
      </c>
      <c r="L32" s="4">
        <v>23483</v>
      </c>
      <c r="N32" s="25">
        <f t="shared" si="1"/>
        <v>2.0293805845827653E-2</v>
      </c>
    </row>
    <row r="33" spans="1:12" ht="16.5" thickBot="1" x14ac:dyDescent="0.3">
      <c r="A33" s="8" t="s">
        <v>55</v>
      </c>
      <c r="B33" s="4">
        <v>6359</v>
      </c>
      <c r="C33" s="5">
        <v>46</v>
      </c>
      <c r="D33" s="4">
        <v>61</v>
      </c>
      <c r="E33" s="6">
        <v>2</v>
      </c>
      <c r="F33" s="4">
        <v>3494</v>
      </c>
      <c r="G33" s="4">
        <v>2804</v>
      </c>
      <c r="H33" s="4">
        <v>79</v>
      </c>
      <c r="I33" s="4">
        <v>249</v>
      </c>
      <c r="J33" s="4">
        <v>2</v>
      </c>
      <c r="K33" s="4">
        <v>362136</v>
      </c>
      <c r="L33" s="4">
        <v>14201</v>
      </c>
    </row>
    <row r="34" spans="1:12" ht="16.5" thickBot="1" x14ac:dyDescent="0.3">
      <c r="A34" s="8" t="s">
        <v>58</v>
      </c>
      <c r="B34" s="4">
        <v>6318</v>
      </c>
      <c r="C34" s="5">
        <v>144</v>
      </c>
      <c r="D34" s="4">
        <v>285</v>
      </c>
      <c r="E34" s="6">
        <v>12</v>
      </c>
      <c r="F34" s="4">
        <v>2235</v>
      </c>
      <c r="G34" s="4">
        <v>3798</v>
      </c>
      <c r="H34" s="4">
        <v>100</v>
      </c>
      <c r="I34" s="4">
        <v>1091</v>
      </c>
      <c r="J34" s="4">
        <v>49</v>
      </c>
      <c r="K34" s="4">
        <v>72099</v>
      </c>
      <c r="L34" s="4">
        <v>12448</v>
      </c>
    </row>
    <row r="35" spans="1:12" ht="16.5" thickBot="1" x14ac:dyDescent="0.3">
      <c r="A35" s="8" t="s">
        <v>60</v>
      </c>
      <c r="B35" s="4">
        <v>6059</v>
      </c>
      <c r="C35" s="5">
        <v>68</v>
      </c>
      <c r="D35" s="4">
        <v>143</v>
      </c>
      <c r="E35" s="6">
        <v>5</v>
      </c>
      <c r="F35" s="4">
        <v>519</v>
      </c>
      <c r="G35" s="4">
        <v>5397</v>
      </c>
      <c r="H35" s="4">
        <v>100</v>
      </c>
      <c r="I35" s="4">
        <v>566</v>
      </c>
      <c r="J35" s="4">
        <v>13</v>
      </c>
      <c r="K35" s="4">
        <v>128359</v>
      </c>
      <c r="L35" s="4">
        <v>11986</v>
      </c>
    </row>
    <row r="36" spans="1:12" ht="16.5" thickBot="1" x14ac:dyDescent="0.3">
      <c r="A36" s="8" t="s">
        <v>62</v>
      </c>
      <c r="B36" s="4">
        <v>5496</v>
      </c>
      <c r="C36" s="5">
        <v>266</v>
      </c>
      <c r="D36" s="4">
        <v>93</v>
      </c>
      <c r="E36" s="6">
        <v>2</v>
      </c>
      <c r="F36" s="4">
        <v>1095</v>
      </c>
      <c r="G36" s="4">
        <v>4308</v>
      </c>
      <c r="H36" s="4">
        <v>44</v>
      </c>
      <c r="I36" s="4">
        <v>25</v>
      </c>
      <c r="J36" s="4" t="s">
        <v>72</v>
      </c>
      <c r="K36" s="4">
        <v>65114</v>
      </c>
      <c r="L36" s="4">
        <v>295</v>
      </c>
    </row>
    <row r="37" spans="1:12" ht="16.5" thickBot="1" x14ac:dyDescent="0.3">
      <c r="A37" s="8" t="s">
        <v>73</v>
      </c>
      <c r="B37" s="4">
        <v>4934</v>
      </c>
      <c r="C37" s="5">
        <v>472</v>
      </c>
      <c r="D37" s="4">
        <v>65</v>
      </c>
      <c r="E37" s="6">
        <v>6</v>
      </c>
      <c r="F37" s="4">
        <v>805</v>
      </c>
      <c r="G37" s="4">
        <v>4064</v>
      </c>
      <c r="H37" s="4">
        <v>59</v>
      </c>
      <c r="I37" s="4">
        <v>142</v>
      </c>
      <c r="J37" s="4">
        <v>2</v>
      </c>
      <c r="K37" s="4">
        <v>115585</v>
      </c>
      <c r="L37" s="4">
        <v>3320</v>
      </c>
    </row>
    <row r="38" spans="1:12" ht="16.5" thickBot="1" x14ac:dyDescent="0.3">
      <c r="A38" s="8" t="s">
        <v>74</v>
      </c>
      <c r="B38" s="4">
        <v>4932</v>
      </c>
      <c r="C38" s="5">
        <v>284</v>
      </c>
      <c r="D38" s="4">
        <v>315</v>
      </c>
      <c r="E38" s="6">
        <v>18</v>
      </c>
      <c r="F38" s="4">
        <v>242</v>
      </c>
      <c r="G38" s="4">
        <v>4375</v>
      </c>
      <c r="H38" s="4">
        <v>1</v>
      </c>
      <c r="I38" s="4">
        <v>45</v>
      </c>
      <c r="J38" s="4">
        <v>3</v>
      </c>
      <c r="K38" s="4">
        <v>33814</v>
      </c>
      <c r="L38" s="4">
        <v>309</v>
      </c>
    </row>
    <row r="39" spans="1:12" ht="16.5" thickBot="1" x14ac:dyDescent="0.3">
      <c r="A39" s="8" t="s">
        <v>64</v>
      </c>
      <c r="B39" s="4">
        <v>4817</v>
      </c>
      <c r="C39" s="5">
        <v>134</v>
      </c>
      <c r="D39" s="4">
        <v>77</v>
      </c>
      <c r="E39" s="6">
        <v>1</v>
      </c>
      <c r="F39" s="4">
        <v>2276</v>
      </c>
      <c r="G39" s="4">
        <v>2464</v>
      </c>
      <c r="H39" s="4">
        <v>66</v>
      </c>
      <c r="I39" s="4">
        <v>149</v>
      </c>
      <c r="J39" s="4">
        <v>2</v>
      </c>
      <c r="K39" s="4">
        <v>81730</v>
      </c>
      <c r="L39" s="4">
        <v>2525</v>
      </c>
    </row>
    <row r="40" spans="1:12" ht="16.5" thickBot="1" x14ac:dyDescent="0.3">
      <c r="A40" s="8" t="s">
        <v>75</v>
      </c>
      <c r="B40" s="4">
        <v>4661</v>
      </c>
      <c r="C40" s="5">
        <v>442</v>
      </c>
      <c r="D40" s="4">
        <v>296</v>
      </c>
      <c r="E40" s="6">
        <v>23</v>
      </c>
      <c r="F40" s="4">
        <v>1843</v>
      </c>
      <c r="G40" s="4">
        <v>2522</v>
      </c>
      <c r="H40" s="4">
        <v>185</v>
      </c>
      <c r="I40" s="4">
        <v>36</v>
      </c>
      <c r="J40" s="4">
        <v>2</v>
      </c>
      <c r="K40" s="4">
        <v>36594</v>
      </c>
      <c r="L40" s="4">
        <v>284</v>
      </c>
    </row>
    <row r="41" spans="1:12" ht="16.5" thickBot="1" x14ac:dyDescent="0.3">
      <c r="A41" s="8" t="s">
        <v>76</v>
      </c>
      <c r="B41" s="4">
        <v>4557</v>
      </c>
      <c r="C41" s="5">
        <v>316</v>
      </c>
      <c r="D41" s="4">
        <v>399</v>
      </c>
      <c r="E41" s="6">
        <v>26</v>
      </c>
      <c r="F41" s="4">
        <v>380</v>
      </c>
      <c r="G41" s="4">
        <v>3778</v>
      </c>
      <c r="H41" s="4"/>
      <c r="I41" s="4">
        <v>17</v>
      </c>
      <c r="J41" s="4">
        <v>1</v>
      </c>
      <c r="K41" s="4">
        <v>27075</v>
      </c>
      <c r="L41" s="4">
        <v>99</v>
      </c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M2" s="24" t="s">
        <v>106</v>
      </c>
      <c r="Q2" t="s">
        <v>68</v>
      </c>
      <c r="R2">
        <f>+G4</f>
        <v>539796</v>
      </c>
      <c r="S2" t="s">
        <v>105</v>
      </c>
    </row>
    <row r="3" spans="1:19" ht="16.5" thickTop="1" thickBot="1" x14ac:dyDescent="0.3">
      <c r="A3" s="7" t="s">
        <v>16</v>
      </c>
      <c r="B3" s="2">
        <v>1980743</v>
      </c>
      <c r="C3" s="2">
        <v>56895</v>
      </c>
      <c r="D3" s="2">
        <v>125011</v>
      </c>
      <c r="E3" s="2">
        <v>5393</v>
      </c>
      <c r="F3" s="2">
        <v>465898</v>
      </c>
      <c r="G3" s="2">
        <v>1389834</v>
      </c>
      <c r="H3" s="2">
        <v>51252</v>
      </c>
      <c r="I3" s="2">
        <v>254</v>
      </c>
      <c r="J3" s="2" t="s">
        <v>77</v>
      </c>
      <c r="K3" s="2"/>
      <c r="L3" s="2"/>
      <c r="M3" s="24">
        <f>F3/(F3+D3)</f>
        <v>0.78844289052967542</v>
      </c>
      <c r="N3" s="25">
        <f t="shared" ref="N3:N32" si="0">+D3/B3</f>
        <v>6.311318530470636E-2</v>
      </c>
      <c r="Q3" t="s">
        <v>69</v>
      </c>
      <c r="R3">
        <f>+G5+G6+G7+G8+G9+G13+G14+G16+G19+G22+G23+G30+G31+G32+G33+G34+G35+G43+G47+G51+G57+G59+G61+G62+G64</f>
        <v>570452</v>
      </c>
    </row>
    <row r="4" spans="1:19" ht="16.5" thickBot="1" x14ac:dyDescent="0.3">
      <c r="A4" s="8" t="s">
        <v>19</v>
      </c>
      <c r="B4" s="4">
        <v>603009</v>
      </c>
      <c r="C4" s="5">
        <v>16068</v>
      </c>
      <c r="D4" s="4">
        <v>25136</v>
      </c>
      <c r="E4" s="6">
        <v>1496</v>
      </c>
      <c r="F4" s="4">
        <v>38077</v>
      </c>
      <c r="G4" s="4">
        <v>539796</v>
      </c>
      <c r="H4" s="4">
        <v>12784</v>
      </c>
      <c r="I4" s="4">
        <v>1822</v>
      </c>
      <c r="J4" s="4">
        <v>76</v>
      </c>
      <c r="K4" s="4">
        <v>3030269</v>
      </c>
      <c r="L4" s="4">
        <v>9155</v>
      </c>
      <c r="M4" s="24">
        <f t="shared" ref="M4:M67" si="1">F4/(F4+D4)</f>
        <v>0.60236027399427328</v>
      </c>
      <c r="N4" s="25">
        <f t="shared" si="0"/>
        <v>4.1684286635854523E-2</v>
      </c>
      <c r="P4">
        <f t="shared" ref="P4:P67" si="2">+B4/K4</f>
        <v>0.19899520471614895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4">
        <v>172541</v>
      </c>
      <c r="C5" s="5">
        <v>2442</v>
      </c>
      <c r="D5" s="4">
        <v>18056</v>
      </c>
      <c r="E5" s="6">
        <v>300</v>
      </c>
      <c r="F5" s="4">
        <v>67504</v>
      </c>
      <c r="G5" s="4">
        <v>86981</v>
      </c>
      <c r="H5" s="4">
        <v>7371</v>
      </c>
      <c r="I5" s="4">
        <v>3690</v>
      </c>
      <c r="J5" s="4">
        <v>386</v>
      </c>
      <c r="K5" s="4">
        <v>600000</v>
      </c>
      <c r="L5" s="4">
        <v>12833</v>
      </c>
      <c r="M5" s="24">
        <f t="shared" si="1"/>
        <v>0.78896680691912113</v>
      </c>
      <c r="N5" s="25">
        <f t="shared" si="0"/>
        <v>0.10464759100735477</v>
      </c>
      <c r="P5">
        <f t="shared" si="2"/>
        <v>0.28756833333333331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4">
        <v>162488</v>
      </c>
      <c r="C6" s="5">
        <v>2972</v>
      </c>
      <c r="D6" s="4">
        <v>21067</v>
      </c>
      <c r="E6" s="6">
        <v>602</v>
      </c>
      <c r="F6" s="4">
        <v>37130</v>
      </c>
      <c r="G6" s="4">
        <v>104291</v>
      </c>
      <c r="H6" s="4">
        <v>3186</v>
      </c>
      <c r="I6" s="4">
        <v>2687</v>
      </c>
      <c r="J6" s="4">
        <v>348</v>
      </c>
      <c r="K6" s="4">
        <v>1073689</v>
      </c>
      <c r="L6" s="4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4">
        <v>143303</v>
      </c>
      <c r="C7" s="5">
        <v>6524</v>
      </c>
      <c r="D7" s="4">
        <v>15729</v>
      </c>
      <c r="E7" s="6">
        <v>762</v>
      </c>
      <c r="F7" s="4">
        <v>28805</v>
      </c>
      <c r="G7" s="4">
        <v>98769</v>
      </c>
      <c r="H7" s="4">
        <v>6730</v>
      </c>
      <c r="I7" s="4">
        <v>2195</v>
      </c>
      <c r="J7" s="4">
        <v>241</v>
      </c>
      <c r="K7" s="4">
        <v>333807</v>
      </c>
      <c r="L7" s="4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4">
        <v>131170</v>
      </c>
      <c r="C8" s="5">
        <v>1098</v>
      </c>
      <c r="D8" s="4">
        <v>3272</v>
      </c>
      <c r="E8" s="6">
        <v>78</v>
      </c>
      <c r="F8" s="4">
        <v>68200</v>
      </c>
      <c r="G8" s="4">
        <v>59698</v>
      </c>
      <c r="H8" s="4">
        <v>4288</v>
      </c>
      <c r="I8" s="4">
        <v>1566</v>
      </c>
      <c r="J8" s="4">
        <v>39</v>
      </c>
      <c r="K8" s="4">
        <v>1317887</v>
      </c>
      <c r="L8" s="4">
        <v>15730</v>
      </c>
      <c r="M8" s="24">
        <f t="shared" si="1"/>
        <v>0.95421983434072088</v>
      </c>
      <c r="N8" s="25">
        <f t="shared" si="0"/>
        <v>2.494472821529313E-2</v>
      </c>
      <c r="P8">
        <f t="shared" si="2"/>
        <v>9.9530536381343779E-2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4">
        <v>93873</v>
      </c>
      <c r="C9" s="5">
        <v>5252</v>
      </c>
      <c r="D9" s="4">
        <v>12107</v>
      </c>
      <c r="E9" s="6">
        <v>778</v>
      </c>
      <c r="F9" s="4" t="s">
        <v>70</v>
      </c>
      <c r="G9" s="4">
        <v>81422</v>
      </c>
      <c r="H9" s="4">
        <v>1559</v>
      </c>
      <c r="I9" s="4">
        <v>1383</v>
      </c>
      <c r="J9" s="4">
        <v>178</v>
      </c>
      <c r="K9" s="4">
        <v>382650</v>
      </c>
      <c r="L9" s="4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4">
        <v>82249</v>
      </c>
      <c r="C10" s="5">
        <v>89</v>
      </c>
      <c r="D10" s="4">
        <v>3341</v>
      </c>
      <c r="E10" s="4"/>
      <c r="F10" s="4">
        <v>77738</v>
      </c>
      <c r="G10" s="4">
        <v>1170</v>
      </c>
      <c r="H10" s="4">
        <v>116</v>
      </c>
      <c r="I10" s="4">
        <v>57</v>
      </c>
      <c r="J10" s="4">
        <v>2</v>
      </c>
      <c r="K10" s="4"/>
      <c r="L10" s="4"/>
      <c r="M10" s="24">
        <f t="shared" si="1"/>
        <v>0.95879327569407613</v>
      </c>
      <c r="N10" s="25">
        <f t="shared" si="0"/>
        <v>4.0620554657199479E-2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4">
        <v>74877</v>
      </c>
      <c r="C11" s="5">
        <v>1574</v>
      </c>
      <c r="D11" s="4">
        <v>4683</v>
      </c>
      <c r="E11" s="6">
        <v>98</v>
      </c>
      <c r="F11" s="4">
        <v>48129</v>
      </c>
      <c r="G11" s="4">
        <v>22065</v>
      </c>
      <c r="H11" s="4">
        <v>3691</v>
      </c>
      <c r="I11" s="4">
        <v>891</v>
      </c>
      <c r="J11" s="4">
        <v>56</v>
      </c>
      <c r="K11" s="4">
        <v>287359</v>
      </c>
      <c r="L11" s="4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73">
        <v>65111</v>
      </c>
      <c r="C12" s="74">
        <v>4062</v>
      </c>
      <c r="D12" s="73">
        <v>1403</v>
      </c>
      <c r="E12" s="75">
        <v>107</v>
      </c>
      <c r="F12" s="73">
        <v>4799</v>
      </c>
      <c r="G12" s="73">
        <v>58909</v>
      </c>
      <c r="H12" s="73">
        <v>1809</v>
      </c>
      <c r="I12" s="73">
        <v>772</v>
      </c>
      <c r="J12" s="73">
        <v>17</v>
      </c>
      <c r="K12" s="73">
        <v>443626</v>
      </c>
      <c r="L12" s="73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4">
        <v>31119</v>
      </c>
      <c r="C13" s="5">
        <v>530</v>
      </c>
      <c r="D13" s="4">
        <v>4157</v>
      </c>
      <c r="E13" s="6">
        <v>254</v>
      </c>
      <c r="F13" s="4">
        <v>6868</v>
      </c>
      <c r="G13" s="4">
        <v>20094</v>
      </c>
      <c r="H13" s="4">
        <v>1223</v>
      </c>
      <c r="I13" s="4">
        <v>2685</v>
      </c>
      <c r="J13" s="4">
        <v>359</v>
      </c>
      <c r="K13" s="4">
        <v>102151</v>
      </c>
      <c r="L13" s="4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4">
        <v>27419</v>
      </c>
      <c r="C14" s="5">
        <v>868</v>
      </c>
      <c r="D14" s="4">
        <v>2945</v>
      </c>
      <c r="E14" s="6">
        <v>122</v>
      </c>
      <c r="F14" s="4">
        <v>250</v>
      </c>
      <c r="G14" s="4">
        <v>24224</v>
      </c>
      <c r="H14" s="4">
        <v>1358</v>
      </c>
      <c r="I14" s="4">
        <v>1600</v>
      </c>
      <c r="J14" s="4">
        <v>172</v>
      </c>
      <c r="K14" s="4">
        <v>134972</v>
      </c>
      <c r="L14" s="4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4">
        <v>26897</v>
      </c>
      <c r="C15" s="5">
        <v>1217</v>
      </c>
      <c r="D15" s="4">
        <v>898</v>
      </c>
      <c r="E15" s="6">
        <v>118</v>
      </c>
      <c r="F15" s="4">
        <v>8172</v>
      </c>
      <c r="G15" s="4">
        <v>17827</v>
      </c>
      <c r="H15" s="4">
        <v>557</v>
      </c>
      <c r="I15" s="4">
        <v>713</v>
      </c>
      <c r="J15" s="4">
        <v>24</v>
      </c>
      <c r="K15" s="4">
        <v>437475</v>
      </c>
      <c r="L15" s="4">
        <v>11591</v>
      </c>
      <c r="M15" s="24">
        <f t="shared" si="1"/>
        <v>0.90099228224917305</v>
      </c>
      <c r="N15" s="25">
        <f t="shared" si="0"/>
        <v>3.3386623043462099E-2</v>
      </c>
      <c r="P15">
        <f t="shared" si="2"/>
        <v>6.1482370421166922E-2</v>
      </c>
    </row>
    <row r="16" spans="1:19" ht="16.5" thickBot="1" x14ac:dyDescent="0.3">
      <c r="A16" s="8" t="s">
        <v>30</v>
      </c>
      <c r="B16" s="4">
        <v>25936</v>
      </c>
      <c r="C16" s="5">
        <v>248</v>
      </c>
      <c r="D16" s="4">
        <v>1174</v>
      </c>
      <c r="E16" s="6">
        <v>36</v>
      </c>
      <c r="F16" s="4">
        <v>13700</v>
      </c>
      <c r="G16" s="4">
        <v>11062</v>
      </c>
      <c r="H16" s="4">
        <v>386</v>
      </c>
      <c r="I16" s="4">
        <v>2997</v>
      </c>
      <c r="J16" s="4">
        <v>136</v>
      </c>
      <c r="K16" s="4">
        <v>199000</v>
      </c>
      <c r="L16" s="4">
        <v>22993</v>
      </c>
      <c r="M16" s="24">
        <f t="shared" si="1"/>
        <v>0.92107032405539868</v>
      </c>
      <c r="N16" s="25">
        <f t="shared" si="0"/>
        <v>4.52652683528686E-2</v>
      </c>
      <c r="P16">
        <f t="shared" si="2"/>
        <v>0.13033165829145729</v>
      </c>
      <c r="R16">
        <f>115/107</f>
        <v>1.0747663551401869</v>
      </c>
    </row>
    <row r="17" spans="1:18" ht="16.5" thickBot="1" x14ac:dyDescent="0.3">
      <c r="A17" s="8" t="s">
        <v>33</v>
      </c>
      <c r="B17" s="4">
        <v>24169</v>
      </c>
      <c r="C17" s="5">
        <v>739</v>
      </c>
      <c r="D17" s="4">
        <v>1378</v>
      </c>
      <c r="E17" s="6">
        <v>50</v>
      </c>
      <c r="F17" s="4">
        <v>3046</v>
      </c>
      <c r="G17" s="4">
        <v>19745</v>
      </c>
      <c r="H17" s="4">
        <v>296</v>
      </c>
      <c r="I17" s="4">
        <v>114</v>
      </c>
      <c r="J17" s="4">
        <v>6</v>
      </c>
      <c r="K17" s="4">
        <v>62985</v>
      </c>
      <c r="L17" s="4">
        <v>296</v>
      </c>
      <c r="M17" s="24">
        <f t="shared" si="1"/>
        <v>0.68851717902350817</v>
      </c>
      <c r="N17" s="25">
        <f t="shared" si="0"/>
        <v>5.7015184740783646E-2</v>
      </c>
      <c r="P17">
        <f t="shared" si="2"/>
        <v>0.38372628403588155</v>
      </c>
      <c r="R17">
        <f>107/98</f>
        <v>1.0918367346938775</v>
      </c>
    </row>
    <row r="18" spans="1:18" ht="16.5" thickBot="1" x14ac:dyDescent="0.3">
      <c r="A18" s="8" t="s">
        <v>36</v>
      </c>
      <c r="B18" s="4">
        <v>21102</v>
      </c>
      <c r="C18" s="5">
        <v>2774</v>
      </c>
      <c r="D18" s="4">
        <v>170</v>
      </c>
      <c r="E18" s="6">
        <v>22</v>
      </c>
      <c r="F18" s="4">
        <v>1694</v>
      </c>
      <c r="G18" s="4">
        <v>19238</v>
      </c>
      <c r="H18" s="4">
        <v>8</v>
      </c>
      <c r="I18" s="4">
        <v>145</v>
      </c>
      <c r="J18" s="4">
        <v>1</v>
      </c>
      <c r="K18" s="4">
        <v>1400000</v>
      </c>
      <c r="L18" s="4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8" ht="16.5" thickBot="1" x14ac:dyDescent="0.3">
      <c r="A19" s="8" t="s">
        <v>34</v>
      </c>
      <c r="B19" s="4">
        <v>17448</v>
      </c>
      <c r="C19" s="5">
        <v>514</v>
      </c>
      <c r="D19" s="4">
        <v>567</v>
      </c>
      <c r="E19" s="6">
        <v>32</v>
      </c>
      <c r="F19" s="4">
        <v>347</v>
      </c>
      <c r="G19" s="4">
        <v>16534</v>
      </c>
      <c r="H19" s="4">
        <v>218</v>
      </c>
      <c r="I19" s="4">
        <v>1711</v>
      </c>
      <c r="J19" s="4">
        <v>56</v>
      </c>
      <c r="K19" s="4">
        <v>182707</v>
      </c>
      <c r="L19" s="4">
        <v>17918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9.5497162122961901E-2</v>
      </c>
    </row>
    <row r="20" spans="1:18" ht="16.5" thickBot="1" x14ac:dyDescent="0.3">
      <c r="A20" s="8" t="s">
        <v>35</v>
      </c>
      <c r="B20" s="4">
        <v>14214</v>
      </c>
      <c r="C20" s="5">
        <v>173</v>
      </c>
      <c r="D20" s="4">
        <v>384</v>
      </c>
      <c r="E20" s="6">
        <v>16</v>
      </c>
      <c r="F20" s="4">
        <v>7633</v>
      </c>
      <c r="G20" s="4">
        <v>6197</v>
      </c>
      <c r="H20" s="4">
        <v>243</v>
      </c>
      <c r="I20" s="4">
        <v>1578</v>
      </c>
      <c r="J20" s="4">
        <v>43</v>
      </c>
      <c r="K20" s="4">
        <v>151796</v>
      </c>
      <c r="L20" s="4">
        <v>16854</v>
      </c>
      <c r="M20" s="24">
        <f t="shared" si="1"/>
        <v>0.95210178370961707</v>
      </c>
      <c r="N20" s="25">
        <f t="shared" si="0"/>
        <v>2.7015618404390037E-2</v>
      </c>
      <c r="P20">
        <f t="shared" si="2"/>
        <v>9.3638831062742095E-2</v>
      </c>
    </row>
    <row r="21" spans="1:18" ht="16.5" thickBot="1" x14ac:dyDescent="0.3">
      <c r="A21" s="8" t="s">
        <v>45</v>
      </c>
      <c r="B21" s="4">
        <v>11868</v>
      </c>
      <c r="C21" s="5">
        <v>282</v>
      </c>
      <c r="D21" s="4">
        <v>117</v>
      </c>
      <c r="E21" s="6">
        <v>1</v>
      </c>
      <c r="F21" s="4">
        <v>2000</v>
      </c>
      <c r="G21" s="4">
        <v>9751</v>
      </c>
      <c r="H21" s="4">
        <v>181</v>
      </c>
      <c r="I21" s="4">
        <v>1371</v>
      </c>
      <c r="J21" s="4">
        <v>14</v>
      </c>
      <c r="K21" s="4">
        <v>117339</v>
      </c>
      <c r="L21" s="4">
        <v>13557</v>
      </c>
      <c r="M21" s="24">
        <f t="shared" si="1"/>
        <v>0.94473311289560702</v>
      </c>
      <c r="N21" s="25">
        <f t="shared" si="0"/>
        <v>9.8584428715874622E-3</v>
      </c>
      <c r="P21">
        <f t="shared" si="2"/>
        <v>0.10114284253317311</v>
      </c>
    </row>
    <row r="22" spans="1:18" ht="16.5" thickBot="1" x14ac:dyDescent="0.3">
      <c r="A22" s="8" t="s">
        <v>49</v>
      </c>
      <c r="B22" s="4">
        <v>11479</v>
      </c>
      <c r="C22" s="5">
        <v>832</v>
      </c>
      <c r="D22" s="4">
        <v>406</v>
      </c>
      <c r="E22" s="6">
        <v>41</v>
      </c>
      <c r="F22" s="4">
        <v>25</v>
      </c>
      <c r="G22" s="4">
        <v>11048</v>
      </c>
      <c r="H22" s="4">
        <v>194</v>
      </c>
      <c r="I22" s="4">
        <v>2325</v>
      </c>
      <c r="J22" s="4">
        <v>82</v>
      </c>
      <c r="K22" s="4">
        <v>90646</v>
      </c>
      <c r="L22" s="4">
        <v>18358</v>
      </c>
      <c r="M22" s="24">
        <f t="shared" si="1"/>
        <v>5.8004640371229696E-2</v>
      </c>
      <c r="N22" s="25">
        <f t="shared" si="0"/>
        <v>3.5368934576182592E-2</v>
      </c>
      <c r="P22">
        <f t="shared" si="2"/>
        <v>0.12663548308805683</v>
      </c>
    </row>
    <row r="23" spans="1:18" ht="16.5" thickBot="1" x14ac:dyDescent="0.3">
      <c r="A23" s="8" t="s">
        <v>46</v>
      </c>
      <c r="B23" s="4">
        <v>11445</v>
      </c>
      <c r="C23" s="5">
        <v>497</v>
      </c>
      <c r="D23" s="4">
        <v>1033</v>
      </c>
      <c r="E23" s="6">
        <v>114</v>
      </c>
      <c r="F23" s="4">
        <v>381</v>
      </c>
      <c r="G23" s="4">
        <v>10031</v>
      </c>
      <c r="H23" s="4">
        <v>915</v>
      </c>
      <c r="I23" s="4">
        <v>1133</v>
      </c>
      <c r="J23" s="4">
        <v>102</v>
      </c>
      <c r="K23" s="4">
        <v>54700</v>
      </c>
      <c r="L23" s="4">
        <v>5416</v>
      </c>
      <c r="M23" s="24">
        <f t="shared" si="1"/>
        <v>0.26944837340876943</v>
      </c>
      <c r="N23" s="25">
        <f t="shared" si="0"/>
        <v>9.0257754477937963E-2</v>
      </c>
      <c r="P23">
        <f t="shared" si="2"/>
        <v>0.20923217550274223</v>
      </c>
    </row>
    <row r="24" spans="1:18" ht="16.5" thickBot="1" x14ac:dyDescent="0.3">
      <c r="A24" s="8" t="s">
        <v>47</v>
      </c>
      <c r="B24" s="4">
        <v>10941</v>
      </c>
      <c r="C24" s="5">
        <v>488</v>
      </c>
      <c r="D24" s="4">
        <v>368</v>
      </c>
      <c r="E24" s="6">
        <v>10</v>
      </c>
      <c r="F24" s="4">
        <v>1295</v>
      </c>
      <c r="G24" s="4">
        <v>9278</v>
      </c>
      <c r="H24" s="4"/>
      <c r="I24" s="4">
        <v>8</v>
      </c>
      <c r="J24" s="4" t="s">
        <v>63</v>
      </c>
      <c r="K24" s="4">
        <v>206212</v>
      </c>
      <c r="L24" s="4">
        <v>149</v>
      </c>
      <c r="M24" s="24">
        <f t="shared" si="1"/>
        <v>0.77871316897173781</v>
      </c>
      <c r="N24" s="25">
        <f t="shared" si="0"/>
        <v>3.3634951101361853E-2</v>
      </c>
      <c r="P24">
        <f t="shared" si="2"/>
        <v>5.305704808643532E-2</v>
      </c>
    </row>
    <row r="25" spans="1:18" ht="16.5" thickBot="1" x14ac:dyDescent="0.3">
      <c r="A25" s="8" t="s">
        <v>39</v>
      </c>
      <c r="B25" s="4">
        <v>10564</v>
      </c>
      <c r="C25" s="5">
        <v>27</v>
      </c>
      <c r="D25" s="4">
        <v>222</v>
      </c>
      <c r="E25" s="6">
        <v>5</v>
      </c>
      <c r="F25" s="4">
        <v>7534</v>
      </c>
      <c r="G25" s="4">
        <v>2808</v>
      </c>
      <c r="H25" s="4">
        <v>55</v>
      </c>
      <c r="I25" s="4">
        <v>206</v>
      </c>
      <c r="J25" s="4">
        <v>4</v>
      </c>
      <c r="K25" s="4">
        <v>527438</v>
      </c>
      <c r="L25" s="4">
        <v>10288</v>
      </c>
      <c r="M25" s="24">
        <f t="shared" si="1"/>
        <v>0.97137699845281078</v>
      </c>
      <c r="N25" s="25">
        <f t="shared" si="0"/>
        <v>2.1014767133661492E-2</v>
      </c>
      <c r="P25">
        <f t="shared" si="2"/>
        <v>2.0028894391378702E-2</v>
      </c>
    </row>
    <row r="26" spans="1:18" ht="16.5" thickBot="1" x14ac:dyDescent="0.3">
      <c r="A26" s="8" t="s">
        <v>52</v>
      </c>
      <c r="B26" s="4">
        <v>9784</v>
      </c>
      <c r="C26" s="4"/>
      <c r="D26" s="4">
        <v>216</v>
      </c>
      <c r="E26" s="4"/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1"/>
        <v>0.92442267319804061</v>
      </c>
      <c r="N26" s="25">
        <f t="shared" si="0"/>
        <v>2.2076860179885527E-2</v>
      </c>
      <c r="P26">
        <f t="shared" si="2"/>
        <v>0.11231002341705312</v>
      </c>
    </row>
    <row r="27" spans="1:18" ht="16.5" thickBot="1" x14ac:dyDescent="0.3">
      <c r="A27" s="8" t="s">
        <v>51</v>
      </c>
      <c r="B27" s="4">
        <v>7917</v>
      </c>
      <c r="C27" s="5">
        <v>392</v>
      </c>
      <c r="D27" s="4">
        <v>92</v>
      </c>
      <c r="E27" s="6">
        <v>10</v>
      </c>
      <c r="F27" s="4">
        <v>2646</v>
      </c>
      <c r="G27" s="4">
        <v>5179</v>
      </c>
      <c r="H27" s="4">
        <v>387</v>
      </c>
      <c r="I27" s="4">
        <v>414</v>
      </c>
      <c r="J27" s="4">
        <v>5</v>
      </c>
      <c r="K27" s="4">
        <v>87794</v>
      </c>
      <c r="L27" s="4">
        <v>4593</v>
      </c>
      <c r="M27" s="24">
        <f t="shared" si="1"/>
        <v>0.96639883126369608</v>
      </c>
      <c r="N27" s="25">
        <f t="shared" si="0"/>
        <v>1.1620563344701275E-2</v>
      </c>
      <c r="P27">
        <f t="shared" si="2"/>
        <v>9.0177005262318616E-2</v>
      </c>
    </row>
    <row r="28" spans="1:18" ht="16.5" thickBot="1" x14ac:dyDescent="0.3">
      <c r="A28" s="8" t="s">
        <v>56</v>
      </c>
      <c r="B28" s="4">
        <v>7645</v>
      </c>
      <c r="C28" s="5">
        <v>27</v>
      </c>
      <c r="D28" s="4">
        <v>143</v>
      </c>
      <c r="E28" s="4"/>
      <c r="F28" s="4">
        <v>799</v>
      </c>
      <c r="G28" s="4">
        <v>6703</v>
      </c>
      <c r="H28" s="4">
        <v>135</v>
      </c>
      <c r="I28" s="4">
        <v>60</v>
      </c>
      <c r="J28" s="4">
        <v>1</v>
      </c>
      <c r="K28" s="4">
        <v>78702</v>
      </c>
      <c r="L28" s="4">
        <v>622</v>
      </c>
      <c r="M28" s="24">
        <f t="shared" si="1"/>
        <v>0.84819532908704887</v>
      </c>
      <c r="N28" s="25">
        <f t="shared" si="0"/>
        <v>1.870503597122302E-2</v>
      </c>
      <c r="P28">
        <f t="shared" si="2"/>
        <v>9.7138573352646695E-2</v>
      </c>
    </row>
    <row r="29" spans="1:18" ht="16.5" thickBot="1" x14ac:dyDescent="0.3">
      <c r="A29" s="8" t="s">
        <v>50</v>
      </c>
      <c r="B29" s="4">
        <v>7603</v>
      </c>
      <c r="C29" s="5">
        <v>74</v>
      </c>
      <c r="D29" s="4">
        <v>355</v>
      </c>
      <c r="E29" s="4"/>
      <c r="F29" s="4">
        <v>696</v>
      </c>
      <c r="G29" s="4">
        <v>6552</v>
      </c>
      <c r="H29" s="4">
        <v>121</v>
      </c>
      <c r="I29" s="4">
        <v>431</v>
      </c>
      <c r="J29" s="4">
        <v>20</v>
      </c>
      <c r="K29" s="4">
        <v>25347</v>
      </c>
      <c r="L29" s="4">
        <v>1437</v>
      </c>
      <c r="M29" s="24">
        <f t="shared" si="1"/>
        <v>0.66222645099904853</v>
      </c>
      <c r="N29" s="25">
        <f t="shared" si="0"/>
        <v>4.6692095225568851E-2</v>
      </c>
      <c r="P29">
        <f t="shared" si="2"/>
        <v>0.29995660235925359</v>
      </c>
    </row>
    <row r="30" spans="1:18" ht="16.5" thickBot="1" x14ac:dyDescent="0.3">
      <c r="A30" s="8" t="s">
        <v>54</v>
      </c>
      <c r="B30" s="4">
        <v>7202</v>
      </c>
      <c r="C30" s="5">
        <v>268</v>
      </c>
      <c r="D30" s="4">
        <v>263</v>
      </c>
      <c r="E30" s="6">
        <v>18</v>
      </c>
      <c r="F30" s="4">
        <v>618</v>
      </c>
      <c r="G30" s="4">
        <v>6321</v>
      </c>
      <c r="H30" s="4">
        <v>160</v>
      </c>
      <c r="I30" s="4">
        <v>190</v>
      </c>
      <c r="J30" s="4">
        <v>7</v>
      </c>
      <c r="K30" s="4">
        <v>148321</v>
      </c>
      <c r="L30" s="4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8" ht="16.5" thickBot="1" x14ac:dyDescent="0.3">
      <c r="A31" s="8" t="s">
        <v>59</v>
      </c>
      <c r="B31" s="4">
        <v>6879</v>
      </c>
      <c r="C31" s="5">
        <v>246</v>
      </c>
      <c r="D31" s="4">
        <v>351</v>
      </c>
      <c r="E31" s="6">
        <v>20</v>
      </c>
      <c r="F31" s="4">
        <v>1051</v>
      </c>
      <c r="G31" s="4">
        <v>5477</v>
      </c>
      <c r="H31" s="4">
        <v>241</v>
      </c>
      <c r="I31" s="4">
        <v>358</v>
      </c>
      <c r="J31" s="4">
        <v>18</v>
      </c>
      <c r="K31" s="4">
        <v>70097</v>
      </c>
      <c r="L31" s="4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8" ht="16.5" thickBot="1" x14ac:dyDescent="0.3">
      <c r="A32" s="8" t="s">
        <v>53</v>
      </c>
      <c r="B32" s="4">
        <v>6623</v>
      </c>
      <c r="C32" s="5">
        <v>20</v>
      </c>
      <c r="D32" s="4">
        <v>139</v>
      </c>
      <c r="E32" s="6">
        <v>5</v>
      </c>
      <c r="F32" s="4">
        <v>32</v>
      </c>
      <c r="G32" s="4">
        <v>6452</v>
      </c>
      <c r="H32" s="4">
        <v>59</v>
      </c>
      <c r="I32" s="4">
        <v>1222</v>
      </c>
      <c r="J32" s="4">
        <v>26</v>
      </c>
      <c r="K32" s="4">
        <v>128569</v>
      </c>
      <c r="L32" s="4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4">
        <v>6511</v>
      </c>
      <c r="C33" s="5">
        <v>193</v>
      </c>
      <c r="D33" s="4">
        <v>299</v>
      </c>
      <c r="E33" s="6">
        <v>14</v>
      </c>
      <c r="F33" s="4">
        <v>2515</v>
      </c>
      <c r="G33" s="4">
        <v>3697</v>
      </c>
      <c r="H33" s="4">
        <v>100</v>
      </c>
      <c r="I33" s="4">
        <v>1124</v>
      </c>
      <c r="J33" s="4">
        <v>52</v>
      </c>
      <c r="K33" s="4">
        <v>74210</v>
      </c>
      <c r="L33" s="4">
        <v>12812</v>
      </c>
      <c r="M33" s="24">
        <f t="shared" si="1"/>
        <v>0.89374555792466237</v>
      </c>
      <c r="N33" s="25">
        <f t="shared" ref="N33:N67" si="3">+D33/B33</f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4">
        <v>6400</v>
      </c>
      <c r="C34" s="5">
        <v>41</v>
      </c>
      <c r="D34" s="4">
        <v>61</v>
      </c>
      <c r="E34" s="4"/>
      <c r="F34" s="4">
        <v>3598</v>
      </c>
      <c r="G34" s="4">
        <v>2741</v>
      </c>
      <c r="H34" s="4">
        <v>80</v>
      </c>
      <c r="I34" s="4">
        <v>251</v>
      </c>
      <c r="J34" s="4">
        <v>2</v>
      </c>
      <c r="K34" s="4">
        <v>366493</v>
      </c>
      <c r="L34" s="4">
        <v>14372</v>
      </c>
      <c r="M34" s="24">
        <f t="shared" si="1"/>
        <v>0.98332877835474175</v>
      </c>
      <c r="N34" s="25">
        <f t="shared" si="3"/>
        <v>9.5312499999999998E-3</v>
      </c>
      <c r="P34">
        <f t="shared" si="2"/>
        <v>1.7462816479441628E-2</v>
      </c>
    </row>
    <row r="35" spans="1:16" ht="16.5" thickBot="1" x14ac:dyDescent="0.3">
      <c r="A35" s="8" t="s">
        <v>60</v>
      </c>
      <c r="B35" s="4">
        <v>6111</v>
      </c>
      <c r="C35" s="5">
        <v>52</v>
      </c>
      <c r="D35" s="4">
        <v>161</v>
      </c>
      <c r="E35" s="6">
        <v>18</v>
      </c>
      <c r="F35" s="4">
        <v>642</v>
      </c>
      <c r="G35" s="4">
        <v>5308</v>
      </c>
      <c r="H35" s="4">
        <v>428</v>
      </c>
      <c r="I35" s="4">
        <v>571</v>
      </c>
      <c r="J35" s="4">
        <v>15</v>
      </c>
      <c r="K35" s="4">
        <v>131542</v>
      </c>
      <c r="L35" s="4">
        <v>12283</v>
      </c>
      <c r="M35" s="24">
        <f t="shared" si="1"/>
        <v>0.79950186799501866</v>
      </c>
      <c r="N35" s="25">
        <f t="shared" si="3"/>
        <v>2.6345933562428408E-2</v>
      </c>
      <c r="P35">
        <f t="shared" si="2"/>
        <v>4.6456645025923282E-2</v>
      </c>
    </row>
    <row r="36" spans="1:16" ht="16.5" thickBot="1" x14ac:dyDescent="0.3">
      <c r="A36" s="8" t="s">
        <v>62</v>
      </c>
      <c r="B36" s="4">
        <v>5837</v>
      </c>
      <c r="C36" s="5">
        <v>341</v>
      </c>
      <c r="D36" s="4">
        <v>96</v>
      </c>
      <c r="E36" s="6">
        <v>3</v>
      </c>
      <c r="F36" s="4">
        <v>1378</v>
      </c>
      <c r="G36" s="4">
        <v>4363</v>
      </c>
      <c r="H36" s="4">
        <v>46</v>
      </c>
      <c r="I36" s="4">
        <v>26</v>
      </c>
      <c r="J36" s="4" t="s">
        <v>72</v>
      </c>
      <c r="K36" s="4">
        <v>69928</v>
      </c>
      <c r="L36" s="4">
        <v>317</v>
      </c>
      <c r="M36" s="24">
        <f t="shared" si="1"/>
        <v>0.93487109905020349</v>
      </c>
      <c r="N36" s="25">
        <f t="shared" si="3"/>
        <v>1.6446804865513105E-2</v>
      </c>
      <c r="P36">
        <f t="shared" si="2"/>
        <v>8.3471570758494457E-2</v>
      </c>
    </row>
    <row r="37" spans="1:16" ht="16.5" thickBot="1" x14ac:dyDescent="0.3">
      <c r="A37" s="8" t="s">
        <v>73</v>
      </c>
      <c r="B37" s="4">
        <v>5369</v>
      </c>
      <c r="C37" s="5">
        <v>435</v>
      </c>
      <c r="D37" s="4">
        <v>73</v>
      </c>
      <c r="E37" s="6">
        <v>8</v>
      </c>
      <c r="F37" s="4">
        <v>889</v>
      </c>
      <c r="G37" s="4">
        <v>4407</v>
      </c>
      <c r="H37" s="4">
        <v>59</v>
      </c>
      <c r="I37" s="4">
        <v>154</v>
      </c>
      <c r="J37" s="4">
        <v>2</v>
      </c>
      <c r="K37" s="4">
        <v>150000</v>
      </c>
      <c r="L37" s="4">
        <v>4309</v>
      </c>
      <c r="M37" s="24">
        <f t="shared" si="1"/>
        <v>0.92411642411642414</v>
      </c>
      <c r="N37" s="25">
        <f t="shared" si="3"/>
        <v>1.3596572918606817E-2</v>
      </c>
      <c r="P37">
        <f t="shared" si="2"/>
        <v>3.5793333333333337E-2</v>
      </c>
    </row>
    <row r="38" spans="1:16" ht="16.5" thickBot="1" x14ac:dyDescent="0.3">
      <c r="A38" s="8" t="s">
        <v>74</v>
      </c>
      <c r="B38" s="4">
        <v>5223</v>
      </c>
      <c r="C38" s="5">
        <v>291</v>
      </c>
      <c r="D38" s="4">
        <v>335</v>
      </c>
      <c r="E38" s="6">
        <v>20</v>
      </c>
      <c r="F38" s="4">
        <v>295</v>
      </c>
      <c r="G38" s="4">
        <v>4593</v>
      </c>
      <c r="H38" s="4">
        <v>1</v>
      </c>
      <c r="I38" s="4">
        <v>48</v>
      </c>
      <c r="J38" s="4">
        <v>3</v>
      </c>
      <c r="K38" s="4">
        <v>38103</v>
      </c>
      <c r="L38" s="4">
        <v>348</v>
      </c>
      <c r="M38" s="24">
        <f t="shared" si="1"/>
        <v>0.46825396825396826</v>
      </c>
      <c r="N38" s="25">
        <f t="shared" si="3"/>
        <v>6.413938349607505E-2</v>
      </c>
      <c r="P38">
        <f t="shared" si="2"/>
        <v>0.13707582080151171</v>
      </c>
    </row>
    <row r="39" spans="1:16" ht="16.5" thickBot="1" x14ac:dyDescent="0.3">
      <c r="A39" s="8" t="s">
        <v>75</v>
      </c>
      <c r="B39" s="4">
        <v>5014</v>
      </c>
      <c r="C39" s="5">
        <v>353</v>
      </c>
      <c r="D39" s="4">
        <v>332</v>
      </c>
      <c r="E39" s="6">
        <v>36</v>
      </c>
      <c r="F39" s="4">
        <v>1964</v>
      </c>
      <c r="G39" s="4">
        <v>2718</v>
      </c>
      <c r="H39" s="4">
        <v>207</v>
      </c>
      <c r="I39" s="4">
        <v>39</v>
      </c>
      <c r="J39" s="4">
        <v>3</v>
      </c>
      <c r="K39" s="4">
        <v>37395</v>
      </c>
      <c r="L39" s="4">
        <v>290</v>
      </c>
      <c r="M39" s="24">
        <f t="shared" si="1"/>
        <v>0.85540069686411146</v>
      </c>
      <c r="N39" s="25">
        <f t="shared" si="3"/>
        <v>6.6214599122457127E-2</v>
      </c>
      <c r="P39">
        <f t="shared" si="2"/>
        <v>0.13408209653697017</v>
      </c>
    </row>
    <row r="40" spans="1:16" ht="16.5" thickBot="1" x14ac:dyDescent="0.3">
      <c r="A40" s="8" t="s">
        <v>64</v>
      </c>
      <c r="B40" s="4">
        <v>4987</v>
      </c>
      <c r="C40" s="5">
        <v>170</v>
      </c>
      <c r="D40" s="4">
        <v>82</v>
      </c>
      <c r="E40" s="6">
        <v>5</v>
      </c>
      <c r="F40" s="4">
        <v>2478</v>
      </c>
      <c r="G40" s="4">
        <v>2427</v>
      </c>
      <c r="H40" s="4">
        <v>60</v>
      </c>
      <c r="I40" s="4">
        <v>154</v>
      </c>
      <c r="J40" s="4">
        <v>3</v>
      </c>
      <c r="K40" s="4">
        <v>84791</v>
      </c>
      <c r="L40" s="4">
        <v>2620</v>
      </c>
      <c r="M40" s="24">
        <f t="shared" si="1"/>
        <v>0.96796875000000004</v>
      </c>
      <c r="N40" s="25">
        <f t="shared" si="3"/>
        <v>1.6442751152997793E-2</v>
      </c>
      <c r="P40">
        <f t="shared" si="2"/>
        <v>5.8815204443867862E-2</v>
      </c>
    </row>
    <row r="41" spans="1:16" ht="16.5" thickBot="1" x14ac:dyDescent="0.3">
      <c r="A41" s="8" t="s">
        <v>76</v>
      </c>
      <c r="B41" s="4">
        <v>4839</v>
      </c>
      <c r="C41" s="5">
        <v>282</v>
      </c>
      <c r="D41" s="4">
        <v>459</v>
      </c>
      <c r="E41" s="6">
        <v>60</v>
      </c>
      <c r="F41" s="4">
        <v>426</v>
      </c>
      <c r="G41" s="4">
        <v>3954</v>
      </c>
      <c r="H41" s="4"/>
      <c r="I41" s="4">
        <v>18</v>
      </c>
      <c r="J41" s="4">
        <v>2</v>
      </c>
      <c r="K41" s="4">
        <v>31628</v>
      </c>
      <c r="L41" s="4">
        <v>116</v>
      </c>
      <c r="M41" s="24">
        <f t="shared" si="1"/>
        <v>0.48135593220338985</v>
      </c>
      <c r="N41" s="25">
        <f t="shared" si="3"/>
        <v>9.4854308741475518E-2</v>
      </c>
      <c r="P41">
        <f t="shared" si="2"/>
        <v>0.15299734412545846</v>
      </c>
    </row>
    <row r="42" spans="1:16" ht="16.5" thickBot="1" x14ac:dyDescent="0.3">
      <c r="A42" s="8" t="s">
        <v>78</v>
      </c>
      <c r="B42" s="4">
        <v>4521</v>
      </c>
      <c r="C42" s="4"/>
      <c r="D42" s="4">
        <v>25</v>
      </c>
      <c r="E42" s="4"/>
      <c r="F42" s="4">
        <v>852</v>
      </c>
      <c r="G42" s="4">
        <v>3644</v>
      </c>
      <c r="H42" s="4">
        <v>1</v>
      </c>
      <c r="I42" s="4">
        <v>457</v>
      </c>
      <c r="J42" s="4">
        <v>3</v>
      </c>
      <c r="K42" s="4">
        <v>648195</v>
      </c>
      <c r="L42" s="4">
        <v>65538</v>
      </c>
      <c r="M42" s="24">
        <f t="shared" si="1"/>
        <v>0.97149372862029648</v>
      </c>
      <c r="N42" s="25">
        <f t="shared" si="3"/>
        <v>5.5297500552975009E-3</v>
      </c>
      <c r="P42">
        <f t="shared" si="2"/>
        <v>6.9747529678568952E-3</v>
      </c>
    </row>
    <row r="43" spans="1:16" ht="16.5" thickBot="1" x14ac:dyDescent="0.3">
      <c r="A43" s="8" t="s">
        <v>79</v>
      </c>
      <c r="B43" s="4">
        <v>4465</v>
      </c>
      <c r="C43" s="5">
        <v>411</v>
      </c>
      <c r="D43" s="4">
        <v>94</v>
      </c>
      <c r="E43" s="6">
        <v>9</v>
      </c>
      <c r="F43" s="4">
        <v>400</v>
      </c>
      <c r="G43" s="4">
        <v>3971</v>
      </c>
      <c r="H43" s="4">
        <v>131</v>
      </c>
      <c r="I43" s="4">
        <v>511</v>
      </c>
      <c r="J43" s="4">
        <v>11</v>
      </c>
      <c r="K43" s="4">
        <v>23398</v>
      </c>
      <c r="L43" s="4">
        <v>2678</v>
      </c>
      <c r="M43" s="24">
        <f t="shared" si="1"/>
        <v>0.80971659919028338</v>
      </c>
      <c r="N43" s="25">
        <f t="shared" si="3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4">
        <v>3472</v>
      </c>
      <c r="C44" s="4"/>
      <c r="D44" s="4">
        <v>94</v>
      </c>
      <c r="E44" s="4"/>
      <c r="F44" s="4">
        <v>61</v>
      </c>
      <c r="G44" s="4">
        <v>3317</v>
      </c>
      <c r="H44" s="4">
        <v>106</v>
      </c>
      <c r="I44" s="4">
        <v>805</v>
      </c>
      <c r="J44" s="4">
        <v>22</v>
      </c>
      <c r="K44" s="4">
        <v>15567</v>
      </c>
      <c r="L44" s="4">
        <v>3608</v>
      </c>
      <c r="M44" s="24">
        <f t="shared" si="1"/>
        <v>0.3935483870967742</v>
      </c>
      <c r="N44" s="25">
        <f t="shared" si="3"/>
        <v>2.707373271889401E-2</v>
      </c>
      <c r="P44">
        <f t="shared" si="2"/>
        <v>0.22303590929530417</v>
      </c>
    </row>
    <row r="45" spans="1:16" ht="16.5" thickBot="1" x14ac:dyDescent="0.3">
      <c r="A45" s="8" t="s">
        <v>81</v>
      </c>
      <c r="B45" s="4">
        <v>3428</v>
      </c>
      <c r="C45" s="5">
        <v>197</v>
      </c>
      <c r="D45" s="4">
        <v>7</v>
      </c>
      <c r="E45" s="4"/>
      <c r="F45" s="4">
        <v>373</v>
      </c>
      <c r="G45" s="4">
        <v>3048</v>
      </c>
      <c r="H45" s="4">
        <v>37</v>
      </c>
      <c r="I45" s="4">
        <v>1190</v>
      </c>
      <c r="J45" s="4">
        <v>2</v>
      </c>
      <c r="K45" s="4">
        <v>52622</v>
      </c>
      <c r="L45" s="4">
        <v>18265</v>
      </c>
      <c r="M45" s="24">
        <f t="shared" si="1"/>
        <v>0.98157894736842111</v>
      </c>
      <c r="N45" s="25">
        <f t="shared" si="3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4">
        <v>3372</v>
      </c>
      <c r="C46" s="5">
        <v>270</v>
      </c>
      <c r="D46" s="4">
        <v>98</v>
      </c>
      <c r="E46" s="6">
        <v>5</v>
      </c>
      <c r="F46" s="4">
        <v>119</v>
      </c>
      <c r="G46" s="4">
        <v>3155</v>
      </c>
      <c r="H46" s="4">
        <v>45</v>
      </c>
      <c r="I46" s="4">
        <v>77</v>
      </c>
      <c r="J46" s="4">
        <v>2</v>
      </c>
      <c r="K46" s="4">
        <v>35153</v>
      </c>
      <c r="L46" s="4">
        <v>804</v>
      </c>
      <c r="M46" s="24">
        <f t="shared" si="1"/>
        <v>0.54838709677419351</v>
      </c>
      <c r="N46" s="25">
        <f t="shared" si="3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4">
        <v>3292</v>
      </c>
      <c r="C47" s="4"/>
      <c r="D47" s="4">
        <v>69</v>
      </c>
      <c r="E47" s="4"/>
      <c r="F47" s="4">
        <v>500</v>
      </c>
      <c r="G47" s="4">
        <v>2723</v>
      </c>
      <c r="H47" s="4">
        <v>30</v>
      </c>
      <c r="I47" s="4">
        <v>5259</v>
      </c>
      <c r="J47" s="4">
        <v>110</v>
      </c>
      <c r="K47" s="4">
        <v>29315</v>
      </c>
      <c r="L47" s="4">
        <v>46831</v>
      </c>
      <c r="M47" s="24">
        <f t="shared" si="1"/>
        <v>0.87873462214411246</v>
      </c>
      <c r="N47" s="25">
        <f t="shared" si="3"/>
        <v>2.0959902794653706E-2</v>
      </c>
      <c r="P47">
        <f t="shared" si="2"/>
        <v>0.11229745863892206</v>
      </c>
    </row>
    <row r="48" spans="1:16" ht="16.5" thickBot="1" x14ac:dyDescent="0.3">
      <c r="A48" s="8" t="s">
        <v>84</v>
      </c>
      <c r="B48" s="4">
        <v>3286</v>
      </c>
      <c r="C48" s="5">
        <v>119</v>
      </c>
      <c r="D48" s="4">
        <v>183</v>
      </c>
      <c r="E48" s="6">
        <v>6</v>
      </c>
      <c r="F48" s="4">
        <v>162</v>
      </c>
      <c r="G48" s="4">
        <v>2941</v>
      </c>
      <c r="H48" s="4">
        <v>143</v>
      </c>
      <c r="I48" s="4">
        <v>303</v>
      </c>
      <c r="J48" s="4">
        <v>17</v>
      </c>
      <c r="K48" s="4">
        <v>9275</v>
      </c>
      <c r="L48" s="4">
        <v>855</v>
      </c>
      <c r="M48" s="24">
        <f t="shared" si="1"/>
        <v>0.46956521739130436</v>
      </c>
      <c r="N48" s="25">
        <f t="shared" si="3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4">
        <v>3281</v>
      </c>
      <c r="C49" s="5">
        <v>362</v>
      </c>
      <c r="D49" s="4">
        <v>33</v>
      </c>
      <c r="E49" s="6">
        <v>4</v>
      </c>
      <c r="F49" s="4">
        <v>203</v>
      </c>
      <c r="G49" s="4">
        <v>3045</v>
      </c>
      <c r="H49" s="4">
        <v>57</v>
      </c>
      <c r="I49" s="4">
        <v>347</v>
      </c>
      <c r="J49" s="4">
        <v>3</v>
      </c>
      <c r="K49" s="4">
        <v>71875</v>
      </c>
      <c r="L49" s="4">
        <v>7606</v>
      </c>
      <c r="M49" s="24">
        <f t="shared" si="1"/>
        <v>0.86016949152542377</v>
      </c>
      <c r="N49" s="25">
        <f t="shared" si="3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4">
        <v>3252</v>
      </c>
      <c r="C50" s="5">
        <v>334</v>
      </c>
      <c r="D50" s="4">
        <v>10</v>
      </c>
      <c r="E50" s="6">
        <v>1</v>
      </c>
      <c r="F50" s="4">
        <v>611</v>
      </c>
      <c r="G50" s="4">
        <v>2631</v>
      </c>
      <c r="H50" s="4">
        <v>29</v>
      </c>
      <c r="I50" s="4">
        <v>556</v>
      </c>
      <c r="J50" s="4">
        <v>2</v>
      </c>
      <c r="K50" s="4">
        <v>72680</v>
      </c>
      <c r="L50" s="4">
        <v>12423</v>
      </c>
      <c r="M50" s="24">
        <f t="shared" si="1"/>
        <v>0.98389694041867959</v>
      </c>
      <c r="N50" s="25">
        <f t="shared" si="3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4">
        <v>3161</v>
      </c>
      <c r="C51" s="5">
        <v>97</v>
      </c>
      <c r="D51" s="4">
        <v>64</v>
      </c>
      <c r="E51" s="6">
        <v>5</v>
      </c>
      <c r="F51" s="4">
        <v>300</v>
      </c>
      <c r="G51" s="4">
        <v>2797</v>
      </c>
      <c r="H51" s="4">
        <v>74</v>
      </c>
      <c r="I51" s="4">
        <v>571</v>
      </c>
      <c r="J51" s="4">
        <v>12</v>
      </c>
      <c r="K51" s="4">
        <v>47290</v>
      </c>
      <c r="L51" s="4">
        <v>8535</v>
      </c>
      <c r="M51" s="24">
        <f t="shared" si="1"/>
        <v>0.82417582417582413</v>
      </c>
      <c r="N51" s="25">
        <f t="shared" si="3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4">
        <v>2852</v>
      </c>
      <c r="C52" s="4"/>
      <c r="D52" s="4">
        <v>112</v>
      </c>
      <c r="E52" s="4"/>
      <c r="F52" s="4">
        <v>319</v>
      </c>
      <c r="G52" s="4">
        <v>2421</v>
      </c>
      <c r="H52" s="4">
        <v>106</v>
      </c>
      <c r="I52" s="4">
        <v>56</v>
      </c>
      <c r="J52" s="4">
        <v>2</v>
      </c>
      <c r="K52" s="4">
        <v>43053</v>
      </c>
      <c r="L52" s="4">
        <v>846</v>
      </c>
      <c r="M52" s="24">
        <f t="shared" si="1"/>
        <v>0.74013921113689096</v>
      </c>
      <c r="N52" s="25">
        <f t="shared" si="3"/>
        <v>3.9270687237026647E-2</v>
      </c>
      <c r="P52">
        <f t="shared" si="2"/>
        <v>6.6243931897893293E-2</v>
      </c>
    </row>
    <row r="53" spans="1:16" ht="16.5" thickBot="1" x14ac:dyDescent="0.3">
      <c r="A53" s="8" t="s">
        <v>89</v>
      </c>
      <c r="B53" s="4">
        <v>2613</v>
      </c>
      <c r="C53" s="5">
        <v>34</v>
      </c>
      <c r="D53" s="4">
        <v>41</v>
      </c>
      <c r="E53" s="6">
        <v>1</v>
      </c>
      <c r="F53" s="4">
        <v>1405</v>
      </c>
      <c r="G53" s="4">
        <v>1167</v>
      </c>
      <c r="H53" s="4">
        <v>61</v>
      </c>
      <c r="I53" s="4">
        <v>37</v>
      </c>
      <c r="J53" s="4" t="s">
        <v>37</v>
      </c>
      <c r="K53" s="4">
        <v>100498</v>
      </c>
      <c r="L53" s="4">
        <v>1440</v>
      </c>
      <c r="M53" s="24">
        <f t="shared" si="1"/>
        <v>0.97164591977869985</v>
      </c>
      <c r="N53" s="25">
        <f t="shared" si="3"/>
        <v>1.5690776884806735E-2</v>
      </c>
      <c r="P53">
        <f t="shared" si="2"/>
        <v>2.6000517423232304E-2</v>
      </c>
    </row>
    <row r="54" spans="1:16" ht="16.5" thickBot="1" x14ac:dyDescent="0.3">
      <c r="A54" s="8" t="s">
        <v>90</v>
      </c>
      <c r="B54" s="4">
        <v>2415</v>
      </c>
      <c r="C54" s="5">
        <v>143</v>
      </c>
      <c r="D54" s="4">
        <v>27</v>
      </c>
      <c r="E54" s="4"/>
      <c r="F54" s="4">
        <v>410</v>
      </c>
      <c r="G54" s="4">
        <v>1978</v>
      </c>
      <c r="H54" s="4">
        <v>7</v>
      </c>
      <c r="I54" s="4">
        <v>41</v>
      </c>
      <c r="J54" s="4" t="s">
        <v>91</v>
      </c>
      <c r="K54" s="4">
        <v>87022</v>
      </c>
      <c r="L54" s="4">
        <v>1467</v>
      </c>
      <c r="M54" s="24">
        <f t="shared" si="1"/>
        <v>0.93821510297482835</v>
      </c>
      <c r="N54" s="25">
        <f t="shared" si="3"/>
        <v>1.1180124223602485E-2</v>
      </c>
      <c r="P54">
        <f t="shared" si="2"/>
        <v>2.775160304290869E-2</v>
      </c>
    </row>
    <row r="55" spans="1:16" ht="16.5" thickBot="1" x14ac:dyDescent="0.3">
      <c r="A55" s="8" t="s">
        <v>92</v>
      </c>
      <c r="B55" s="4">
        <v>2350</v>
      </c>
      <c r="C55" s="5">
        <v>160</v>
      </c>
      <c r="D55" s="4">
        <v>178</v>
      </c>
      <c r="E55" s="6">
        <v>14</v>
      </c>
      <c r="F55" s="4">
        <v>589</v>
      </c>
      <c r="G55" s="4">
        <v>1583</v>
      </c>
      <c r="H55" s="4"/>
      <c r="I55" s="4">
        <v>23</v>
      </c>
      <c r="J55" s="4">
        <v>2</v>
      </c>
      <c r="K55" s="4">
        <v>25000</v>
      </c>
      <c r="L55" s="4">
        <v>244</v>
      </c>
      <c r="M55" s="24">
        <f t="shared" si="1"/>
        <v>0.76792698826597128</v>
      </c>
      <c r="N55" s="25">
        <f t="shared" si="3"/>
        <v>7.5744680851063825E-2</v>
      </c>
      <c r="P55">
        <f t="shared" si="2"/>
        <v>9.4E-2</v>
      </c>
    </row>
    <row r="56" spans="1:16" ht="16.5" thickBot="1" x14ac:dyDescent="0.3">
      <c r="A56" s="8" t="s">
        <v>93</v>
      </c>
      <c r="B56" s="4">
        <v>2277</v>
      </c>
      <c r="C56" s="4"/>
      <c r="D56" s="4">
        <v>102</v>
      </c>
      <c r="E56" s="6">
        <v>4</v>
      </c>
      <c r="F56" s="4">
        <v>559</v>
      </c>
      <c r="G56" s="4">
        <v>1616</v>
      </c>
      <c r="H56" s="4">
        <v>83</v>
      </c>
      <c r="I56" s="4">
        <v>50</v>
      </c>
      <c r="J56" s="4">
        <v>2</v>
      </c>
      <c r="K56" s="4">
        <v>22805</v>
      </c>
      <c r="L56" s="4">
        <v>505</v>
      </c>
      <c r="M56" s="24">
        <f t="shared" si="1"/>
        <v>0.84568835098335859</v>
      </c>
      <c r="N56" s="25">
        <f t="shared" si="3"/>
        <v>4.4795783926218712E-2</v>
      </c>
      <c r="P56">
        <f t="shared" si="2"/>
        <v>9.9846524884893664E-2</v>
      </c>
    </row>
    <row r="57" spans="1:16" ht="16.5" thickBot="1" x14ac:dyDescent="0.3">
      <c r="A57" s="8" t="s">
        <v>94</v>
      </c>
      <c r="B57" s="4">
        <v>2170</v>
      </c>
      <c r="C57" s="5">
        <v>25</v>
      </c>
      <c r="D57" s="4">
        <v>101</v>
      </c>
      <c r="E57" s="6">
        <v>2</v>
      </c>
      <c r="F57" s="4">
        <v>269</v>
      </c>
      <c r="G57" s="4">
        <v>1800</v>
      </c>
      <c r="H57" s="4">
        <v>76</v>
      </c>
      <c r="I57" s="4">
        <v>208</v>
      </c>
      <c r="J57" s="4">
        <v>10</v>
      </c>
      <c r="K57" s="4">
        <v>48798</v>
      </c>
      <c r="L57" s="4">
        <v>4682</v>
      </c>
      <c r="M57" s="24">
        <f t="shared" si="1"/>
        <v>0.72702702702702704</v>
      </c>
      <c r="N57" s="25">
        <f t="shared" si="3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4">
        <v>2070</v>
      </c>
      <c r="C58" s="5">
        <v>87</v>
      </c>
      <c r="D58" s="4">
        <v>326</v>
      </c>
      <c r="E58" s="6">
        <v>13</v>
      </c>
      <c r="F58" s="4">
        <v>691</v>
      </c>
      <c r="G58" s="4">
        <v>1053</v>
      </c>
      <c r="H58" s="4">
        <v>60</v>
      </c>
      <c r="I58" s="4">
        <v>47</v>
      </c>
      <c r="J58" s="4">
        <v>7</v>
      </c>
      <c r="K58" s="4">
        <v>3359</v>
      </c>
      <c r="L58" s="4">
        <v>77</v>
      </c>
      <c r="M58" s="24">
        <f t="shared" si="1"/>
        <v>0.67944936086529006</v>
      </c>
      <c r="N58" s="25">
        <f t="shared" si="3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4">
        <v>1934</v>
      </c>
      <c r="C59" s="5">
        <v>222</v>
      </c>
      <c r="D59" s="4">
        <v>38</v>
      </c>
      <c r="E59" s="6">
        <v>3</v>
      </c>
      <c r="F59" s="4">
        <v>134</v>
      </c>
      <c r="G59" s="4">
        <v>1762</v>
      </c>
      <c r="H59" s="4">
        <v>80</v>
      </c>
      <c r="I59" s="4">
        <v>479</v>
      </c>
      <c r="J59" s="4">
        <v>9</v>
      </c>
      <c r="K59" s="4">
        <v>6271</v>
      </c>
      <c r="L59" s="4">
        <v>1555</v>
      </c>
      <c r="M59" s="24">
        <f t="shared" si="1"/>
        <v>0.77906976744186052</v>
      </c>
      <c r="N59" s="25">
        <f t="shared" si="3"/>
        <v>1.9648397104446741E-2</v>
      </c>
      <c r="P59">
        <f t="shared" si="2"/>
        <v>0.30840376335512676</v>
      </c>
    </row>
    <row r="60" spans="1:16" ht="16.5" thickBot="1" x14ac:dyDescent="0.3">
      <c r="A60" s="8" t="s">
        <v>97</v>
      </c>
      <c r="B60" s="4">
        <v>1888</v>
      </c>
      <c r="C60" s="5">
        <v>125</v>
      </c>
      <c r="D60" s="4">
        <v>126</v>
      </c>
      <c r="E60" s="4"/>
      <c r="F60" s="4">
        <v>217</v>
      </c>
      <c r="G60" s="4">
        <v>1545</v>
      </c>
      <c r="H60" s="4">
        <v>1</v>
      </c>
      <c r="I60" s="4">
        <v>51</v>
      </c>
      <c r="J60" s="4">
        <v>3</v>
      </c>
      <c r="K60" s="4">
        <v>9609</v>
      </c>
      <c r="L60" s="4">
        <v>260</v>
      </c>
      <c r="M60" s="24">
        <f t="shared" si="1"/>
        <v>0.63265306122448983</v>
      </c>
      <c r="N60" s="25">
        <f t="shared" si="3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4">
        <v>1720</v>
      </c>
      <c r="C61" s="5">
        <v>9</v>
      </c>
      <c r="D61" s="4">
        <v>8</v>
      </c>
      <c r="E61" s="4"/>
      <c r="F61" s="4">
        <v>989</v>
      </c>
      <c r="G61" s="4">
        <v>723</v>
      </c>
      <c r="H61" s="4">
        <v>8</v>
      </c>
      <c r="I61" s="4">
        <v>5040</v>
      </c>
      <c r="J61" s="4">
        <v>23</v>
      </c>
      <c r="K61" s="4">
        <v>36339</v>
      </c>
      <c r="L61" s="4">
        <v>106490</v>
      </c>
      <c r="M61" s="24">
        <f t="shared" si="1"/>
        <v>0.99197592778335009</v>
      </c>
      <c r="N61" s="25">
        <f t="shared" si="3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4">
        <v>1704</v>
      </c>
      <c r="C62" s="5">
        <v>54</v>
      </c>
      <c r="D62" s="4">
        <v>31</v>
      </c>
      <c r="E62" s="6">
        <v>6</v>
      </c>
      <c r="F62" s="4">
        <v>415</v>
      </c>
      <c r="G62" s="4">
        <v>1258</v>
      </c>
      <c r="H62" s="4">
        <v>34</v>
      </c>
      <c r="I62" s="4">
        <v>415</v>
      </c>
      <c r="J62" s="4">
        <v>8</v>
      </c>
      <c r="K62" s="4">
        <v>18359</v>
      </c>
      <c r="L62" s="4">
        <v>4472</v>
      </c>
      <c r="M62" s="24">
        <f t="shared" si="1"/>
        <v>0.93049327354260092</v>
      </c>
      <c r="N62" s="25">
        <f t="shared" si="3"/>
        <v>1.8192488262910797E-2</v>
      </c>
      <c r="P62">
        <f t="shared" si="2"/>
        <v>9.2815512827496047E-2</v>
      </c>
    </row>
    <row r="63" spans="1:16" ht="16.5" thickBot="1" x14ac:dyDescent="0.3">
      <c r="A63" s="8" t="s">
        <v>100</v>
      </c>
      <c r="B63" s="4">
        <v>1522</v>
      </c>
      <c r="C63" s="5">
        <v>161</v>
      </c>
      <c r="D63" s="4">
        <v>7</v>
      </c>
      <c r="E63" s="6">
        <v>1</v>
      </c>
      <c r="F63" s="4">
        <v>645</v>
      </c>
      <c r="G63" s="4">
        <v>870</v>
      </c>
      <c r="H63" s="4">
        <v>3</v>
      </c>
      <c r="I63" s="4">
        <v>894</v>
      </c>
      <c r="J63" s="4">
        <v>4</v>
      </c>
      <c r="K63" s="4">
        <v>69359</v>
      </c>
      <c r="L63" s="4">
        <v>40762</v>
      </c>
      <c r="M63" s="24">
        <f t="shared" si="1"/>
        <v>0.98926380368098155</v>
      </c>
      <c r="N63" s="25">
        <f t="shared" si="3"/>
        <v>4.5992115637319315E-3</v>
      </c>
      <c r="P63">
        <f t="shared" si="2"/>
        <v>2.1943799651090702E-2</v>
      </c>
    </row>
    <row r="64" spans="1:16" ht="16.5" thickBot="1" x14ac:dyDescent="0.3">
      <c r="A64" s="8" t="s">
        <v>101</v>
      </c>
      <c r="B64" s="4">
        <v>1512</v>
      </c>
      <c r="C64" s="5">
        <v>54</v>
      </c>
      <c r="D64" s="4">
        <v>122</v>
      </c>
      <c r="E64" s="6">
        <v>13</v>
      </c>
      <c r="F64" s="4">
        <v>122</v>
      </c>
      <c r="G64" s="4">
        <v>1268</v>
      </c>
      <c r="H64" s="4">
        <v>58</v>
      </c>
      <c r="I64" s="4">
        <v>157</v>
      </c>
      <c r="J64" s="4">
        <v>13</v>
      </c>
      <c r="K64" s="4">
        <v>35825</v>
      </c>
      <c r="L64" s="4">
        <v>3708</v>
      </c>
      <c r="M64" s="24">
        <f t="shared" si="1"/>
        <v>0.5</v>
      </c>
      <c r="N64" s="25">
        <f t="shared" si="3"/>
        <v>8.0687830687830683E-2</v>
      </c>
      <c r="P64">
        <f t="shared" si="2"/>
        <v>4.2205163991625959E-2</v>
      </c>
    </row>
    <row r="65" spans="1:16" ht="16.5" thickBot="1" x14ac:dyDescent="0.3">
      <c r="A65" s="8" t="s">
        <v>102</v>
      </c>
      <c r="B65" s="4">
        <v>1400</v>
      </c>
      <c r="C65" s="5">
        <v>22</v>
      </c>
      <c r="D65" s="4">
        <v>78</v>
      </c>
      <c r="E65" s="4"/>
      <c r="F65" s="4">
        <v>766</v>
      </c>
      <c r="G65" s="4">
        <v>556</v>
      </c>
      <c r="H65" s="4"/>
      <c r="I65" s="4">
        <v>35</v>
      </c>
      <c r="J65" s="4">
        <v>2</v>
      </c>
      <c r="K65" s="4">
        <v>45437</v>
      </c>
      <c r="L65" s="4">
        <v>1130</v>
      </c>
      <c r="M65" s="24">
        <f t="shared" si="1"/>
        <v>0.90758293838862558</v>
      </c>
      <c r="N65" s="25">
        <f t="shared" si="3"/>
        <v>5.5714285714285716E-2</v>
      </c>
      <c r="P65">
        <f t="shared" si="2"/>
        <v>3.0811893390848867E-2</v>
      </c>
    </row>
    <row r="66" spans="1:16" ht="16.5" thickBot="1" x14ac:dyDescent="0.3">
      <c r="A66" s="8" t="s">
        <v>103</v>
      </c>
      <c r="B66" s="4">
        <v>1373</v>
      </c>
      <c r="C66" s="5">
        <v>41</v>
      </c>
      <c r="D66" s="4">
        <v>31</v>
      </c>
      <c r="E66" s="6">
        <v>3</v>
      </c>
      <c r="F66" s="4">
        <v>115</v>
      </c>
      <c r="G66" s="4">
        <v>1227</v>
      </c>
      <c r="H66" s="4">
        <v>11</v>
      </c>
      <c r="I66" s="4">
        <v>1035</v>
      </c>
      <c r="J66" s="4">
        <v>23</v>
      </c>
      <c r="K66" s="4">
        <v>32263</v>
      </c>
      <c r="L66" s="4">
        <v>24321</v>
      </c>
      <c r="M66" s="24">
        <f t="shared" si="1"/>
        <v>0.78767123287671237</v>
      </c>
      <c r="N66" s="25">
        <f t="shared" si="3"/>
        <v>2.2578295702840496E-2</v>
      </c>
      <c r="P66">
        <f t="shared" si="2"/>
        <v>4.2556488857204845E-2</v>
      </c>
    </row>
    <row r="67" spans="1:16" ht="16.5" thickBot="1" x14ac:dyDescent="0.3">
      <c r="A67" s="9" t="s">
        <v>104</v>
      </c>
      <c r="B67" s="10">
        <v>1366</v>
      </c>
      <c r="C67" s="11">
        <v>17</v>
      </c>
      <c r="D67" s="10">
        <v>9</v>
      </c>
      <c r="E67" s="12">
        <v>4</v>
      </c>
      <c r="F67" s="10">
        <v>628</v>
      </c>
      <c r="G67" s="10">
        <v>729</v>
      </c>
      <c r="H67" s="10">
        <v>4</v>
      </c>
      <c r="I67" s="10">
        <v>283</v>
      </c>
      <c r="J67" s="10">
        <v>2</v>
      </c>
      <c r="K67" s="10">
        <v>64399</v>
      </c>
      <c r="L67" s="10">
        <v>13355</v>
      </c>
      <c r="M67" s="24">
        <f t="shared" si="1"/>
        <v>0.98587127158555732</v>
      </c>
      <c r="N67" s="25">
        <f t="shared" si="3"/>
        <v>6.5885797950219621E-3</v>
      </c>
      <c r="P67">
        <f t="shared" si="2"/>
        <v>2.1211509495489059E-2</v>
      </c>
    </row>
    <row r="68" spans="1:16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P68" t="e">
        <f t="shared" ref="P68" si="4">+B68/K68</f>
        <v>#DIV/0!</v>
      </c>
    </row>
    <row r="69" spans="1:16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6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6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6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6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6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6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6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6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6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6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6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549362</v>
      </c>
      <c r="S2" t="s">
        <v>105</v>
      </c>
    </row>
    <row r="3" spans="1:19" ht="16.5" thickTop="1" thickBot="1" x14ac:dyDescent="0.3">
      <c r="A3" s="7" t="s">
        <v>16</v>
      </c>
      <c r="B3" s="54">
        <v>2000066</v>
      </c>
      <c r="C3" s="54">
        <v>2206</v>
      </c>
      <c r="D3" s="54">
        <v>126754</v>
      </c>
      <c r="E3" s="54">
        <v>155</v>
      </c>
      <c r="F3" s="54">
        <v>484597</v>
      </c>
      <c r="G3" s="54">
        <v>1388715</v>
      </c>
      <c r="H3" s="54">
        <v>51603</v>
      </c>
      <c r="I3" s="54">
        <v>257</v>
      </c>
      <c r="J3" s="54">
        <v>43906</v>
      </c>
      <c r="K3" s="54"/>
      <c r="L3" s="54"/>
      <c r="M3" s="24">
        <f>F3/(F3+D3)</f>
        <v>0.79266575175308451</v>
      </c>
      <c r="N3" s="25">
        <f t="shared" ref="N3:N66" si="0">+D3/B3</f>
        <v>6.3374908628015272E-2</v>
      </c>
      <c r="Q3" t="s">
        <v>69</v>
      </c>
      <c r="R3" s="64">
        <f>+G5+G6+G7+G8+G9+G13+G14+G15+G18+G20+G22+G30+G31+G32+G33+G34+G43+G47+G51+G56+G61+G64</f>
        <v>563747</v>
      </c>
    </row>
    <row r="4" spans="1:19" ht="16.5" thickBot="1" x14ac:dyDescent="0.3">
      <c r="A4" s="8" t="s">
        <v>19</v>
      </c>
      <c r="B4" s="55">
        <v>614246</v>
      </c>
      <c r="C4" s="56">
        <v>360</v>
      </c>
      <c r="D4" s="55">
        <v>26064</v>
      </c>
      <c r="E4" s="57">
        <v>17</v>
      </c>
      <c r="F4" s="55">
        <v>38820</v>
      </c>
      <c r="G4" s="55">
        <v>549362</v>
      </c>
      <c r="H4" s="55">
        <v>13473</v>
      </c>
      <c r="I4" s="55">
        <v>1856</v>
      </c>
      <c r="J4" s="55">
        <v>79</v>
      </c>
      <c r="K4" s="55">
        <v>3100387</v>
      </c>
      <c r="L4" s="55">
        <v>9367</v>
      </c>
      <c r="M4" s="24">
        <f t="shared" ref="M4:M67" si="1">F4/(F4+D4)</f>
        <v>0.59829850194192713</v>
      </c>
      <c r="N4" s="25">
        <f t="shared" si="0"/>
        <v>4.2432510753020777E-2</v>
      </c>
      <c r="P4">
        <f t="shared" ref="P4:P67" si="2">+B4/K4</f>
        <v>0.19811913803018785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174060</v>
      </c>
      <c r="C5" s="56"/>
      <c r="D5" s="55">
        <v>18255</v>
      </c>
      <c r="E5" s="57"/>
      <c r="F5" s="55">
        <v>67504</v>
      </c>
      <c r="G5" s="55">
        <v>88301</v>
      </c>
      <c r="H5" s="55">
        <v>7371</v>
      </c>
      <c r="I5" s="55">
        <v>3723</v>
      </c>
      <c r="J5" s="55">
        <v>390</v>
      </c>
      <c r="K5" s="55">
        <v>600000</v>
      </c>
      <c r="L5" s="55">
        <v>12833</v>
      </c>
      <c r="M5" s="24">
        <f t="shared" si="1"/>
        <v>0.78713604403036419</v>
      </c>
      <c r="N5" s="25">
        <f t="shared" si="0"/>
        <v>0.10487762840399863</v>
      </c>
      <c r="P5">
        <f t="shared" si="2"/>
        <v>0.29010000000000002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162488</v>
      </c>
      <c r="C6" s="56"/>
      <c r="D6" s="55">
        <v>21067</v>
      </c>
      <c r="E6" s="57"/>
      <c r="F6" s="55">
        <v>37130</v>
      </c>
      <c r="G6" s="55">
        <v>104291</v>
      </c>
      <c r="H6" s="55">
        <v>3186</v>
      </c>
      <c r="I6" s="55">
        <v>2687</v>
      </c>
      <c r="J6" s="55">
        <v>348</v>
      </c>
      <c r="K6" s="55">
        <v>1073689</v>
      </c>
      <c r="L6" s="55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143303</v>
      </c>
      <c r="C7" s="56"/>
      <c r="D7" s="55">
        <v>15729</v>
      </c>
      <c r="E7" s="57"/>
      <c r="F7" s="55">
        <v>28805</v>
      </c>
      <c r="G7" s="55">
        <v>98769</v>
      </c>
      <c r="H7" s="55">
        <v>6730</v>
      </c>
      <c r="I7" s="55">
        <v>2195</v>
      </c>
      <c r="J7" s="55">
        <v>241</v>
      </c>
      <c r="K7" s="55">
        <v>333807</v>
      </c>
      <c r="L7" s="55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132210</v>
      </c>
      <c r="C8" s="56"/>
      <c r="D8" s="55">
        <v>3495</v>
      </c>
      <c r="E8" s="57"/>
      <c r="F8" s="55">
        <v>72600</v>
      </c>
      <c r="G8" s="55">
        <v>56115</v>
      </c>
      <c r="H8" s="55">
        <v>4288</v>
      </c>
      <c r="I8" s="55">
        <v>1578</v>
      </c>
      <c r="J8" s="55">
        <v>42</v>
      </c>
      <c r="K8" s="55">
        <v>1317887</v>
      </c>
      <c r="L8" s="55">
        <v>15730</v>
      </c>
      <c r="M8" s="24">
        <f t="shared" si="1"/>
        <v>0.9540705696826336</v>
      </c>
      <c r="N8" s="25">
        <f t="shared" si="0"/>
        <v>2.6435216700703427E-2</v>
      </c>
      <c r="P8">
        <f t="shared" si="2"/>
        <v>0.10031967839427812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93873</v>
      </c>
      <c r="C9" s="56"/>
      <c r="D9" s="55">
        <v>12107</v>
      </c>
      <c r="E9" s="57"/>
      <c r="F9" s="55" t="s">
        <v>70</v>
      </c>
      <c r="G9" s="55">
        <v>81422</v>
      </c>
      <c r="H9" s="55">
        <v>1559</v>
      </c>
      <c r="I9" s="55">
        <v>1383</v>
      </c>
      <c r="J9" s="55">
        <v>178</v>
      </c>
      <c r="K9" s="55">
        <v>382650</v>
      </c>
      <c r="L9" s="55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74877</v>
      </c>
      <c r="C11" s="56"/>
      <c r="D11" s="55">
        <v>4683</v>
      </c>
      <c r="E11" s="57"/>
      <c r="F11" s="55">
        <v>48129</v>
      </c>
      <c r="G11" s="55">
        <v>22065</v>
      </c>
      <c r="H11" s="55">
        <v>3691</v>
      </c>
      <c r="I11" s="55">
        <v>891</v>
      </c>
      <c r="J11" s="55">
        <v>56</v>
      </c>
      <c r="K11" s="55">
        <v>287359</v>
      </c>
      <c r="L11" s="55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65111</v>
      </c>
      <c r="C12" s="67"/>
      <c r="D12" s="66">
        <v>1403</v>
      </c>
      <c r="E12" s="80"/>
      <c r="F12" s="66">
        <v>4799</v>
      </c>
      <c r="G12" s="66">
        <v>58909</v>
      </c>
      <c r="H12" s="66">
        <v>1809</v>
      </c>
      <c r="I12" s="66">
        <v>772</v>
      </c>
      <c r="J12" s="66">
        <v>17</v>
      </c>
      <c r="K12" s="66">
        <v>443626</v>
      </c>
      <c r="L12" s="66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31119</v>
      </c>
      <c r="C13" s="56"/>
      <c r="D13" s="55">
        <v>4157</v>
      </c>
      <c r="E13" s="57"/>
      <c r="F13" s="55">
        <v>6868</v>
      </c>
      <c r="G13" s="55">
        <v>20094</v>
      </c>
      <c r="H13" s="55">
        <v>1223</v>
      </c>
      <c r="I13" s="55">
        <v>2685</v>
      </c>
      <c r="J13" s="55">
        <v>359</v>
      </c>
      <c r="K13" s="55">
        <v>102151</v>
      </c>
      <c r="L13" s="55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55">
        <v>27419</v>
      </c>
      <c r="C14" s="56"/>
      <c r="D14" s="55">
        <v>2945</v>
      </c>
      <c r="E14" s="57"/>
      <c r="F14" s="55">
        <v>250</v>
      </c>
      <c r="G14" s="55">
        <v>24224</v>
      </c>
      <c r="H14" s="55">
        <v>1358</v>
      </c>
      <c r="I14" s="55">
        <v>1600</v>
      </c>
      <c r="J14" s="55">
        <v>172</v>
      </c>
      <c r="K14" s="55">
        <v>134972</v>
      </c>
      <c r="L14" s="55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55">
        <v>27063</v>
      </c>
      <c r="C15" s="56"/>
      <c r="D15" s="55">
        <v>903</v>
      </c>
      <c r="E15" s="57"/>
      <c r="F15" s="55">
        <v>8235</v>
      </c>
      <c r="G15" s="55">
        <v>17925</v>
      </c>
      <c r="H15" s="55">
        <v>557</v>
      </c>
      <c r="I15" s="55">
        <v>717</v>
      </c>
      <c r="J15" s="55">
        <v>24</v>
      </c>
      <c r="K15" s="55">
        <v>450717</v>
      </c>
      <c r="L15" s="55">
        <v>11942</v>
      </c>
      <c r="M15" s="24">
        <f t="shared" si="1"/>
        <v>0.90118187787261983</v>
      </c>
      <c r="N15" s="25">
        <f t="shared" si="0"/>
        <v>3.3366589069947897E-2</v>
      </c>
      <c r="P15">
        <f t="shared" si="2"/>
        <v>6.0044329368539463E-2</v>
      </c>
    </row>
    <row r="16" spans="1:19" ht="16.5" thickBot="1" x14ac:dyDescent="0.3">
      <c r="A16" s="8" t="s">
        <v>30</v>
      </c>
      <c r="B16" s="55">
        <v>25936</v>
      </c>
      <c r="C16" s="56"/>
      <c r="D16" s="55">
        <v>1174</v>
      </c>
      <c r="E16" s="57"/>
      <c r="F16" s="55">
        <v>14700</v>
      </c>
      <c r="G16" s="55">
        <v>10062</v>
      </c>
      <c r="H16" s="55">
        <v>386</v>
      </c>
      <c r="I16" s="55">
        <v>2997</v>
      </c>
      <c r="J16" s="55">
        <v>136</v>
      </c>
      <c r="K16" s="55">
        <v>199000</v>
      </c>
      <c r="L16" s="55">
        <v>22993</v>
      </c>
      <c r="M16" s="24">
        <f t="shared" si="1"/>
        <v>0.92604258535970774</v>
      </c>
      <c r="N16" s="25">
        <f t="shared" si="0"/>
        <v>4.52652683528686E-2</v>
      </c>
      <c r="P16">
        <f t="shared" si="2"/>
        <v>0.13033165829145729</v>
      </c>
    </row>
    <row r="17" spans="1:16" ht="16.5" thickBot="1" x14ac:dyDescent="0.3">
      <c r="A17" s="8" t="s">
        <v>33</v>
      </c>
      <c r="B17" s="55">
        <v>25684</v>
      </c>
      <c r="C17" s="56">
        <v>422</v>
      </c>
      <c r="D17" s="55">
        <v>1552</v>
      </c>
      <c r="E17" s="57">
        <v>20</v>
      </c>
      <c r="F17" s="55">
        <v>14026</v>
      </c>
      <c r="G17" s="55">
        <v>10106</v>
      </c>
      <c r="H17" s="55">
        <v>296</v>
      </c>
      <c r="I17" s="55">
        <v>121</v>
      </c>
      <c r="J17" s="55">
        <v>7</v>
      </c>
      <c r="K17" s="55">
        <v>62985</v>
      </c>
      <c r="L17" s="55">
        <v>296</v>
      </c>
      <c r="M17" s="24">
        <f t="shared" si="1"/>
        <v>0.90037231993837463</v>
      </c>
      <c r="N17" s="25">
        <f t="shared" si="0"/>
        <v>6.0426724809219748E-2</v>
      </c>
      <c r="P17">
        <f t="shared" si="2"/>
        <v>0.40777963007065177</v>
      </c>
    </row>
    <row r="18" spans="1:16" ht="16.5" thickBot="1" x14ac:dyDescent="0.3">
      <c r="A18" s="8" t="s">
        <v>36</v>
      </c>
      <c r="B18" s="55">
        <v>21102</v>
      </c>
      <c r="C18" s="56"/>
      <c r="D18" s="55">
        <v>170</v>
      </c>
      <c r="E18" s="57"/>
      <c r="F18" s="55">
        <v>1694</v>
      </c>
      <c r="G18" s="55">
        <v>19238</v>
      </c>
      <c r="H18" s="55">
        <v>8</v>
      </c>
      <c r="I18" s="55">
        <v>145</v>
      </c>
      <c r="J18" s="55">
        <v>1</v>
      </c>
      <c r="K18" s="55">
        <v>1400000</v>
      </c>
      <c r="L18" s="55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6" ht="16.5" thickBot="1" x14ac:dyDescent="0.3">
      <c r="A19" s="8" t="s">
        <v>34</v>
      </c>
      <c r="B19" s="55">
        <v>17448</v>
      </c>
      <c r="C19" s="56"/>
      <c r="D19" s="55">
        <v>567</v>
      </c>
      <c r="E19" s="57"/>
      <c r="F19" s="55">
        <v>347</v>
      </c>
      <c r="G19" s="55">
        <v>16534</v>
      </c>
      <c r="H19" s="55">
        <v>218</v>
      </c>
      <c r="I19" s="55">
        <v>1711</v>
      </c>
      <c r="J19" s="55">
        <v>56</v>
      </c>
      <c r="K19" s="55">
        <v>191680</v>
      </c>
      <c r="L19" s="55">
        <v>18798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9.1026711185308848E-2</v>
      </c>
    </row>
    <row r="20" spans="1:16" ht="16.5" thickBot="1" x14ac:dyDescent="0.3">
      <c r="A20" s="8" t="s">
        <v>35</v>
      </c>
      <c r="B20" s="55">
        <v>14234</v>
      </c>
      <c r="C20" s="56">
        <v>8</v>
      </c>
      <c r="D20" s="55">
        <v>384</v>
      </c>
      <c r="E20" s="57"/>
      <c r="F20" s="55">
        <v>7633</v>
      </c>
      <c r="G20" s="55">
        <v>6217</v>
      </c>
      <c r="H20" s="55">
        <v>243</v>
      </c>
      <c r="I20" s="55">
        <v>1580</v>
      </c>
      <c r="J20" s="55">
        <v>43</v>
      </c>
      <c r="K20" s="55">
        <v>151796</v>
      </c>
      <c r="L20" s="55">
        <v>16854</v>
      </c>
      <c r="M20" s="24">
        <f t="shared" si="1"/>
        <v>0.95210178370961707</v>
      </c>
      <c r="N20" s="25">
        <f t="shared" si="0"/>
        <v>2.6977659126036252E-2</v>
      </c>
      <c r="P20">
        <f t="shared" si="2"/>
        <v>9.3770586840232942E-2</v>
      </c>
    </row>
    <row r="21" spans="1:16" ht="16.5" thickBot="1" x14ac:dyDescent="0.3">
      <c r="A21" s="8" t="s">
        <v>45</v>
      </c>
      <c r="B21" s="55">
        <v>12046</v>
      </c>
      <c r="C21" s="56"/>
      <c r="D21" s="55">
        <v>123</v>
      </c>
      <c r="E21" s="57"/>
      <c r="F21" s="55">
        <v>2195</v>
      </c>
      <c r="G21" s="55">
        <v>9728</v>
      </c>
      <c r="H21" s="55">
        <v>175</v>
      </c>
      <c r="I21" s="55">
        <v>1392</v>
      </c>
      <c r="J21" s="55">
        <v>14</v>
      </c>
      <c r="K21" s="55">
        <v>117339</v>
      </c>
      <c r="L21" s="55">
        <v>13557</v>
      </c>
      <c r="M21" s="24">
        <f t="shared" si="1"/>
        <v>0.9469370146678171</v>
      </c>
      <c r="N21" s="25">
        <f t="shared" si="0"/>
        <v>1.0210858376224473E-2</v>
      </c>
      <c r="P21">
        <f t="shared" si="2"/>
        <v>0.10265981472485704</v>
      </c>
    </row>
    <row r="22" spans="1:16" ht="16.5" thickBot="1" x14ac:dyDescent="0.3">
      <c r="A22" s="8" t="s">
        <v>47</v>
      </c>
      <c r="B22" s="55">
        <v>11487</v>
      </c>
      <c r="C22" s="56"/>
      <c r="D22" s="55">
        <v>393</v>
      </c>
      <c r="E22" s="57"/>
      <c r="F22" s="55">
        <v>1359</v>
      </c>
      <c r="G22" s="55">
        <v>9735</v>
      </c>
      <c r="H22" s="55"/>
      <c r="I22" s="55">
        <v>8</v>
      </c>
      <c r="J22" s="55" t="s">
        <v>63</v>
      </c>
      <c r="K22" s="55">
        <v>244893</v>
      </c>
      <c r="L22" s="55">
        <v>177</v>
      </c>
      <c r="M22" s="24">
        <f t="shared" si="1"/>
        <v>0.77568493150684936</v>
      </c>
      <c r="N22" s="25">
        <f t="shared" si="0"/>
        <v>3.4212588143118311E-2</v>
      </c>
      <c r="P22">
        <f t="shared" si="2"/>
        <v>4.6906199850546976E-2</v>
      </c>
    </row>
    <row r="23" spans="1:16" ht="16.5" thickBot="1" x14ac:dyDescent="0.3">
      <c r="A23" s="8" t="s">
        <v>49</v>
      </c>
      <c r="B23" s="55">
        <v>11479</v>
      </c>
      <c r="C23" s="56"/>
      <c r="D23" s="55">
        <v>406</v>
      </c>
      <c r="E23" s="57"/>
      <c r="F23" s="55">
        <v>25</v>
      </c>
      <c r="G23" s="55">
        <v>11048</v>
      </c>
      <c r="H23" s="55">
        <v>194</v>
      </c>
      <c r="I23" s="55">
        <v>2325</v>
      </c>
      <c r="J23" s="55">
        <v>82</v>
      </c>
      <c r="K23" s="55">
        <v>90646</v>
      </c>
      <c r="L23" s="55">
        <v>18358</v>
      </c>
      <c r="M23" s="24">
        <f t="shared" si="1"/>
        <v>5.8004640371229696E-2</v>
      </c>
      <c r="N23" s="25">
        <f t="shared" si="0"/>
        <v>3.5368934576182592E-2</v>
      </c>
      <c r="P23">
        <f t="shared" si="2"/>
        <v>0.12663548308805683</v>
      </c>
    </row>
    <row r="24" spans="1:16" ht="16.5" thickBot="1" x14ac:dyDescent="0.3">
      <c r="A24" s="8" t="s">
        <v>46</v>
      </c>
      <c r="B24" s="55">
        <v>11445</v>
      </c>
      <c r="C24" s="56"/>
      <c r="D24" s="55">
        <v>1033</v>
      </c>
      <c r="E24" s="57"/>
      <c r="F24" s="55">
        <v>381</v>
      </c>
      <c r="G24" s="55">
        <v>10031</v>
      </c>
      <c r="H24" s="55">
        <v>915</v>
      </c>
      <c r="I24" s="55">
        <v>1133</v>
      </c>
      <c r="J24" s="55">
        <v>102</v>
      </c>
      <c r="K24" s="55">
        <v>54700</v>
      </c>
      <c r="L24" s="55">
        <v>5416</v>
      </c>
      <c r="M24" s="24">
        <f t="shared" si="1"/>
        <v>0.26944837340876943</v>
      </c>
      <c r="N24" s="25">
        <f t="shared" si="0"/>
        <v>9.0257754477937963E-2</v>
      </c>
      <c r="P24">
        <f t="shared" si="2"/>
        <v>0.20923217550274223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56</v>
      </c>
      <c r="B27" s="55">
        <v>8100</v>
      </c>
      <c r="C27" s="56">
        <v>215</v>
      </c>
      <c r="D27" s="55">
        <v>146</v>
      </c>
      <c r="E27" s="57"/>
      <c r="F27" s="55">
        <v>853</v>
      </c>
      <c r="G27" s="55">
        <v>7101</v>
      </c>
      <c r="H27" s="55">
        <v>152</v>
      </c>
      <c r="I27" s="55">
        <v>64</v>
      </c>
      <c r="J27" s="55">
        <v>1</v>
      </c>
      <c r="K27" s="55">
        <v>89551</v>
      </c>
      <c r="L27" s="55">
        <v>708</v>
      </c>
      <c r="M27" s="24">
        <f t="shared" si="1"/>
        <v>0.85385385385385382</v>
      </c>
      <c r="N27" s="25">
        <f t="shared" si="0"/>
        <v>1.8024691358024692E-2</v>
      </c>
      <c r="P27">
        <f t="shared" si="2"/>
        <v>9.045125124230885E-2</v>
      </c>
    </row>
    <row r="28" spans="1:16" ht="16.5" thickBot="1" x14ac:dyDescent="0.3">
      <c r="A28" s="8" t="s">
        <v>51</v>
      </c>
      <c r="B28" s="55">
        <v>7917</v>
      </c>
      <c r="C28" s="56"/>
      <c r="D28" s="55">
        <v>92</v>
      </c>
      <c r="E28" s="55"/>
      <c r="F28" s="55">
        <v>2646</v>
      </c>
      <c r="G28" s="55">
        <v>5179</v>
      </c>
      <c r="H28" s="55">
        <v>387</v>
      </c>
      <c r="I28" s="55">
        <v>414</v>
      </c>
      <c r="J28" s="55">
        <v>5</v>
      </c>
      <c r="K28" s="55">
        <v>87794</v>
      </c>
      <c r="L28" s="55">
        <v>4593</v>
      </c>
      <c r="M28" s="24">
        <f t="shared" si="1"/>
        <v>0.96639883126369608</v>
      </c>
      <c r="N28" s="25">
        <f t="shared" si="0"/>
        <v>1.1620563344701275E-2</v>
      </c>
      <c r="P28">
        <f t="shared" si="2"/>
        <v>9.0177005262318616E-2</v>
      </c>
    </row>
    <row r="29" spans="1:16" ht="16.5" thickBot="1" x14ac:dyDescent="0.3">
      <c r="A29" s="8" t="s">
        <v>50</v>
      </c>
      <c r="B29" s="55">
        <v>7603</v>
      </c>
      <c r="C29" s="56"/>
      <c r="D29" s="55">
        <v>369</v>
      </c>
      <c r="E29" s="55"/>
      <c r="F29" s="55">
        <v>696</v>
      </c>
      <c r="G29" s="55">
        <v>6538</v>
      </c>
      <c r="H29" s="55">
        <v>129</v>
      </c>
      <c r="I29" s="55">
        <v>431</v>
      </c>
      <c r="J29" s="55">
        <v>21</v>
      </c>
      <c r="K29" s="55">
        <v>25347</v>
      </c>
      <c r="L29" s="55">
        <v>1437</v>
      </c>
      <c r="M29" s="24">
        <f t="shared" si="1"/>
        <v>0.6535211267605634</v>
      </c>
      <c r="N29" s="25">
        <f t="shared" si="0"/>
        <v>4.8533473628830724E-2</v>
      </c>
      <c r="P29">
        <f t="shared" si="2"/>
        <v>0.29995660235925359</v>
      </c>
    </row>
    <row r="30" spans="1:16" ht="16.5" thickBot="1" x14ac:dyDescent="0.3">
      <c r="A30" s="8" t="s">
        <v>54</v>
      </c>
      <c r="B30" s="55">
        <v>7202</v>
      </c>
      <c r="C30" s="56"/>
      <c r="D30" s="55">
        <v>263</v>
      </c>
      <c r="E30" s="57"/>
      <c r="F30" s="55">
        <v>618</v>
      </c>
      <c r="G30" s="55">
        <v>6321</v>
      </c>
      <c r="H30" s="55">
        <v>160</v>
      </c>
      <c r="I30" s="55">
        <v>190</v>
      </c>
      <c r="J30" s="55">
        <v>7</v>
      </c>
      <c r="K30" s="55">
        <v>148321</v>
      </c>
      <c r="L30" s="55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6" ht="16.5" thickBot="1" x14ac:dyDescent="0.3">
      <c r="A31" s="8" t="s">
        <v>59</v>
      </c>
      <c r="B31" s="55">
        <v>6879</v>
      </c>
      <c r="C31" s="56"/>
      <c r="D31" s="55">
        <v>351</v>
      </c>
      <c r="E31" s="57"/>
      <c r="F31" s="55">
        <v>1051</v>
      </c>
      <c r="G31" s="55">
        <v>5477</v>
      </c>
      <c r="H31" s="55">
        <v>241</v>
      </c>
      <c r="I31" s="55">
        <v>358</v>
      </c>
      <c r="J31" s="55">
        <v>18</v>
      </c>
      <c r="K31" s="55">
        <v>70097</v>
      </c>
      <c r="L31" s="55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6" ht="16.5" thickBot="1" x14ac:dyDescent="0.3">
      <c r="A32" s="8" t="s">
        <v>53</v>
      </c>
      <c r="B32" s="55">
        <v>6623</v>
      </c>
      <c r="C32" s="56"/>
      <c r="D32" s="55">
        <v>139</v>
      </c>
      <c r="E32" s="57"/>
      <c r="F32" s="55">
        <v>32</v>
      </c>
      <c r="G32" s="55">
        <v>6452</v>
      </c>
      <c r="H32" s="55">
        <v>59</v>
      </c>
      <c r="I32" s="55">
        <v>1222</v>
      </c>
      <c r="J32" s="55">
        <v>26</v>
      </c>
      <c r="K32" s="55">
        <v>128569</v>
      </c>
      <c r="L32" s="55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55">
        <v>6511</v>
      </c>
      <c r="C33" s="56"/>
      <c r="D33" s="55">
        <v>299</v>
      </c>
      <c r="E33" s="57"/>
      <c r="F33" s="55">
        <v>2515</v>
      </c>
      <c r="G33" s="55">
        <v>3697</v>
      </c>
      <c r="H33" s="55">
        <v>100</v>
      </c>
      <c r="I33" s="55">
        <v>1124</v>
      </c>
      <c r="J33" s="55">
        <v>52</v>
      </c>
      <c r="K33" s="55">
        <v>74210</v>
      </c>
      <c r="L33" s="55">
        <v>12812</v>
      </c>
      <c r="M33" s="24">
        <f t="shared" si="1"/>
        <v>0.89374555792466237</v>
      </c>
      <c r="N33" s="25">
        <f t="shared" si="0"/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55">
        <v>6440</v>
      </c>
      <c r="C34" s="56">
        <v>40</v>
      </c>
      <c r="D34" s="55">
        <v>63</v>
      </c>
      <c r="E34" s="55">
        <v>2</v>
      </c>
      <c r="F34" s="55">
        <v>3598</v>
      </c>
      <c r="G34" s="55">
        <v>2779</v>
      </c>
      <c r="H34" s="55">
        <v>78</v>
      </c>
      <c r="I34" s="55">
        <v>253</v>
      </c>
      <c r="J34" s="55">
        <v>2</v>
      </c>
      <c r="K34" s="55">
        <v>370394</v>
      </c>
      <c r="L34" s="55">
        <v>14525</v>
      </c>
      <c r="M34" s="24">
        <f t="shared" si="1"/>
        <v>0.982791586998088</v>
      </c>
      <c r="N34" s="25">
        <f t="shared" si="0"/>
        <v>9.7826086956521747E-3</v>
      </c>
      <c r="P34">
        <f t="shared" si="2"/>
        <v>1.7386890716372297E-2</v>
      </c>
    </row>
    <row r="35" spans="1:16" ht="16.5" thickBot="1" x14ac:dyDescent="0.3">
      <c r="A35" s="8" t="s">
        <v>60</v>
      </c>
      <c r="B35" s="55">
        <v>6141</v>
      </c>
      <c r="C35" s="56">
        <v>30</v>
      </c>
      <c r="D35" s="55">
        <v>161</v>
      </c>
      <c r="E35" s="57"/>
      <c r="F35" s="55">
        <v>642</v>
      </c>
      <c r="G35" s="55">
        <v>5338</v>
      </c>
      <c r="H35" s="55">
        <v>92</v>
      </c>
      <c r="I35" s="55">
        <v>573</v>
      </c>
      <c r="J35" s="55">
        <v>15</v>
      </c>
      <c r="K35" s="55">
        <v>131542</v>
      </c>
      <c r="L35" s="55">
        <v>12283</v>
      </c>
      <c r="M35" s="24">
        <f t="shared" si="1"/>
        <v>0.79950186799501866</v>
      </c>
      <c r="N35" s="25">
        <f t="shared" si="0"/>
        <v>2.6217228464419477E-2</v>
      </c>
      <c r="P35">
        <f t="shared" si="2"/>
        <v>4.668470906630582E-2</v>
      </c>
    </row>
    <row r="36" spans="1:16" ht="16.5" thickBot="1" x14ac:dyDescent="0.3">
      <c r="A36" s="8" t="s">
        <v>62</v>
      </c>
      <c r="B36" s="55">
        <v>5988</v>
      </c>
      <c r="C36" s="56">
        <v>151</v>
      </c>
      <c r="D36" s="55">
        <v>107</v>
      </c>
      <c r="E36" s="57">
        <v>11</v>
      </c>
      <c r="F36" s="55">
        <v>1446</v>
      </c>
      <c r="G36" s="55">
        <v>4435</v>
      </c>
      <c r="H36" s="55">
        <v>46</v>
      </c>
      <c r="I36" s="55">
        <v>27</v>
      </c>
      <c r="J36" s="55" t="s">
        <v>91</v>
      </c>
      <c r="K36" s="55">
        <v>73439</v>
      </c>
      <c r="L36" s="55">
        <v>332</v>
      </c>
      <c r="M36" s="24">
        <f t="shared" si="1"/>
        <v>0.9311010946555055</v>
      </c>
      <c r="N36" s="25">
        <f t="shared" si="0"/>
        <v>1.7869071476285907E-2</v>
      </c>
      <c r="P36">
        <f t="shared" si="2"/>
        <v>8.1537057966475576E-2</v>
      </c>
    </row>
    <row r="37" spans="1:16" ht="16.5" thickBot="1" x14ac:dyDescent="0.3">
      <c r="A37" s="8" t="s">
        <v>75</v>
      </c>
      <c r="B37" s="55">
        <v>5399</v>
      </c>
      <c r="C37" s="56">
        <v>385</v>
      </c>
      <c r="D37" s="55">
        <v>406</v>
      </c>
      <c r="E37" s="57">
        <v>74</v>
      </c>
      <c r="F37" s="55">
        <v>2125</v>
      </c>
      <c r="G37" s="55">
        <v>2868</v>
      </c>
      <c r="H37" s="55">
        <v>207</v>
      </c>
      <c r="I37" s="55">
        <v>42</v>
      </c>
      <c r="J37" s="55">
        <v>3</v>
      </c>
      <c r="K37" s="55">
        <v>40091</v>
      </c>
      <c r="L37" s="55">
        <v>311</v>
      </c>
      <c r="M37" s="24">
        <f t="shared" si="1"/>
        <v>0.83958909521928093</v>
      </c>
      <c r="N37" s="25">
        <f t="shared" si="0"/>
        <v>7.5199110946471567E-2</v>
      </c>
      <c r="P37">
        <f t="shared" si="2"/>
        <v>0.13466862886932229</v>
      </c>
    </row>
    <row r="38" spans="1:16" ht="16.5" thickBot="1" x14ac:dyDescent="0.3">
      <c r="A38" s="8" t="s">
        <v>73</v>
      </c>
      <c r="B38" s="55">
        <v>5369</v>
      </c>
      <c r="C38" s="56"/>
      <c r="D38" s="55">
        <v>73</v>
      </c>
      <c r="E38" s="57"/>
      <c r="F38" s="55">
        <v>889</v>
      </c>
      <c r="G38" s="55">
        <v>4407</v>
      </c>
      <c r="H38" s="55">
        <v>59</v>
      </c>
      <c r="I38" s="55">
        <v>154</v>
      </c>
      <c r="J38" s="55">
        <v>2</v>
      </c>
      <c r="K38" s="55">
        <v>150000</v>
      </c>
      <c r="L38" s="55">
        <v>4309</v>
      </c>
      <c r="M38" s="24">
        <f t="shared" si="1"/>
        <v>0.92411642411642414</v>
      </c>
      <c r="N38" s="25">
        <f t="shared" si="0"/>
        <v>1.3596572918606817E-2</v>
      </c>
      <c r="P38">
        <f t="shared" si="2"/>
        <v>3.5793333333333337E-2</v>
      </c>
    </row>
    <row r="39" spans="1:16" ht="16.5" thickBot="1" x14ac:dyDescent="0.3">
      <c r="A39" s="8" t="s">
        <v>74</v>
      </c>
      <c r="B39" s="55">
        <v>5223</v>
      </c>
      <c r="C39" s="56"/>
      <c r="D39" s="55">
        <v>335</v>
      </c>
      <c r="E39" s="57"/>
      <c r="F39" s="55">
        <v>295</v>
      </c>
      <c r="G39" s="55">
        <v>4593</v>
      </c>
      <c r="H39" s="55">
        <v>1</v>
      </c>
      <c r="I39" s="55">
        <v>48</v>
      </c>
      <c r="J39" s="55">
        <v>3</v>
      </c>
      <c r="K39" s="55">
        <v>43500</v>
      </c>
      <c r="L39" s="55">
        <v>397</v>
      </c>
      <c r="M39" s="24">
        <f t="shared" si="1"/>
        <v>0.46825396825396826</v>
      </c>
      <c r="N39" s="25">
        <f t="shared" si="0"/>
        <v>6.413938349607505E-2</v>
      </c>
      <c r="P39">
        <f t="shared" si="2"/>
        <v>0.12006896551724137</v>
      </c>
    </row>
    <row r="40" spans="1:16" ht="16.5" thickBot="1" x14ac:dyDescent="0.3">
      <c r="A40" s="8" t="s">
        <v>64</v>
      </c>
      <c r="B40" s="55">
        <v>4987</v>
      </c>
      <c r="C40" s="56"/>
      <c r="D40" s="55">
        <v>82</v>
      </c>
      <c r="E40" s="57"/>
      <c r="F40" s="55">
        <v>2478</v>
      </c>
      <c r="G40" s="55">
        <v>2427</v>
      </c>
      <c r="H40" s="55">
        <v>60</v>
      </c>
      <c r="I40" s="55">
        <v>154</v>
      </c>
      <c r="J40" s="55">
        <v>3</v>
      </c>
      <c r="K40" s="55">
        <v>84791</v>
      </c>
      <c r="L40" s="55">
        <v>2620</v>
      </c>
      <c r="M40" s="24">
        <f t="shared" si="1"/>
        <v>0.96796875000000004</v>
      </c>
      <c r="N40" s="25">
        <f t="shared" si="0"/>
        <v>1.6442751152997793E-2</v>
      </c>
      <c r="P40">
        <f t="shared" si="2"/>
        <v>5.8815204443867862E-2</v>
      </c>
    </row>
    <row r="41" spans="1:16" ht="16.5" thickBot="1" x14ac:dyDescent="0.3">
      <c r="A41" s="8" t="s">
        <v>78</v>
      </c>
      <c r="B41" s="55">
        <v>4933</v>
      </c>
      <c r="C41" s="56"/>
      <c r="D41" s="55">
        <v>28</v>
      </c>
      <c r="E41" s="57"/>
      <c r="F41" s="55">
        <v>933</v>
      </c>
      <c r="G41" s="55">
        <v>3972</v>
      </c>
      <c r="H41" s="55">
        <v>1</v>
      </c>
      <c r="I41" s="55">
        <v>499</v>
      </c>
      <c r="J41" s="55">
        <v>3</v>
      </c>
      <c r="K41" s="55">
        <v>648195</v>
      </c>
      <c r="L41" s="55">
        <v>65538</v>
      </c>
      <c r="M41" s="24">
        <f t="shared" si="1"/>
        <v>0.97086368366285125</v>
      </c>
      <c r="N41" s="25">
        <f t="shared" si="0"/>
        <v>5.6760591931887287E-3</v>
      </c>
      <c r="P41">
        <f t="shared" si="2"/>
        <v>7.6103641651046371E-3</v>
      </c>
    </row>
    <row r="42" spans="1:16" ht="16.5" thickBot="1" x14ac:dyDescent="0.3">
      <c r="A42" s="8" t="s">
        <v>76</v>
      </c>
      <c r="B42" s="55">
        <v>4839</v>
      </c>
      <c r="C42" s="55"/>
      <c r="D42" s="55">
        <v>459</v>
      </c>
      <c r="E42" s="55"/>
      <c r="F42" s="55">
        <v>426</v>
      </c>
      <c r="G42" s="55">
        <v>3954</v>
      </c>
      <c r="H42" s="55"/>
      <c r="I42" s="55">
        <v>18</v>
      </c>
      <c r="J42" s="55">
        <v>2</v>
      </c>
      <c r="K42" s="55">
        <v>31628</v>
      </c>
      <c r="L42" s="55">
        <v>116</v>
      </c>
      <c r="M42" s="24">
        <f t="shared" si="1"/>
        <v>0.48135593220338985</v>
      </c>
      <c r="N42" s="25">
        <f t="shared" si="0"/>
        <v>9.4854308741475518E-2</v>
      </c>
      <c r="P42">
        <f t="shared" si="2"/>
        <v>0.15299734412545846</v>
      </c>
    </row>
    <row r="43" spans="1:16" ht="16.5" thickBot="1" x14ac:dyDescent="0.3">
      <c r="A43" s="8" t="s">
        <v>79</v>
      </c>
      <c r="B43" s="55">
        <v>4465</v>
      </c>
      <c r="C43" s="56"/>
      <c r="D43" s="55">
        <v>94</v>
      </c>
      <c r="E43" s="57"/>
      <c r="F43" s="55">
        <v>400</v>
      </c>
      <c r="G43" s="55">
        <v>3971</v>
      </c>
      <c r="H43" s="55">
        <v>131</v>
      </c>
      <c r="I43" s="55">
        <v>511</v>
      </c>
      <c r="J43" s="55">
        <v>11</v>
      </c>
      <c r="K43" s="55">
        <v>23398</v>
      </c>
      <c r="L43" s="55">
        <v>2678</v>
      </c>
      <c r="M43" s="24">
        <f t="shared" si="1"/>
        <v>0.80971659919028338</v>
      </c>
      <c r="N43" s="25">
        <f t="shared" si="0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55">
        <v>3574</v>
      </c>
      <c r="C44" s="55"/>
      <c r="D44" s="55">
        <v>95</v>
      </c>
      <c r="E44" s="55"/>
      <c r="F44" s="55">
        <v>72</v>
      </c>
      <c r="G44" s="55">
        <v>3407</v>
      </c>
      <c r="H44" s="55">
        <v>106</v>
      </c>
      <c r="I44" s="55">
        <v>828</v>
      </c>
      <c r="J44" s="55">
        <v>22</v>
      </c>
      <c r="K44" s="55">
        <v>16053</v>
      </c>
      <c r="L44" s="55">
        <v>3720</v>
      </c>
      <c r="M44" s="24">
        <f t="shared" si="1"/>
        <v>0.43113772455089822</v>
      </c>
      <c r="N44" s="25">
        <f t="shared" si="0"/>
        <v>2.6580861779518745E-2</v>
      </c>
      <c r="P44">
        <f t="shared" si="2"/>
        <v>0.22263751323740111</v>
      </c>
    </row>
    <row r="45" spans="1:16" ht="16.5" thickBot="1" x14ac:dyDescent="0.3">
      <c r="A45" s="8" t="s">
        <v>81</v>
      </c>
      <c r="B45" s="55">
        <v>3428</v>
      </c>
      <c r="C45" s="56"/>
      <c r="D45" s="55">
        <v>7</v>
      </c>
      <c r="E45" s="55"/>
      <c r="F45" s="55">
        <v>373</v>
      </c>
      <c r="G45" s="55">
        <v>3048</v>
      </c>
      <c r="H45" s="55">
        <v>37</v>
      </c>
      <c r="I45" s="55">
        <v>1190</v>
      </c>
      <c r="J45" s="55">
        <v>2</v>
      </c>
      <c r="K45" s="55">
        <v>52622</v>
      </c>
      <c r="L45" s="55">
        <v>18265</v>
      </c>
      <c r="M45" s="24">
        <f t="shared" si="1"/>
        <v>0.98157894736842111</v>
      </c>
      <c r="N45" s="25">
        <f t="shared" si="0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55">
        <v>3372</v>
      </c>
      <c r="C46" s="56"/>
      <c r="D46" s="55">
        <v>98</v>
      </c>
      <c r="E46" s="57"/>
      <c r="F46" s="55">
        <v>119</v>
      </c>
      <c r="G46" s="55">
        <v>3155</v>
      </c>
      <c r="H46" s="55">
        <v>45</v>
      </c>
      <c r="I46" s="55">
        <v>77</v>
      </c>
      <c r="J46" s="55">
        <v>2</v>
      </c>
      <c r="K46" s="55">
        <v>35153</v>
      </c>
      <c r="L46" s="55">
        <v>804</v>
      </c>
      <c r="M46" s="24">
        <f t="shared" si="1"/>
        <v>0.54838709677419351</v>
      </c>
      <c r="N46" s="25">
        <f t="shared" si="0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55">
        <v>3307</v>
      </c>
      <c r="C47" s="55"/>
      <c r="D47" s="55">
        <v>67</v>
      </c>
      <c r="E47" s="55"/>
      <c r="F47" s="55">
        <v>500</v>
      </c>
      <c r="G47" s="55">
        <v>2740</v>
      </c>
      <c r="H47" s="55">
        <v>30</v>
      </c>
      <c r="I47" s="55">
        <v>5283</v>
      </c>
      <c r="J47" s="55">
        <v>107</v>
      </c>
      <c r="K47" s="55">
        <v>29523</v>
      </c>
      <c r="L47" s="55">
        <v>47163</v>
      </c>
      <c r="M47" s="24">
        <f t="shared" si="1"/>
        <v>0.88183421516754845</v>
      </c>
      <c r="N47" s="25">
        <f t="shared" si="0"/>
        <v>2.0260054429996975E-2</v>
      </c>
      <c r="P47">
        <f t="shared" si="2"/>
        <v>0.11201436168411069</v>
      </c>
    </row>
    <row r="48" spans="1:16" ht="16.5" thickBot="1" x14ac:dyDescent="0.3">
      <c r="A48" s="8" t="s">
        <v>84</v>
      </c>
      <c r="B48" s="55">
        <v>3286</v>
      </c>
      <c r="C48" s="56"/>
      <c r="D48" s="55">
        <v>183</v>
      </c>
      <c r="E48" s="57"/>
      <c r="F48" s="55">
        <v>162</v>
      </c>
      <c r="G48" s="55">
        <v>2941</v>
      </c>
      <c r="H48" s="55">
        <v>143</v>
      </c>
      <c r="I48" s="55">
        <v>303</v>
      </c>
      <c r="J48" s="55">
        <v>17</v>
      </c>
      <c r="K48" s="55">
        <v>9275</v>
      </c>
      <c r="L48" s="55">
        <v>855</v>
      </c>
      <c r="M48" s="24">
        <f t="shared" si="1"/>
        <v>0.46956521739130436</v>
      </c>
      <c r="N48" s="25">
        <f t="shared" si="0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55">
        <v>3281</v>
      </c>
      <c r="C49" s="56"/>
      <c r="D49" s="55">
        <v>33</v>
      </c>
      <c r="E49" s="57"/>
      <c r="F49" s="55">
        <v>203</v>
      </c>
      <c r="G49" s="55">
        <v>3045</v>
      </c>
      <c r="H49" s="55">
        <v>57</v>
      </c>
      <c r="I49" s="55">
        <v>347</v>
      </c>
      <c r="J49" s="55">
        <v>3</v>
      </c>
      <c r="K49" s="55">
        <v>71875</v>
      </c>
      <c r="L49" s="55">
        <v>7606</v>
      </c>
      <c r="M49" s="24">
        <f t="shared" si="1"/>
        <v>0.86016949152542377</v>
      </c>
      <c r="N49" s="25">
        <f t="shared" si="0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55">
        <v>3252</v>
      </c>
      <c r="C50" s="56"/>
      <c r="D50" s="55">
        <v>10</v>
      </c>
      <c r="E50" s="57"/>
      <c r="F50" s="55">
        <v>611</v>
      </c>
      <c r="G50" s="55">
        <v>2631</v>
      </c>
      <c r="H50" s="55">
        <v>29</v>
      </c>
      <c r="I50" s="55">
        <v>556</v>
      </c>
      <c r="J50" s="55">
        <v>2</v>
      </c>
      <c r="K50" s="55">
        <v>72680</v>
      </c>
      <c r="L50" s="55">
        <v>12423</v>
      </c>
      <c r="M50" s="24">
        <f t="shared" si="1"/>
        <v>0.98389694041867959</v>
      </c>
      <c r="N50" s="25">
        <f t="shared" si="0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55">
        <v>3161</v>
      </c>
      <c r="C51" s="56"/>
      <c r="D51" s="55">
        <v>64</v>
      </c>
      <c r="E51" s="57"/>
      <c r="F51" s="55">
        <v>300</v>
      </c>
      <c r="G51" s="55">
        <v>2797</v>
      </c>
      <c r="H51" s="55">
        <v>74</v>
      </c>
      <c r="I51" s="55">
        <v>571</v>
      </c>
      <c r="J51" s="55">
        <v>12</v>
      </c>
      <c r="K51" s="55">
        <v>47290</v>
      </c>
      <c r="L51" s="55">
        <v>8535</v>
      </c>
      <c r="M51" s="24">
        <f t="shared" si="1"/>
        <v>0.82417582417582413</v>
      </c>
      <c r="N51" s="25">
        <f t="shared" si="0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93</v>
      </c>
      <c r="B54" s="55">
        <v>2443</v>
      </c>
      <c r="C54" s="56">
        <v>166</v>
      </c>
      <c r="D54" s="55">
        <v>105</v>
      </c>
      <c r="E54" s="55">
        <v>3</v>
      </c>
      <c r="F54" s="55">
        <v>559</v>
      </c>
      <c r="G54" s="55">
        <v>1779</v>
      </c>
      <c r="H54" s="55">
        <v>83</v>
      </c>
      <c r="I54" s="55">
        <v>54</v>
      </c>
      <c r="J54" s="55">
        <v>2</v>
      </c>
      <c r="K54" s="55">
        <v>22805</v>
      </c>
      <c r="L54" s="55">
        <v>505</v>
      </c>
      <c r="M54" s="24">
        <f t="shared" si="1"/>
        <v>0.8418674698795181</v>
      </c>
      <c r="N54" s="25">
        <f t="shared" si="0"/>
        <v>4.2979942693409739E-2</v>
      </c>
      <c r="P54">
        <f t="shared" si="2"/>
        <v>0.10712563034422276</v>
      </c>
    </row>
    <row r="55" spans="1:16" ht="16.5" thickBot="1" x14ac:dyDescent="0.3">
      <c r="A55" s="8" t="s">
        <v>90</v>
      </c>
      <c r="B55" s="55">
        <v>2415</v>
      </c>
      <c r="C55" s="56"/>
      <c r="D55" s="55">
        <v>27</v>
      </c>
      <c r="E55" s="57"/>
      <c r="F55" s="55">
        <v>410</v>
      </c>
      <c r="G55" s="55">
        <v>1978</v>
      </c>
      <c r="H55" s="55">
        <v>7</v>
      </c>
      <c r="I55" s="55">
        <v>41</v>
      </c>
      <c r="J55" s="55" t="s">
        <v>91</v>
      </c>
      <c r="K55" s="55">
        <v>87022</v>
      </c>
      <c r="L55" s="55">
        <v>1467</v>
      </c>
      <c r="M55" s="24">
        <f t="shared" si="1"/>
        <v>0.93821510297482835</v>
      </c>
      <c r="N55" s="25">
        <f t="shared" si="0"/>
        <v>1.1180124223602485E-2</v>
      </c>
      <c r="P55">
        <f t="shared" si="2"/>
        <v>2.775160304290869E-2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2170</v>
      </c>
      <c r="C57" s="56"/>
      <c r="D57" s="55">
        <v>101</v>
      </c>
      <c r="E57" s="57"/>
      <c r="F57" s="55">
        <v>269</v>
      </c>
      <c r="G57" s="55">
        <v>1800</v>
      </c>
      <c r="H57" s="55">
        <v>76</v>
      </c>
      <c r="I57" s="55">
        <v>208</v>
      </c>
      <c r="J57" s="55">
        <v>10</v>
      </c>
      <c r="K57" s="55">
        <v>48798</v>
      </c>
      <c r="L57" s="55">
        <v>4682</v>
      </c>
      <c r="M57" s="24">
        <f t="shared" si="1"/>
        <v>0.72702702702702704</v>
      </c>
      <c r="N57" s="25">
        <f t="shared" si="0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55">
        <v>2070</v>
      </c>
      <c r="C58" s="56"/>
      <c r="D58" s="55">
        <v>326</v>
      </c>
      <c r="E58" s="57"/>
      <c r="F58" s="55">
        <v>691</v>
      </c>
      <c r="G58" s="55">
        <v>1053</v>
      </c>
      <c r="H58" s="55">
        <v>60</v>
      </c>
      <c r="I58" s="55">
        <v>47</v>
      </c>
      <c r="J58" s="55">
        <v>7</v>
      </c>
      <c r="K58" s="55">
        <v>3359</v>
      </c>
      <c r="L58" s="55">
        <v>77</v>
      </c>
      <c r="M58" s="24">
        <f t="shared" si="1"/>
        <v>0.67944936086529006</v>
      </c>
      <c r="N58" s="25">
        <f t="shared" si="0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55">
        <v>1934</v>
      </c>
      <c r="C59" s="56"/>
      <c r="D59" s="55">
        <v>40</v>
      </c>
      <c r="E59" s="57"/>
      <c r="F59" s="55">
        <v>134</v>
      </c>
      <c r="G59" s="55">
        <v>1760</v>
      </c>
      <c r="H59" s="55">
        <v>80</v>
      </c>
      <c r="I59" s="55">
        <v>479</v>
      </c>
      <c r="J59" s="55">
        <v>10</v>
      </c>
      <c r="K59" s="55">
        <v>6271</v>
      </c>
      <c r="L59" s="55">
        <v>1555</v>
      </c>
      <c r="M59" s="24">
        <f t="shared" si="1"/>
        <v>0.77011494252873558</v>
      </c>
      <c r="N59" s="25">
        <f t="shared" si="0"/>
        <v>2.0682523267838676E-2</v>
      </c>
      <c r="P59">
        <f t="shared" si="2"/>
        <v>0.30840376335512676</v>
      </c>
    </row>
    <row r="60" spans="1:16" ht="16.5" thickBot="1" x14ac:dyDescent="0.3">
      <c r="A60" s="8" t="s">
        <v>97</v>
      </c>
      <c r="B60" s="55">
        <v>1888</v>
      </c>
      <c r="C60" s="56"/>
      <c r="D60" s="55">
        <v>126</v>
      </c>
      <c r="E60" s="55"/>
      <c r="F60" s="55">
        <v>217</v>
      </c>
      <c r="G60" s="55">
        <v>1545</v>
      </c>
      <c r="H60" s="55">
        <v>1</v>
      </c>
      <c r="I60" s="55">
        <v>51</v>
      </c>
      <c r="J60" s="55">
        <v>3</v>
      </c>
      <c r="K60" s="55">
        <v>9609</v>
      </c>
      <c r="L60" s="55">
        <v>260</v>
      </c>
      <c r="M60" s="24">
        <f t="shared" si="1"/>
        <v>0.63265306122448983</v>
      </c>
      <c r="N60" s="25">
        <f t="shared" si="0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55">
        <v>1720</v>
      </c>
      <c r="C61" s="56"/>
      <c r="D61" s="55">
        <v>8</v>
      </c>
      <c r="E61" s="55"/>
      <c r="F61" s="55">
        <v>989</v>
      </c>
      <c r="G61" s="55">
        <v>723</v>
      </c>
      <c r="H61" s="55">
        <v>8</v>
      </c>
      <c r="I61" s="55">
        <v>5040</v>
      </c>
      <c r="J61" s="55">
        <v>23</v>
      </c>
      <c r="K61" s="55">
        <v>36339</v>
      </c>
      <c r="L61" s="55">
        <v>106490</v>
      </c>
      <c r="M61" s="24">
        <f t="shared" si="1"/>
        <v>0.99197592778335009</v>
      </c>
      <c r="N61" s="25">
        <f t="shared" si="0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55">
        <v>1704</v>
      </c>
      <c r="C62" s="56"/>
      <c r="D62" s="55">
        <v>31</v>
      </c>
      <c r="E62" s="57"/>
      <c r="F62" s="55">
        <v>415</v>
      </c>
      <c r="G62" s="55">
        <v>1258</v>
      </c>
      <c r="H62" s="55">
        <v>34</v>
      </c>
      <c r="I62" s="55">
        <v>415</v>
      </c>
      <c r="J62" s="55">
        <v>8</v>
      </c>
      <c r="K62" s="55">
        <v>18359</v>
      </c>
      <c r="L62" s="55">
        <v>4472</v>
      </c>
      <c r="M62" s="24">
        <f t="shared" si="1"/>
        <v>0.93049327354260092</v>
      </c>
      <c r="N62" s="25">
        <f t="shared" si="0"/>
        <v>1.8192488262910797E-2</v>
      </c>
      <c r="P62">
        <f t="shared" si="2"/>
        <v>9.2815512827496047E-2</v>
      </c>
    </row>
    <row r="63" spans="1:16" ht="16.5" thickBot="1" x14ac:dyDescent="0.3">
      <c r="A63" s="8" t="s">
        <v>101</v>
      </c>
      <c r="B63" s="55">
        <v>1579</v>
      </c>
      <c r="C63" s="56">
        <v>67</v>
      </c>
      <c r="D63" s="55">
        <v>134</v>
      </c>
      <c r="E63" s="57">
        <v>12</v>
      </c>
      <c r="F63" s="55">
        <v>192</v>
      </c>
      <c r="G63" s="55">
        <v>1253</v>
      </c>
      <c r="H63" s="55">
        <v>58</v>
      </c>
      <c r="I63" s="55">
        <v>163</v>
      </c>
      <c r="J63" s="55">
        <v>14</v>
      </c>
      <c r="K63" s="55">
        <v>37326</v>
      </c>
      <c r="L63" s="55">
        <v>3864</v>
      </c>
      <c r="M63" s="24">
        <f t="shared" si="1"/>
        <v>0.58895705521472397</v>
      </c>
      <c r="N63" s="25">
        <f t="shared" si="0"/>
        <v>8.4863837872070927E-2</v>
      </c>
      <c r="P63">
        <f t="shared" si="2"/>
        <v>4.230295236564325E-2</v>
      </c>
    </row>
    <row r="64" spans="1:16" ht="16.5" thickBot="1" x14ac:dyDescent="0.3">
      <c r="A64" s="8" t="s">
        <v>100</v>
      </c>
      <c r="B64" s="55">
        <v>1528</v>
      </c>
      <c r="C64" s="56"/>
      <c r="D64" s="55">
        <v>7</v>
      </c>
      <c r="E64" s="57"/>
      <c r="F64" s="55">
        <v>645</v>
      </c>
      <c r="G64" s="55">
        <v>876</v>
      </c>
      <c r="H64" s="55">
        <v>3</v>
      </c>
      <c r="I64" s="55">
        <v>898</v>
      </c>
      <c r="J64" s="55">
        <v>4</v>
      </c>
      <c r="K64" s="55">
        <v>69359</v>
      </c>
      <c r="L64" s="55">
        <v>40762</v>
      </c>
      <c r="M64" s="24">
        <f t="shared" si="1"/>
        <v>0.98926380368098155</v>
      </c>
      <c r="N64" s="25">
        <f t="shared" si="0"/>
        <v>4.5811518324607326E-3</v>
      </c>
      <c r="P64">
        <f t="shared" si="2"/>
        <v>2.2030306088611427E-2</v>
      </c>
    </row>
    <row r="65" spans="1:16" ht="16.5" thickBot="1" x14ac:dyDescent="0.3">
      <c r="A65" s="8" t="s">
        <v>102</v>
      </c>
      <c r="B65" s="55">
        <v>1400</v>
      </c>
      <c r="C65" s="56"/>
      <c r="D65" s="55">
        <v>78</v>
      </c>
      <c r="E65" s="55"/>
      <c r="F65" s="55">
        <v>766</v>
      </c>
      <c r="G65" s="55">
        <v>556</v>
      </c>
      <c r="H65" s="55"/>
      <c r="I65" s="55">
        <v>35</v>
      </c>
      <c r="J65" s="55">
        <v>2</v>
      </c>
      <c r="K65" s="55">
        <v>45437</v>
      </c>
      <c r="L65" s="55">
        <v>1130</v>
      </c>
      <c r="M65" s="24">
        <f t="shared" si="1"/>
        <v>0.90758293838862558</v>
      </c>
      <c r="N65" s="25">
        <f t="shared" si="0"/>
        <v>5.5714285714285716E-2</v>
      </c>
      <c r="P65">
        <f t="shared" si="2"/>
        <v>3.0811893390848867E-2</v>
      </c>
    </row>
    <row r="66" spans="1:16" ht="16.5" thickBot="1" x14ac:dyDescent="0.3">
      <c r="A66" s="8" t="s">
        <v>104</v>
      </c>
      <c r="B66" s="55">
        <v>1386</v>
      </c>
      <c r="C66" s="56">
        <v>20</v>
      </c>
      <c r="D66" s="55">
        <v>9</v>
      </c>
      <c r="E66" s="57"/>
      <c r="F66" s="55">
        <v>728</v>
      </c>
      <c r="G66" s="55">
        <v>649</v>
      </c>
      <c r="H66" s="55">
        <v>3</v>
      </c>
      <c r="I66" s="55">
        <v>287</v>
      </c>
      <c r="J66" s="55">
        <v>2</v>
      </c>
      <c r="K66" s="55">
        <v>66499</v>
      </c>
      <c r="L66" s="55">
        <v>13790</v>
      </c>
      <c r="M66" s="24">
        <f t="shared" si="1"/>
        <v>0.98778833107191311</v>
      </c>
      <c r="N66" s="25">
        <f t="shared" si="0"/>
        <v>6.4935064935064939E-3</v>
      </c>
      <c r="P66">
        <f t="shared" si="2"/>
        <v>2.0842418682987713E-2</v>
      </c>
    </row>
    <row r="67" spans="1:16" ht="16.5" thickBot="1" x14ac:dyDescent="0.3">
      <c r="A67" s="9" t="s">
        <v>103</v>
      </c>
      <c r="B67" s="58">
        <v>1373</v>
      </c>
      <c r="C67" s="59"/>
      <c r="D67" s="58">
        <v>31</v>
      </c>
      <c r="E67" s="60"/>
      <c r="F67" s="58">
        <v>115</v>
      </c>
      <c r="G67" s="58">
        <v>1227</v>
      </c>
      <c r="H67" s="58">
        <v>11</v>
      </c>
      <c r="I67" s="58">
        <v>1035</v>
      </c>
      <c r="J67" s="58">
        <v>23</v>
      </c>
      <c r="K67" s="58">
        <v>32263</v>
      </c>
      <c r="L67" s="58">
        <v>24321</v>
      </c>
      <c r="M67" s="24">
        <f t="shared" si="1"/>
        <v>0.78767123287671237</v>
      </c>
      <c r="N67" s="25">
        <f t="shared" ref="N67" si="3">+D67/B67</f>
        <v>2.2578295702840496E-2</v>
      </c>
      <c r="P67">
        <f t="shared" si="2"/>
        <v>4.2556488857204845E-2</v>
      </c>
    </row>
    <row r="68" spans="1:16" ht="16.5" thickBot="1" x14ac:dyDescent="0.3">
      <c r="A68" s="8" t="s">
        <v>201</v>
      </c>
      <c r="B68" s="55">
        <v>1355</v>
      </c>
      <c r="C68" s="56"/>
      <c r="D68" s="55">
        <v>3</v>
      </c>
      <c r="E68" s="57"/>
      <c r="F68" s="55">
        <v>176</v>
      </c>
      <c r="G68" s="55">
        <v>1176</v>
      </c>
      <c r="H68" s="55">
        <v>26</v>
      </c>
      <c r="I68" s="55">
        <v>317</v>
      </c>
      <c r="J68" s="55" t="s">
        <v>43</v>
      </c>
      <c r="K68" s="55"/>
      <c r="L68" s="55"/>
      <c r="P68" t="e">
        <f t="shared" ref="P68" si="4">+B68/K68</f>
        <v>#DIV/0!</v>
      </c>
    </row>
    <row r="69" spans="1:16" ht="16.5" thickBot="1" x14ac:dyDescent="0.3">
      <c r="A69" s="8" t="s">
        <v>202</v>
      </c>
      <c r="B69" s="55">
        <v>1267</v>
      </c>
      <c r="C69" s="56">
        <v>35</v>
      </c>
      <c r="D69" s="55">
        <v>14</v>
      </c>
      <c r="E69" s="55"/>
      <c r="F69" s="55">
        <v>203</v>
      </c>
      <c r="G69" s="55">
        <v>1050</v>
      </c>
      <c r="H69" s="55">
        <v>20</v>
      </c>
      <c r="I69" s="55">
        <v>67</v>
      </c>
      <c r="J69" s="55" t="s">
        <v>43</v>
      </c>
      <c r="K69" s="55">
        <v>81359</v>
      </c>
      <c r="L69" s="55">
        <v>4333</v>
      </c>
    </row>
    <row r="70" spans="1:16" ht="16.5" thickBot="1" x14ac:dyDescent="0.3">
      <c r="A70" s="8" t="s">
        <v>203</v>
      </c>
      <c r="B70" s="55">
        <v>1220</v>
      </c>
      <c r="C70" s="56"/>
      <c r="D70" s="55">
        <v>56</v>
      </c>
      <c r="E70" s="55"/>
      <c r="F70" s="55">
        <v>152</v>
      </c>
      <c r="G70" s="55">
        <v>1012</v>
      </c>
      <c r="H70" s="55">
        <v>35</v>
      </c>
      <c r="I70" s="55">
        <v>587</v>
      </c>
      <c r="J70" s="55">
        <v>27</v>
      </c>
      <c r="K70" s="55">
        <v>35946</v>
      </c>
      <c r="L70" s="55">
        <v>17291</v>
      </c>
    </row>
    <row r="71" spans="1:16" ht="16.5" thickBot="1" x14ac:dyDescent="0.3">
      <c r="A71" s="8" t="s">
        <v>204</v>
      </c>
      <c r="B71" s="55">
        <v>1214</v>
      </c>
      <c r="C71" s="56">
        <v>49</v>
      </c>
      <c r="D71" s="55">
        <v>4</v>
      </c>
      <c r="E71" s="55"/>
      <c r="F71" s="55">
        <v>99</v>
      </c>
      <c r="G71" s="55">
        <v>1111</v>
      </c>
      <c r="H71" s="55">
        <v>8</v>
      </c>
      <c r="I71" s="55">
        <v>36</v>
      </c>
      <c r="J71" s="55" t="s">
        <v>205</v>
      </c>
      <c r="K71" s="55">
        <v>70000</v>
      </c>
      <c r="L71" s="55">
        <v>2091</v>
      </c>
    </row>
    <row r="72" spans="1:16" ht="16.5" thickBot="1" x14ac:dyDescent="0.3">
      <c r="A72" s="8" t="s">
        <v>206</v>
      </c>
      <c r="B72" s="55">
        <v>1197</v>
      </c>
      <c r="C72" s="56"/>
      <c r="D72" s="55">
        <v>13</v>
      </c>
      <c r="E72" s="55"/>
      <c r="F72" s="55">
        <v>351</v>
      </c>
      <c r="G72" s="55">
        <v>833</v>
      </c>
      <c r="H72" s="55">
        <v>25</v>
      </c>
      <c r="I72" s="55">
        <v>118</v>
      </c>
      <c r="J72" s="55">
        <v>1</v>
      </c>
      <c r="K72" s="55">
        <v>71736</v>
      </c>
      <c r="L72" s="55">
        <v>7075</v>
      </c>
    </row>
    <row r="73" spans="1:16" ht="16.5" thickBot="1" x14ac:dyDescent="0.3">
      <c r="A73" s="8" t="s">
        <v>207</v>
      </c>
      <c r="B73" s="55">
        <v>1091</v>
      </c>
      <c r="C73" s="56">
        <v>21</v>
      </c>
      <c r="D73" s="55">
        <v>29</v>
      </c>
      <c r="E73" s="55"/>
      <c r="F73" s="55">
        <v>101</v>
      </c>
      <c r="G73" s="55">
        <v>961</v>
      </c>
      <c r="H73" s="55">
        <v>14</v>
      </c>
      <c r="I73" s="55">
        <v>401</v>
      </c>
      <c r="J73" s="55">
        <v>11</v>
      </c>
      <c r="K73" s="55">
        <v>44677</v>
      </c>
      <c r="L73" s="55">
        <v>16412</v>
      </c>
    </row>
    <row r="74" spans="1:16" ht="30.75" thickBot="1" x14ac:dyDescent="0.3">
      <c r="A74" s="8" t="s">
        <v>208</v>
      </c>
      <c r="B74" s="55">
        <v>1083</v>
      </c>
      <c r="C74" s="56"/>
      <c r="D74" s="55">
        <v>40</v>
      </c>
      <c r="E74" s="57"/>
      <c r="F74" s="55">
        <v>236</v>
      </c>
      <c r="G74" s="55">
        <v>807</v>
      </c>
      <c r="H74" s="55">
        <v>4</v>
      </c>
      <c r="I74" s="55">
        <v>330</v>
      </c>
      <c r="J74" s="55">
        <v>12</v>
      </c>
      <c r="K74" s="55">
        <v>12407</v>
      </c>
      <c r="L74" s="55">
        <v>3782</v>
      </c>
    </row>
    <row r="75" spans="1:16" ht="16.5" thickBot="1" x14ac:dyDescent="0.3">
      <c r="A75" s="8" t="s">
        <v>209</v>
      </c>
      <c r="B75" s="55">
        <v>1067</v>
      </c>
      <c r="C75" s="56"/>
      <c r="D75" s="55">
        <v>16</v>
      </c>
      <c r="E75" s="55"/>
      <c r="F75" s="55">
        <v>265</v>
      </c>
      <c r="G75" s="55">
        <v>786</v>
      </c>
      <c r="H75" s="55">
        <v>30</v>
      </c>
      <c r="I75" s="55">
        <v>360</v>
      </c>
      <c r="J75" s="55">
        <v>5</v>
      </c>
      <c r="K75" s="55">
        <v>8316</v>
      </c>
      <c r="L75" s="55">
        <v>2806</v>
      </c>
    </row>
    <row r="76" spans="1:16" ht="16.5" thickBot="1" x14ac:dyDescent="0.3">
      <c r="A76" s="8" t="s">
        <v>210</v>
      </c>
      <c r="B76" s="55">
        <v>1013</v>
      </c>
      <c r="C76" s="56"/>
      <c r="D76" s="55">
        <v>4</v>
      </c>
      <c r="E76" s="55"/>
      <c r="F76" s="55">
        <v>434</v>
      </c>
      <c r="G76" s="55">
        <v>575</v>
      </c>
      <c r="H76" s="55">
        <v>13</v>
      </c>
      <c r="I76" s="55">
        <v>135</v>
      </c>
      <c r="J76" s="55" t="s">
        <v>91</v>
      </c>
      <c r="K76" s="55">
        <v>96709</v>
      </c>
      <c r="L76" s="55">
        <v>12900</v>
      </c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547156</v>
      </c>
      <c r="S2" t="s">
        <v>105</v>
      </c>
    </row>
    <row r="3" spans="1:19" ht="16.5" thickTop="1" thickBot="1" x14ac:dyDescent="0.3">
      <c r="A3" s="7" t="s">
        <v>16</v>
      </c>
      <c r="B3" s="54">
        <v>2049909</v>
      </c>
      <c r="C3" s="54">
        <v>52049</v>
      </c>
      <c r="D3" s="54">
        <v>132835</v>
      </c>
      <c r="E3" s="54">
        <v>6235</v>
      </c>
      <c r="F3" s="54">
        <v>507782</v>
      </c>
      <c r="G3" s="54">
        <v>1409292</v>
      </c>
      <c r="H3" s="54">
        <v>51153</v>
      </c>
      <c r="I3" s="54">
        <v>263</v>
      </c>
      <c r="J3" s="54" t="s">
        <v>211</v>
      </c>
      <c r="K3" s="54"/>
      <c r="L3" s="54"/>
      <c r="M3" s="24">
        <f>F3/(F3+D3)</f>
        <v>0.7926452154719591</v>
      </c>
      <c r="N3" s="25">
        <f t="shared" ref="N3:N66" si="0">+D3/B3</f>
        <v>6.4800437482834608E-2</v>
      </c>
      <c r="Q3" t="s">
        <v>69</v>
      </c>
      <c r="R3" s="64">
        <f>+G5+G6+G7+G8+G9+G13+G14+G15+G18+G20+G22+G30+G31+G32+G33+G34+G43+G47+G51+G56+G61+G64</f>
        <v>578827</v>
      </c>
    </row>
    <row r="4" spans="1:19" ht="16.5" thickBot="1" x14ac:dyDescent="0.3">
      <c r="A4" s="8" t="s">
        <v>19</v>
      </c>
      <c r="B4" s="55">
        <v>622412</v>
      </c>
      <c r="C4" s="56">
        <v>8526</v>
      </c>
      <c r="D4" s="55">
        <v>27549</v>
      </c>
      <c r="E4" s="57">
        <v>1502</v>
      </c>
      <c r="F4" s="55">
        <v>47707</v>
      </c>
      <c r="G4" s="55">
        <v>547156</v>
      </c>
      <c r="H4" s="55">
        <v>13477</v>
      </c>
      <c r="I4" s="55">
        <v>1880</v>
      </c>
      <c r="J4" s="55">
        <v>83</v>
      </c>
      <c r="K4" s="55">
        <v>3154384</v>
      </c>
      <c r="L4" s="55">
        <v>9530</v>
      </c>
      <c r="M4" s="24">
        <f t="shared" ref="M4:M67" si="1">F4/(F4+D4)</f>
        <v>0.63392952056978846</v>
      </c>
      <c r="N4" s="25">
        <f t="shared" si="0"/>
        <v>4.4261678759406953E-2</v>
      </c>
      <c r="P4">
        <f t="shared" ref="P4:P67" si="2">+B4/K4</f>
        <v>0.19731649665988668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177633</v>
      </c>
      <c r="C5" s="56">
        <v>3573</v>
      </c>
      <c r="D5" s="55">
        <v>18579</v>
      </c>
      <c r="E5" s="57">
        <v>324</v>
      </c>
      <c r="F5" s="55">
        <v>70853</v>
      </c>
      <c r="G5" s="55">
        <v>88201</v>
      </c>
      <c r="H5" s="55">
        <v>7371</v>
      </c>
      <c r="I5" s="55">
        <v>3799</v>
      </c>
      <c r="J5" s="55">
        <v>397</v>
      </c>
      <c r="K5" s="55">
        <v>600000</v>
      </c>
      <c r="L5" s="55">
        <v>12833</v>
      </c>
      <c r="M5" s="24">
        <f t="shared" si="1"/>
        <v>0.79225556847660794</v>
      </c>
      <c r="N5" s="25">
        <f t="shared" si="0"/>
        <v>0.10459205215247167</v>
      </c>
      <c r="P5">
        <f t="shared" si="2"/>
        <v>0.29605500000000001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165155</v>
      </c>
      <c r="C6" s="56">
        <v>2667</v>
      </c>
      <c r="D6" s="55">
        <v>21645</v>
      </c>
      <c r="E6" s="57">
        <v>578</v>
      </c>
      <c r="F6" s="55">
        <v>38092</v>
      </c>
      <c r="G6" s="55">
        <v>105418</v>
      </c>
      <c r="H6" s="55">
        <v>3079</v>
      </c>
      <c r="I6" s="55">
        <v>2732</v>
      </c>
      <c r="J6" s="55">
        <v>358</v>
      </c>
      <c r="K6" s="55">
        <v>1117404</v>
      </c>
      <c r="L6" s="55">
        <v>18481</v>
      </c>
      <c r="M6" s="24">
        <f t="shared" si="1"/>
        <v>0.63766175067378672</v>
      </c>
      <c r="N6" s="25">
        <f t="shared" si="0"/>
        <v>0.13105870243104961</v>
      </c>
      <c r="P6">
        <f t="shared" si="2"/>
        <v>0.14780240629172617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147863</v>
      </c>
      <c r="C7" s="56">
        <v>4560</v>
      </c>
      <c r="D7" s="55">
        <v>17167</v>
      </c>
      <c r="E7" s="57">
        <v>1438</v>
      </c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133209</v>
      </c>
      <c r="C8" s="56">
        <v>999</v>
      </c>
      <c r="D8" s="55">
        <v>3592</v>
      </c>
      <c r="E8" s="57">
        <v>97</v>
      </c>
      <c r="F8" s="55">
        <v>72600</v>
      </c>
      <c r="G8" s="55">
        <v>57017</v>
      </c>
      <c r="H8" s="55">
        <v>4288</v>
      </c>
      <c r="I8" s="55">
        <v>1590</v>
      </c>
      <c r="J8" s="55">
        <v>43</v>
      </c>
      <c r="K8" s="55">
        <v>1728357</v>
      </c>
      <c r="L8" s="55">
        <v>20629</v>
      </c>
      <c r="M8" s="24">
        <f t="shared" si="1"/>
        <v>0.95285594288114239</v>
      </c>
      <c r="N8" s="25">
        <f t="shared" si="0"/>
        <v>2.6965144997710366E-2</v>
      </c>
      <c r="P8">
        <f t="shared" si="2"/>
        <v>7.7072618677738458E-2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98476</v>
      </c>
      <c r="C9" s="56">
        <v>4603</v>
      </c>
      <c r="D9" s="55">
        <v>12868</v>
      </c>
      <c r="E9" s="57">
        <v>761</v>
      </c>
      <c r="F9" s="55" t="s">
        <v>70</v>
      </c>
      <c r="G9" s="55">
        <v>85264</v>
      </c>
      <c r="H9" s="55">
        <v>1559</v>
      </c>
      <c r="I9" s="55">
        <v>1451</v>
      </c>
      <c r="J9" s="55">
        <v>190</v>
      </c>
      <c r="K9" s="55">
        <v>398916</v>
      </c>
      <c r="L9" s="55">
        <v>5876</v>
      </c>
      <c r="M9" s="24" t="e">
        <f t="shared" si="1"/>
        <v>#VALUE!</v>
      </c>
      <c r="N9" s="25">
        <f t="shared" si="0"/>
        <v>0.13067143263333197</v>
      </c>
      <c r="P9">
        <f t="shared" si="2"/>
        <v>0.24685898785709273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76389</v>
      </c>
      <c r="C11" s="56">
        <v>1512</v>
      </c>
      <c r="D11" s="55">
        <v>4777</v>
      </c>
      <c r="E11" s="57">
        <v>94</v>
      </c>
      <c r="F11" s="55">
        <v>49933</v>
      </c>
      <c r="G11" s="55">
        <v>21679</v>
      </c>
      <c r="H11" s="55">
        <v>3643</v>
      </c>
      <c r="I11" s="55">
        <v>909</v>
      </c>
      <c r="J11" s="55">
        <v>57</v>
      </c>
      <c r="K11" s="55">
        <v>299204</v>
      </c>
      <c r="L11" s="55">
        <v>3562</v>
      </c>
      <c r="M11" s="24">
        <f t="shared" si="1"/>
        <v>0.9126850667154085</v>
      </c>
      <c r="N11" s="25">
        <f t="shared" si="0"/>
        <v>6.2535181767008341E-2</v>
      </c>
      <c r="P11">
        <f t="shared" si="2"/>
        <v>0.25530741567626103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69392</v>
      </c>
      <c r="C12" s="67">
        <v>4281</v>
      </c>
      <c r="D12" s="66">
        <v>1518</v>
      </c>
      <c r="E12" s="80">
        <v>115</v>
      </c>
      <c r="F12" s="66">
        <v>5674</v>
      </c>
      <c r="G12" s="66">
        <v>62200</v>
      </c>
      <c r="H12" s="66">
        <v>1820</v>
      </c>
      <c r="I12" s="66">
        <v>823</v>
      </c>
      <c r="J12" s="66">
        <v>18</v>
      </c>
      <c r="K12" s="66">
        <v>477716</v>
      </c>
      <c r="L12" s="66">
        <v>5664</v>
      </c>
      <c r="M12" s="77">
        <f t="shared" si="1"/>
        <v>0.78893214682981094</v>
      </c>
      <c r="N12" s="78">
        <f t="shared" si="0"/>
        <v>2.1875720544154945E-2</v>
      </c>
      <c r="P12" s="79">
        <f t="shared" si="2"/>
        <v>0.14525785194550736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33573</v>
      </c>
      <c r="C13" s="56">
        <v>2454</v>
      </c>
      <c r="D13" s="55">
        <v>4440</v>
      </c>
      <c r="E13" s="57">
        <v>283</v>
      </c>
      <c r="F13" s="55">
        <v>7107</v>
      </c>
      <c r="G13" s="55">
        <v>22026</v>
      </c>
      <c r="H13" s="55">
        <v>1204</v>
      </c>
      <c r="I13" s="55">
        <v>2897</v>
      </c>
      <c r="J13" s="55">
        <v>383</v>
      </c>
      <c r="K13" s="55">
        <v>128132</v>
      </c>
      <c r="L13" s="55">
        <v>11056</v>
      </c>
      <c r="M13" s="24">
        <f t="shared" si="1"/>
        <v>0.61548454143933484</v>
      </c>
      <c r="N13" s="25">
        <f t="shared" si="0"/>
        <v>0.13224912876418551</v>
      </c>
      <c r="P13">
        <f t="shared" si="2"/>
        <v>0.26201885555520871</v>
      </c>
      <c r="R13" s="8" t="s">
        <v>29</v>
      </c>
    </row>
    <row r="14" spans="1:19" ht="16.5" thickBot="1" x14ac:dyDescent="0.3">
      <c r="A14" s="8" t="s">
        <v>32</v>
      </c>
      <c r="B14" s="55">
        <v>28205</v>
      </c>
      <c r="C14" s="56">
        <v>1142</v>
      </c>
      <c r="D14" s="55">
        <v>1006</v>
      </c>
      <c r="E14" s="57">
        <v>103</v>
      </c>
      <c r="F14" s="55">
        <v>8937</v>
      </c>
      <c r="G14" s="55">
        <v>18262</v>
      </c>
      <c r="H14" s="55">
        <v>557</v>
      </c>
      <c r="I14" s="55">
        <v>747</v>
      </c>
      <c r="J14" s="55">
        <v>27</v>
      </c>
      <c r="K14" s="55">
        <v>450717</v>
      </c>
      <c r="L14" s="55">
        <v>11942</v>
      </c>
      <c r="M14" s="24">
        <f t="shared" si="1"/>
        <v>0.89882329276878203</v>
      </c>
      <c r="N14" s="25">
        <f t="shared" si="0"/>
        <v>3.5667434851976598E-2</v>
      </c>
      <c r="P14">
        <f t="shared" si="2"/>
        <v>6.2578070052826937E-2</v>
      </c>
      <c r="R14" s="8" t="s">
        <v>31</v>
      </c>
      <c r="S14">
        <v>2101</v>
      </c>
    </row>
    <row r="15" spans="1:19" ht="16.5" thickBot="1" x14ac:dyDescent="0.3">
      <c r="A15" s="8" t="s">
        <v>31</v>
      </c>
      <c r="B15" s="55">
        <v>28153</v>
      </c>
      <c r="C15" s="56">
        <v>734</v>
      </c>
      <c r="D15" s="55">
        <v>3134</v>
      </c>
      <c r="E15" s="57">
        <v>189</v>
      </c>
      <c r="F15" s="55">
        <v>250</v>
      </c>
      <c r="G15" s="55">
        <v>24769</v>
      </c>
      <c r="H15" s="55">
        <v>1279</v>
      </c>
      <c r="I15" s="55">
        <v>1643</v>
      </c>
      <c r="J15" s="55">
        <v>183</v>
      </c>
      <c r="K15" s="55">
        <v>134972</v>
      </c>
      <c r="L15" s="55">
        <v>7877</v>
      </c>
      <c r="M15" s="24">
        <f t="shared" si="1"/>
        <v>7.3877068557919617E-2</v>
      </c>
      <c r="N15" s="25">
        <f t="shared" si="0"/>
        <v>0.11132028558235357</v>
      </c>
      <c r="P15">
        <f t="shared" si="2"/>
        <v>0.20858400260794832</v>
      </c>
    </row>
    <row r="16" spans="1:19" ht="16.5" thickBot="1" x14ac:dyDescent="0.3">
      <c r="A16" s="8" t="s">
        <v>30</v>
      </c>
      <c r="B16" s="55">
        <v>26336</v>
      </c>
      <c r="C16" s="56">
        <v>400</v>
      </c>
      <c r="D16" s="55">
        <v>1239</v>
      </c>
      <c r="E16" s="57">
        <v>65</v>
      </c>
      <c r="F16" s="55">
        <v>15400</v>
      </c>
      <c r="G16" s="55">
        <v>9697</v>
      </c>
      <c r="H16" s="55">
        <v>386</v>
      </c>
      <c r="I16" s="55">
        <v>3043</v>
      </c>
      <c r="J16" s="55">
        <v>143</v>
      </c>
      <c r="K16" s="55">
        <v>199000</v>
      </c>
      <c r="L16" s="55">
        <v>22993</v>
      </c>
      <c r="M16" s="24">
        <f t="shared" si="1"/>
        <v>0.92553639040807745</v>
      </c>
      <c r="N16" s="25">
        <f t="shared" si="0"/>
        <v>4.7045868772782502E-2</v>
      </c>
      <c r="P16">
        <f t="shared" si="2"/>
        <v>0.13234170854271357</v>
      </c>
    </row>
    <row r="17" spans="1:16" ht="16.5" thickBot="1" x14ac:dyDescent="0.3">
      <c r="A17" s="8" t="s">
        <v>33</v>
      </c>
      <c r="B17" s="55">
        <v>26113</v>
      </c>
      <c r="C17" s="56">
        <v>851</v>
      </c>
      <c r="D17" s="55">
        <v>1590</v>
      </c>
      <c r="E17" s="57">
        <v>58</v>
      </c>
      <c r="F17" s="55">
        <v>14026</v>
      </c>
      <c r="G17" s="55">
        <v>10497</v>
      </c>
      <c r="H17" s="55">
        <v>296</v>
      </c>
      <c r="I17" s="55">
        <v>123</v>
      </c>
      <c r="J17" s="55">
        <v>7</v>
      </c>
      <c r="K17" s="55">
        <v>62985</v>
      </c>
      <c r="L17" s="55">
        <v>296</v>
      </c>
      <c r="M17" s="24">
        <f t="shared" si="1"/>
        <v>0.89818135245901642</v>
      </c>
      <c r="N17" s="25">
        <f t="shared" si="0"/>
        <v>6.0889212269750699E-2</v>
      </c>
      <c r="P17">
        <f t="shared" si="2"/>
        <v>0.41459077558148766</v>
      </c>
    </row>
    <row r="18" spans="1:16" ht="16.5" thickBot="1" x14ac:dyDescent="0.3">
      <c r="A18" s="8" t="s">
        <v>36</v>
      </c>
      <c r="B18" s="55">
        <v>24490</v>
      </c>
      <c r="C18" s="56">
        <v>3388</v>
      </c>
      <c r="D18" s="55">
        <v>198</v>
      </c>
      <c r="E18" s="57">
        <v>28</v>
      </c>
      <c r="F18" s="55">
        <v>1986</v>
      </c>
      <c r="G18" s="55">
        <v>22306</v>
      </c>
      <c r="H18" s="55">
        <v>8</v>
      </c>
      <c r="I18" s="55">
        <v>168</v>
      </c>
      <c r="J18" s="55">
        <v>1</v>
      </c>
      <c r="K18" s="55">
        <v>1517992</v>
      </c>
      <c r="L18" s="55">
        <v>10402</v>
      </c>
      <c r="M18" s="24">
        <f t="shared" si="1"/>
        <v>0.90934065934065933</v>
      </c>
      <c r="N18" s="25">
        <f t="shared" si="0"/>
        <v>8.0849326255614529E-3</v>
      </c>
      <c r="P18">
        <f t="shared" si="2"/>
        <v>1.6133154851935977E-2</v>
      </c>
    </row>
    <row r="19" spans="1:16" ht="16.5" thickBot="1" x14ac:dyDescent="0.3">
      <c r="A19" s="8" t="s">
        <v>34</v>
      </c>
      <c r="B19" s="55">
        <v>18091</v>
      </c>
      <c r="C19" s="56">
        <v>643</v>
      </c>
      <c r="D19" s="55">
        <v>599</v>
      </c>
      <c r="E19" s="57">
        <v>32</v>
      </c>
      <c r="F19" s="55">
        <v>383</v>
      </c>
      <c r="G19" s="55">
        <v>17109</v>
      </c>
      <c r="H19" s="55">
        <v>208</v>
      </c>
      <c r="I19" s="55">
        <v>1774</v>
      </c>
      <c r="J19" s="55">
        <v>59</v>
      </c>
      <c r="K19" s="55">
        <v>191680</v>
      </c>
      <c r="L19" s="55">
        <v>18798</v>
      </c>
      <c r="M19" s="24">
        <f t="shared" si="1"/>
        <v>0.39002036659877798</v>
      </c>
      <c r="N19" s="25">
        <f t="shared" si="0"/>
        <v>3.3110386379967938E-2</v>
      </c>
      <c r="P19">
        <f t="shared" si="2"/>
        <v>9.4381260434056757E-2</v>
      </c>
    </row>
    <row r="20" spans="1:16" ht="16.5" thickBot="1" x14ac:dyDescent="0.3">
      <c r="A20" s="8" t="s">
        <v>35</v>
      </c>
      <c r="B20" s="55">
        <v>14335</v>
      </c>
      <c r="C20" s="56">
        <v>109</v>
      </c>
      <c r="D20" s="55">
        <v>393</v>
      </c>
      <c r="E20" s="57">
        <v>9</v>
      </c>
      <c r="F20" s="55">
        <v>8098</v>
      </c>
      <c r="G20" s="55">
        <v>5844</v>
      </c>
      <c r="H20" s="55">
        <v>232</v>
      </c>
      <c r="I20" s="55">
        <v>1592</v>
      </c>
      <c r="J20" s="55">
        <v>44</v>
      </c>
      <c r="K20" s="55">
        <v>156801</v>
      </c>
      <c r="L20" s="55">
        <v>17410</v>
      </c>
      <c r="M20" s="24">
        <f t="shared" si="1"/>
        <v>0.95371569897538566</v>
      </c>
      <c r="N20" s="25">
        <f t="shared" si="0"/>
        <v>2.7415416811998605E-2</v>
      </c>
      <c r="P20">
        <f t="shared" si="2"/>
        <v>9.1421610831563568E-2</v>
      </c>
    </row>
    <row r="21" spans="1:16" ht="16.5" thickBot="1" x14ac:dyDescent="0.3">
      <c r="A21" s="8" t="s">
        <v>49</v>
      </c>
      <c r="B21" s="55">
        <v>12547</v>
      </c>
      <c r="C21" s="56">
        <v>1068</v>
      </c>
      <c r="D21" s="55">
        <v>444</v>
      </c>
      <c r="E21" s="57">
        <v>38</v>
      </c>
      <c r="F21" s="55">
        <v>77</v>
      </c>
      <c r="G21" s="55">
        <v>12026</v>
      </c>
      <c r="H21" s="55">
        <v>194</v>
      </c>
      <c r="I21" s="55">
        <v>2541</v>
      </c>
      <c r="J21" s="55">
        <v>90</v>
      </c>
      <c r="K21" s="55">
        <v>90646</v>
      </c>
      <c r="L21" s="55">
        <v>18358</v>
      </c>
      <c r="M21" s="24">
        <f t="shared" si="1"/>
        <v>0.14779270633397312</v>
      </c>
      <c r="N21" s="25">
        <f t="shared" si="0"/>
        <v>3.5386945086474851E-2</v>
      </c>
      <c r="P21">
        <f t="shared" si="2"/>
        <v>0.13841758047790306</v>
      </c>
    </row>
    <row r="22" spans="1:16" ht="16.5" thickBot="1" x14ac:dyDescent="0.3">
      <c r="A22" s="8" t="s">
        <v>47</v>
      </c>
      <c r="B22" s="55">
        <v>12320</v>
      </c>
      <c r="C22" s="56">
        <v>833</v>
      </c>
      <c r="D22" s="55">
        <v>405</v>
      </c>
      <c r="E22" s="57">
        <v>12</v>
      </c>
      <c r="F22" s="55">
        <v>1432</v>
      </c>
      <c r="G22" s="55">
        <v>10483</v>
      </c>
      <c r="H22" s="55"/>
      <c r="I22" s="55">
        <v>9</v>
      </c>
      <c r="J22" s="55" t="s">
        <v>63</v>
      </c>
      <c r="K22" s="55">
        <v>244893</v>
      </c>
      <c r="L22" s="55">
        <v>177</v>
      </c>
      <c r="M22" s="24">
        <f t="shared" si="1"/>
        <v>0.77953184540010889</v>
      </c>
      <c r="N22" s="25">
        <f t="shared" si="0"/>
        <v>3.2873376623376624E-2</v>
      </c>
      <c r="P22">
        <f t="shared" si="2"/>
        <v>5.0307685397295965E-2</v>
      </c>
    </row>
    <row r="23" spans="1:16" ht="16.5" thickBot="1" x14ac:dyDescent="0.3">
      <c r="A23" s="8" t="s">
        <v>45</v>
      </c>
      <c r="B23" s="55">
        <v>12200</v>
      </c>
      <c r="C23" s="56">
        <v>154</v>
      </c>
      <c r="D23" s="55">
        <v>126</v>
      </c>
      <c r="E23" s="57">
        <v>3</v>
      </c>
      <c r="F23" s="55">
        <v>2309</v>
      </c>
      <c r="G23" s="55">
        <v>9765</v>
      </c>
      <c r="H23" s="55">
        <v>176</v>
      </c>
      <c r="I23" s="55">
        <v>1410</v>
      </c>
      <c r="J23" s="55">
        <v>15</v>
      </c>
      <c r="K23" s="55">
        <v>117339</v>
      </c>
      <c r="L23" s="55">
        <v>13557</v>
      </c>
      <c r="M23" s="24">
        <f t="shared" si="1"/>
        <v>0.94825462012320327</v>
      </c>
      <c r="N23" s="25">
        <f t="shared" si="0"/>
        <v>1.0327868852459017E-2</v>
      </c>
      <c r="P23">
        <f t="shared" si="2"/>
        <v>0.10397225134013414</v>
      </c>
    </row>
    <row r="24" spans="1:16" ht="16.5" thickBot="1" x14ac:dyDescent="0.3">
      <c r="A24" s="8" t="s">
        <v>46</v>
      </c>
      <c r="B24" s="55">
        <v>11927</v>
      </c>
      <c r="C24" s="56">
        <v>482</v>
      </c>
      <c r="D24" s="55">
        <v>1203</v>
      </c>
      <c r="E24" s="57">
        <v>170</v>
      </c>
      <c r="F24" s="55">
        <v>381</v>
      </c>
      <c r="G24" s="55">
        <v>10343</v>
      </c>
      <c r="H24" s="55">
        <v>954</v>
      </c>
      <c r="I24" s="55">
        <v>1181</v>
      </c>
      <c r="J24" s="55">
        <v>119</v>
      </c>
      <c r="K24" s="55">
        <v>74600</v>
      </c>
      <c r="L24" s="55">
        <v>7387</v>
      </c>
      <c r="M24" s="24">
        <f t="shared" si="1"/>
        <v>0.24053030303030304</v>
      </c>
      <c r="N24" s="25">
        <f t="shared" si="0"/>
        <v>0.10086358681982058</v>
      </c>
      <c r="P24">
        <f t="shared" si="2"/>
        <v>0.15987935656836461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51</v>
      </c>
      <c r="B27" s="55">
        <v>8273</v>
      </c>
      <c r="C27" s="56">
        <v>356</v>
      </c>
      <c r="D27" s="55">
        <v>94</v>
      </c>
      <c r="E27" s="57">
        <v>2</v>
      </c>
      <c r="F27" s="55">
        <v>2937</v>
      </c>
      <c r="G27" s="55">
        <v>5242</v>
      </c>
      <c r="H27" s="55">
        <v>389</v>
      </c>
      <c r="I27" s="55">
        <v>433</v>
      </c>
      <c r="J27" s="55">
        <v>5</v>
      </c>
      <c r="K27" s="55">
        <v>91873</v>
      </c>
      <c r="L27" s="55">
        <v>4806</v>
      </c>
      <c r="M27" s="24">
        <f t="shared" si="1"/>
        <v>0.9689871329594193</v>
      </c>
      <c r="N27" s="25">
        <f t="shared" si="0"/>
        <v>1.136226278254563E-2</v>
      </c>
      <c r="P27">
        <f t="shared" si="2"/>
        <v>9.0048218736734409E-2</v>
      </c>
    </row>
    <row r="28" spans="1:16" ht="16.5" thickBot="1" x14ac:dyDescent="0.3">
      <c r="A28" s="8" t="s">
        <v>56</v>
      </c>
      <c r="B28" s="55">
        <v>8100</v>
      </c>
      <c r="C28" s="56">
        <v>215</v>
      </c>
      <c r="D28" s="55">
        <v>146</v>
      </c>
      <c r="E28" s="55"/>
      <c r="F28" s="55">
        <v>853</v>
      </c>
      <c r="G28" s="55">
        <v>7101</v>
      </c>
      <c r="H28" s="55">
        <v>152</v>
      </c>
      <c r="I28" s="55">
        <v>64</v>
      </c>
      <c r="J28" s="55">
        <v>1</v>
      </c>
      <c r="K28" s="55">
        <v>89551</v>
      </c>
      <c r="L28" s="55">
        <v>708</v>
      </c>
      <c r="M28" s="24">
        <f t="shared" si="1"/>
        <v>0.85385385385385382</v>
      </c>
      <c r="N28" s="25">
        <f t="shared" si="0"/>
        <v>1.8024691358024692E-2</v>
      </c>
      <c r="P28">
        <f t="shared" si="2"/>
        <v>9.045125124230885E-2</v>
      </c>
    </row>
    <row r="29" spans="1:16" ht="16.5" thickBot="1" x14ac:dyDescent="0.3">
      <c r="A29" s="8" t="s">
        <v>50</v>
      </c>
      <c r="B29" s="55">
        <v>7858</v>
      </c>
      <c r="C29" s="56">
        <v>255</v>
      </c>
      <c r="D29" s="55">
        <v>388</v>
      </c>
      <c r="E29" s="55">
        <v>19</v>
      </c>
      <c r="F29" s="55">
        <v>780</v>
      </c>
      <c r="G29" s="55">
        <v>6690</v>
      </c>
      <c r="H29" s="55">
        <v>135</v>
      </c>
      <c r="I29" s="55">
        <v>445</v>
      </c>
      <c r="J29" s="55">
        <v>22</v>
      </c>
      <c r="K29" s="55">
        <v>26093</v>
      </c>
      <c r="L29" s="55">
        <v>1479</v>
      </c>
      <c r="M29" s="24">
        <f t="shared" si="1"/>
        <v>0.6678082191780822</v>
      </c>
      <c r="N29" s="25">
        <f t="shared" si="0"/>
        <v>4.9376431662000508E-2</v>
      </c>
      <c r="P29">
        <f t="shared" si="2"/>
        <v>0.30115356609052235</v>
      </c>
    </row>
    <row r="30" spans="1:16" ht="16.5" thickBot="1" x14ac:dyDescent="0.3">
      <c r="A30" s="8" t="s">
        <v>54</v>
      </c>
      <c r="B30" s="55">
        <v>7582</v>
      </c>
      <c r="C30" s="56">
        <v>380</v>
      </c>
      <c r="D30" s="55">
        <v>286</v>
      </c>
      <c r="E30" s="57">
        <v>23</v>
      </c>
      <c r="F30" s="55">
        <v>668</v>
      </c>
      <c r="G30" s="55">
        <v>6628</v>
      </c>
      <c r="H30" s="55">
        <v>160</v>
      </c>
      <c r="I30" s="55">
        <v>200</v>
      </c>
      <c r="J30" s="55">
        <v>8</v>
      </c>
      <c r="K30" s="55">
        <v>156493</v>
      </c>
      <c r="L30" s="55">
        <v>4135</v>
      </c>
      <c r="M30" s="24">
        <f t="shared" si="1"/>
        <v>0.70020964360587001</v>
      </c>
      <c r="N30" s="25">
        <f t="shared" si="0"/>
        <v>3.7720917963597993E-2</v>
      </c>
      <c r="P30">
        <f t="shared" si="2"/>
        <v>4.8449451413162252E-2</v>
      </c>
    </row>
    <row r="31" spans="1:16" ht="16.5" thickBot="1" x14ac:dyDescent="0.3">
      <c r="A31" s="8" t="s">
        <v>59</v>
      </c>
      <c r="B31" s="55">
        <v>7216</v>
      </c>
      <c r="C31" s="56">
        <v>337</v>
      </c>
      <c r="D31" s="55">
        <v>362</v>
      </c>
      <c r="E31" s="57">
        <v>11</v>
      </c>
      <c r="F31" s="55">
        <v>1217</v>
      </c>
      <c r="G31" s="55">
        <v>5637</v>
      </c>
      <c r="H31" s="55">
        <v>245</v>
      </c>
      <c r="I31" s="55">
        <v>375</v>
      </c>
      <c r="J31" s="55">
        <v>19</v>
      </c>
      <c r="K31" s="55">
        <v>74827</v>
      </c>
      <c r="L31" s="55">
        <v>3890</v>
      </c>
      <c r="M31" s="24">
        <f t="shared" si="1"/>
        <v>0.77074097530082331</v>
      </c>
      <c r="N31" s="25">
        <f t="shared" si="0"/>
        <v>5.0166297117516627E-2</v>
      </c>
      <c r="P31">
        <f t="shared" si="2"/>
        <v>9.6435778529140551E-2</v>
      </c>
    </row>
    <row r="32" spans="1:16" ht="16.5" thickBot="1" x14ac:dyDescent="0.3">
      <c r="A32" s="8" t="s">
        <v>53</v>
      </c>
      <c r="B32" s="55">
        <v>6740</v>
      </c>
      <c r="C32" s="56">
        <v>117</v>
      </c>
      <c r="D32" s="55">
        <v>145</v>
      </c>
      <c r="E32" s="57">
        <v>6</v>
      </c>
      <c r="F32" s="55">
        <v>32</v>
      </c>
      <c r="G32" s="55">
        <v>6563</v>
      </c>
      <c r="H32" s="55">
        <v>59</v>
      </c>
      <c r="I32" s="55">
        <v>1243</v>
      </c>
      <c r="J32" s="55">
        <v>27</v>
      </c>
      <c r="K32" s="55">
        <v>130216</v>
      </c>
      <c r="L32" s="55">
        <v>24020</v>
      </c>
      <c r="M32" s="24">
        <f t="shared" si="1"/>
        <v>0.1807909604519774</v>
      </c>
      <c r="N32" s="25">
        <f t="shared" si="0"/>
        <v>2.1513353115727003E-2</v>
      </c>
      <c r="P32">
        <f t="shared" si="2"/>
        <v>5.176015236222891E-2</v>
      </c>
    </row>
    <row r="33" spans="1:16" ht="16.5" thickBot="1" x14ac:dyDescent="0.3">
      <c r="A33" s="8" t="s">
        <v>58</v>
      </c>
      <c r="B33" s="55">
        <v>6681</v>
      </c>
      <c r="C33" s="56">
        <v>170</v>
      </c>
      <c r="D33" s="55">
        <v>309</v>
      </c>
      <c r="E33" s="57">
        <v>10</v>
      </c>
      <c r="F33" s="55">
        <v>2748</v>
      </c>
      <c r="G33" s="55">
        <v>3624</v>
      </c>
      <c r="H33" s="55">
        <v>89</v>
      </c>
      <c r="I33" s="55">
        <v>1153</v>
      </c>
      <c r="J33" s="55">
        <v>53</v>
      </c>
      <c r="K33" s="55">
        <v>77712</v>
      </c>
      <c r="L33" s="55">
        <v>13417</v>
      </c>
      <c r="M33" s="24">
        <f t="shared" si="1"/>
        <v>0.89892051030421982</v>
      </c>
      <c r="N33" s="25">
        <f t="shared" si="0"/>
        <v>4.6250561293219576E-2</v>
      </c>
      <c r="P33">
        <f t="shared" si="2"/>
        <v>8.5971278567016682E-2</v>
      </c>
    </row>
    <row r="34" spans="1:16" ht="16.5" thickBot="1" x14ac:dyDescent="0.3">
      <c r="A34" s="8" t="s">
        <v>55</v>
      </c>
      <c r="B34" s="55">
        <v>6447</v>
      </c>
      <c r="C34" s="56">
        <v>47</v>
      </c>
      <c r="D34" s="55">
        <v>63</v>
      </c>
      <c r="E34" s="55">
        <v>2</v>
      </c>
      <c r="F34" s="55">
        <v>3686</v>
      </c>
      <c r="G34" s="55">
        <v>2698</v>
      </c>
      <c r="H34" s="55">
        <v>76</v>
      </c>
      <c r="I34" s="55">
        <v>253</v>
      </c>
      <c r="J34" s="55">
        <v>2</v>
      </c>
      <c r="K34" s="55">
        <v>371377</v>
      </c>
      <c r="L34" s="55">
        <v>14564</v>
      </c>
      <c r="M34" s="24">
        <f t="shared" si="1"/>
        <v>0.98319551880501466</v>
      </c>
      <c r="N34" s="25">
        <f t="shared" si="0"/>
        <v>9.7719869706840382E-3</v>
      </c>
      <c r="P34">
        <f t="shared" si="2"/>
        <v>1.7359718022386953E-2</v>
      </c>
    </row>
    <row r="35" spans="1:16" ht="16.5" thickBot="1" x14ac:dyDescent="0.3">
      <c r="A35" s="8" t="s">
        <v>62</v>
      </c>
      <c r="B35" s="55">
        <v>6383</v>
      </c>
      <c r="C35" s="56">
        <v>546</v>
      </c>
      <c r="D35" s="55">
        <v>111</v>
      </c>
      <c r="E35" s="57">
        <v>15</v>
      </c>
      <c r="F35" s="55">
        <v>1446</v>
      </c>
      <c r="G35" s="55">
        <v>4826</v>
      </c>
      <c r="H35" s="55">
        <v>46</v>
      </c>
      <c r="I35" s="55">
        <v>29</v>
      </c>
      <c r="J35" s="55" t="s">
        <v>91</v>
      </c>
      <c r="K35" s="55">
        <v>73439</v>
      </c>
      <c r="L35" s="55">
        <v>332</v>
      </c>
      <c r="M35" s="24">
        <f t="shared" si="1"/>
        <v>0.92870905587668595</v>
      </c>
      <c r="N35" s="25">
        <f t="shared" si="0"/>
        <v>1.7389942033526555E-2</v>
      </c>
      <c r="P35">
        <f t="shared" si="2"/>
        <v>8.6915671509688319E-2</v>
      </c>
    </row>
    <row r="36" spans="1:16" ht="16.5" thickBot="1" x14ac:dyDescent="0.3">
      <c r="A36" s="8" t="s">
        <v>60</v>
      </c>
      <c r="B36" s="55">
        <v>6216</v>
      </c>
      <c r="C36" s="56">
        <v>105</v>
      </c>
      <c r="D36" s="55">
        <v>166</v>
      </c>
      <c r="E36" s="57">
        <v>5</v>
      </c>
      <c r="F36" s="55">
        <v>819</v>
      </c>
      <c r="G36" s="55">
        <v>5231</v>
      </c>
      <c r="H36" s="55">
        <v>84</v>
      </c>
      <c r="I36" s="55">
        <v>580</v>
      </c>
      <c r="J36" s="55">
        <v>16</v>
      </c>
      <c r="K36" s="55">
        <v>137672</v>
      </c>
      <c r="L36" s="55">
        <v>12856</v>
      </c>
      <c r="M36" s="24">
        <f t="shared" si="1"/>
        <v>0.83147208121827409</v>
      </c>
      <c r="N36" s="25">
        <f t="shared" si="0"/>
        <v>2.6705276705276705E-2</v>
      </c>
      <c r="P36">
        <f t="shared" si="2"/>
        <v>4.5150793189610086E-2</v>
      </c>
    </row>
    <row r="37" spans="1:16" ht="16.5" thickBot="1" x14ac:dyDescent="0.3">
      <c r="A37" s="8" t="s">
        <v>73</v>
      </c>
      <c r="B37" s="55">
        <v>5862</v>
      </c>
      <c r="C37" s="56">
        <v>493</v>
      </c>
      <c r="D37" s="55">
        <v>79</v>
      </c>
      <c r="E37" s="57">
        <v>6</v>
      </c>
      <c r="F37" s="55">
        <v>931</v>
      </c>
      <c r="G37" s="55">
        <v>4852</v>
      </c>
      <c r="H37" s="55">
        <v>71</v>
      </c>
      <c r="I37" s="55">
        <v>168</v>
      </c>
      <c r="J37" s="55">
        <v>2</v>
      </c>
      <c r="K37" s="55">
        <v>150000</v>
      </c>
      <c r="L37" s="55">
        <v>4309</v>
      </c>
      <c r="M37" s="24">
        <f t="shared" si="1"/>
        <v>0.92178217821782182</v>
      </c>
      <c r="N37" s="25">
        <f t="shared" si="0"/>
        <v>1.3476629136813374E-2</v>
      </c>
      <c r="P37">
        <f t="shared" si="2"/>
        <v>3.9079999999999997E-2</v>
      </c>
    </row>
    <row r="38" spans="1:16" ht="16.5" thickBot="1" x14ac:dyDescent="0.3">
      <c r="A38" s="8" t="s">
        <v>74</v>
      </c>
      <c r="B38" s="55">
        <v>5453</v>
      </c>
      <c r="C38" s="56">
        <v>230</v>
      </c>
      <c r="D38" s="55">
        <v>349</v>
      </c>
      <c r="E38" s="57">
        <v>14</v>
      </c>
      <c r="F38" s="55">
        <v>353</v>
      </c>
      <c r="G38" s="55">
        <v>4751</v>
      </c>
      <c r="H38" s="55">
        <v>1</v>
      </c>
      <c r="I38" s="55">
        <v>50</v>
      </c>
      <c r="J38" s="55">
        <v>3</v>
      </c>
      <c r="K38" s="55">
        <v>45486</v>
      </c>
      <c r="L38" s="55">
        <v>415</v>
      </c>
      <c r="M38" s="24">
        <f t="shared" si="1"/>
        <v>0.5028490028490028</v>
      </c>
      <c r="N38" s="25">
        <f t="shared" si="0"/>
        <v>6.4001467082340002E-2</v>
      </c>
      <c r="P38">
        <f t="shared" si="2"/>
        <v>0.11988304093567251</v>
      </c>
    </row>
    <row r="39" spans="1:16" ht="16.5" thickBot="1" x14ac:dyDescent="0.3">
      <c r="A39" s="8" t="s">
        <v>75</v>
      </c>
      <c r="B39" s="55">
        <v>5399</v>
      </c>
      <c r="C39" s="56">
        <v>385</v>
      </c>
      <c r="D39" s="55">
        <v>406</v>
      </c>
      <c r="E39" s="57">
        <v>74</v>
      </c>
      <c r="F39" s="55">
        <v>2125</v>
      </c>
      <c r="G39" s="55">
        <v>2868</v>
      </c>
      <c r="H39" s="55">
        <v>207</v>
      </c>
      <c r="I39" s="55">
        <v>42</v>
      </c>
      <c r="J39" s="55">
        <v>3</v>
      </c>
      <c r="K39" s="55">
        <v>40091</v>
      </c>
      <c r="L39" s="55">
        <v>311</v>
      </c>
      <c r="M39" s="24">
        <f t="shared" si="1"/>
        <v>0.83958909521928093</v>
      </c>
      <c r="N39" s="25">
        <f t="shared" si="0"/>
        <v>7.5199110946471567E-2</v>
      </c>
      <c r="P39">
        <f t="shared" si="2"/>
        <v>0.13466862886932229</v>
      </c>
    </row>
    <row r="40" spans="1:16" ht="16.5" thickBot="1" x14ac:dyDescent="0.3">
      <c r="A40" s="8" t="s">
        <v>76</v>
      </c>
      <c r="B40" s="55">
        <v>5136</v>
      </c>
      <c r="C40" s="56">
        <v>297</v>
      </c>
      <c r="D40" s="55">
        <v>469</v>
      </c>
      <c r="E40" s="57">
        <v>10</v>
      </c>
      <c r="F40" s="55">
        <v>446</v>
      </c>
      <c r="G40" s="55">
        <v>4221</v>
      </c>
      <c r="H40" s="55"/>
      <c r="I40" s="55">
        <v>19</v>
      </c>
      <c r="J40" s="55">
        <v>2</v>
      </c>
      <c r="K40" s="55">
        <v>36000</v>
      </c>
      <c r="L40" s="55">
        <v>132</v>
      </c>
      <c r="M40" s="24">
        <f t="shared" si="1"/>
        <v>0.48743169398907105</v>
      </c>
      <c r="N40" s="25">
        <f t="shared" si="0"/>
        <v>9.1316199376947044E-2</v>
      </c>
      <c r="P40">
        <f t="shared" si="2"/>
        <v>0.14266666666666666</v>
      </c>
    </row>
    <row r="41" spans="1:16" ht="16.5" thickBot="1" x14ac:dyDescent="0.3">
      <c r="A41" s="8" t="s">
        <v>64</v>
      </c>
      <c r="B41" s="55">
        <v>5072</v>
      </c>
      <c r="C41" s="56">
        <v>85</v>
      </c>
      <c r="D41" s="55">
        <v>83</v>
      </c>
      <c r="E41" s="57">
        <v>1</v>
      </c>
      <c r="F41" s="55">
        <v>2647</v>
      </c>
      <c r="G41" s="55">
        <v>2342</v>
      </c>
      <c r="H41" s="55">
        <v>56</v>
      </c>
      <c r="I41" s="55">
        <v>157</v>
      </c>
      <c r="J41" s="55">
        <v>3</v>
      </c>
      <c r="K41" s="55">
        <v>87183</v>
      </c>
      <c r="L41" s="55">
        <v>2694</v>
      </c>
      <c r="M41" s="24">
        <f t="shared" si="1"/>
        <v>0.96959706959706959</v>
      </c>
      <c r="N41" s="25">
        <f t="shared" si="0"/>
        <v>1.6364353312302838E-2</v>
      </c>
      <c r="P41">
        <f t="shared" si="2"/>
        <v>5.8176479359508163E-2</v>
      </c>
    </row>
    <row r="42" spans="1:16" ht="16.5" thickBot="1" x14ac:dyDescent="0.3">
      <c r="A42" s="8" t="s">
        <v>78</v>
      </c>
      <c r="B42" s="55">
        <v>4933</v>
      </c>
      <c r="C42" s="55"/>
      <c r="D42" s="55">
        <v>28</v>
      </c>
      <c r="E42" s="55"/>
      <c r="F42" s="55">
        <v>933</v>
      </c>
      <c r="G42" s="55">
        <v>3972</v>
      </c>
      <c r="H42" s="55">
        <v>1</v>
      </c>
      <c r="I42" s="55">
        <v>499</v>
      </c>
      <c r="J42" s="55">
        <v>3</v>
      </c>
      <c r="K42" s="55">
        <v>648195</v>
      </c>
      <c r="L42" s="55">
        <v>65538</v>
      </c>
      <c r="M42" s="24">
        <f t="shared" si="1"/>
        <v>0.97086368366285125</v>
      </c>
      <c r="N42" s="25">
        <f t="shared" si="0"/>
        <v>5.6760591931887287E-3</v>
      </c>
      <c r="P42">
        <f t="shared" si="2"/>
        <v>7.6103641651046371E-3</v>
      </c>
    </row>
    <row r="43" spans="1:16" ht="16.5" thickBot="1" x14ac:dyDescent="0.3">
      <c r="A43" s="8" t="s">
        <v>79</v>
      </c>
      <c r="B43" s="55">
        <v>4873</v>
      </c>
      <c r="C43" s="56">
        <v>408</v>
      </c>
      <c r="D43" s="55">
        <v>99</v>
      </c>
      <c r="E43" s="57">
        <v>5</v>
      </c>
      <c r="F43" s="55">
        <v>400</v>
      </c>
      <c r="G43" s="55">
        <v>4374</v>
      </c>
      <c r="H43" s="55">
        <v>128</v>
      </c>
      <c r="I43" s="55">
        <v>558</v>
      </c>
      <c r="J43" s="55">
        <v>11</v>
      </c>
      <c r="K43" s="55">
        <v>26278</v>
      </c>
      <c r="L43" s="55">
        <v>3008</v>
      </c>
      <c r="M43" s="24">
        <f t="shared" si="1"/>
        <v>0.80160320641282568</v>
      </c>
      <c r="N43" s="25">
        <f t="shared" si="0"/>
        <v>2.0316027088036117E-2</v>
      </c>
      <c r="P43">
        <f t="shared" si="2"/>
        <v>0.18544029225968492</v>
      </c>
    </row>
    <row r="44" spans="1:16" ht="16.5" thickBot="1" x14ac:dyDescent="0.3">
      <c r="A44" s="8" t="s">
        <v>82</v>
      </c>
      <c r="B44" s="55">
        <v>3764</v>
      </c>
      <c r="C44" s="55">
        <v>392</v>
      </c>
      <c r="D44" s="55">
        <v>108</v>
      </c>
      <c r="E44" s="55">
        <v>10</v>
      </c>
      <c r="F44" s="55">
        <v>143</v>
      </c>
      <c r="G44" s="55">
        <v>3513</v>
      </c>
      <c r="H44" s="55">
        <v>45</v>
      </c>
      <c r="I44" s="55">
        <v>86</v>
      </c>
      <c r="J44" s="55">
        <v>2</v>
      </c>
      <c r="K44" s="55">
        <v>39084</v>
      </c>
      <c r="L44" s="55">
        <v>894</v>
      </c>
      <c r="M44" s="24">
        <f t="shared" si="1"/>
        <v>0.56972111553784865</v>
      </c>
      <c r="N44" s="25">
        <f t="shared" si="0"/>
        <v>2.8692879914984058E-2</v>
      </c>
      <c r="P44">
        <f t="shared" si="2"/>
        <v>9.6305393511411319E-2</v>
      </c>
    </row>
    <row r="45" spans="1:16" ht="16.5" thickBot="1" x14ac:dyDescent="0.3">
      <c r="A45" s="8" t="s">
        <v>85</v>
      </c>
      <c r="B45" s="55">
        <v>3728</v>
      </c>
      <c r="C45" s="56">
        <v>447</v>
      </c>
      <c r="D45" s="55">
        <v>36</v>
      </c>
      <c r="E45" s="55">
        <v>3</v>
      </c>
      <c r="F45" s="55">
        <v>203</v>
      </c>
      <c r="G45" s="55">
        <v>3489</v>
      </c>
      <c r="H45" s="55">
        <v>68</v>
      </c>
      <c r="I45" s="55">
        <v>395</v>
      </c>
      <c r="J45" s="55">
        <v>4</v>
      </c>
      <c r="K45" s="55">
        <v>76198</v>
      </c>
      <c r="L45" s="55">
        <v>8064</v>
      </c>
      <c r="M45" s="24">
        <f t="shared" si="1"/>
        <v>0.84937238493723854</v>
      </c>
      <c r="N45" s="25">
        <f t="shared" si="0"/>
        <v>9.6566523605150223E-3</v>
      </c>
      <c r="P45">
        <f t="shared" si="2"/>
        <v>4.8925168639596839E-2</v>
      </c>
    </row>
    <row r="46" spans="1:16" ht="16.5" thickBot="1" x14ac:dyDescent="0.3">
      <c r="A46" s="8" t="s">
        <v>81</v>
      </c>
      <c r="B46" s="55">
        <v>3711</v>
      </c>
      <c r="C46" s="56">
        <v>283</v>
      </c>
      <c r="D46" s="55">
        <v>7</v>
      </c>
      <c r="E46" s="57"/>
      <c r="F46" s="55">
        <v>406</v>
      </c>
      <c r="G46" s="55">
        <v>3298</v>
      </c>
      <c r="H46" s="55">
        <v>37</v>
      </c>
      <c r="I46" s="55">
        <v>1288</v>
      </c>
      <c r="J46" s="55">
        <v>2</v>
      </c>
      <c r="K46" s="55">
        <v>54484</v>
      </c>
      <c r="L46" s="55">
        <v>18911</v>
      </c>
      <c r="M46" s="24">
        <f t="shared" si="1"/>
        <v>0.98305084745762716</v>
      </c>
      <c r="N46" s="25">
        <f t="shared" si="0"/>
        <v>1.8862840204796551E-3</v>
      </c>
      <c r="P46">
        <f t="shared" si="2"/>
        <v>6.8111739226194845E-2</v>
      </c>
    </row>
    <row r="47" spans="1:16" ht="16.5" thickBot="1" x14ac:dyDescent="0.3">
      <c r="A47" s="8" t="s">
        <v>86</v>
      </c>
      <c r="B47" s="55">
        <v>3699</v>
      </c>
      <c r="C47" s="55">
        <v>447</v>
      </c>
      <c r="D47" s="55">
        <v>10</v>
      </c>
      <c r="E47" s="55"/>
      <c r="F47" s="55">
        <v>652</v>
      </c>
      <c r="G47" s="55">
        <v>3037</v>
      </c>
      <c r="H47" s="55">
        <v>29</v>
      </c>
      <c r="I47" s="55">
        <v>632</v>
      </c>
      <c r="J47" s="55">
        <v>2</v>
      </c>
      <c r="K47" s="55">
        <v>72680</v>
      </c>
      <c r="L47" s="55">
        <v>12423</v>
      </c>
      <c r="M47" s="24">
        <f t="shared" si="1"/>
        <v>0.98489425981873113</v>
      </c>
      <c r="N47" s="25">
        <f t="shared" si="0"/>
        <v>2.703433360367667E-3</v>
      </c>
      <c r="P47">
        <f t="shared" si="2"/>
        <v>5.0894331315354979E-2</v>
      </c>
    </row>
    <row r="48" spans="1:16" ht="16.5" thickBot="1" x14ac:dyDescent="0.3">
      <c r="A48" s="8" t="s">
        <v>84</v>
      </c>
      <c r="B48" s="55">
        <v>3614</v>
      </c>
      <c r="C48" s="56">
        <v>328</v>
      </c>
      <c r="D48" s="55">
        <v>189</v>
      </c>
      <c r="E48" s="57">
        <v>6</v>
      </c>
      <c r="F48" s="55">
        <v>208</v>
      </c>
      <c r="G48" s="55">
        <v>3217</v>
      </c>
      <c r="H48" s="55">
        <v>143</v>
      </c>
      <c r="I48" s="55">
        <v>333</v>
      </c>
      <c r="J48" s="55">
        <v>17</v>
      </c>
      <c r="K48" s="55">
        <v>9275</v>
      </c>
      <c r="L48" s="55">
        <v>855</v>
      </c>
      <c r="M48" s="24">
        <f t="shared" si="1"/>
        <v>0.52392947103274556</v>
      </c>
      <c r="N48" s="25">
        <f t="shared" si="0"/>
        <v>5.2296624239070284E-2</v>
      </c>
      <c r="P48">
        <f t="shared" si="2"/>
        <v>0.38964959568733154</v>
      </c>
    </row>
    <row r="49" spans="1:16" ht="16.5" thickBot="1" x14ac:dyDescent="0.3">
      <c r="A49" s="8" t="s">
        <v>80</v>
      </c>
      <c r="B49" s="55">
        <v>3574</v>
      </c>
      <c r="C49" s="56"/>
      <c r="D49" s="55">
        <v>95</v>
      </c>
      <c r="E49" s="57"/>
      <c r="F49" s="55">
        <v>72</v>
      </c>
      <c r="G49" s="55">
        <v>3407</v>
      </c>
      <c r="H49" s="55">
        <v>106</v>
      </c>
      <c r="I49" s="55">
        <v>828</v>
      </c>
      <c r="J49" s="55">
        <v>22</v>
      </c>
      <c r="K49" s="55">
        <v>16053</v>
      </c>
      <c r="L49" s="55">
        <v>3720</v>
      </c>
      <c r="M49" s="24">
        <f t="shared" si="1"/>
        <v>0.43113772455089822</v>
      </c>
      <c r="N49" s="25">
        <f t="shared" si="0"/>
        <v>2.6580861779518745E-2</v>
      </c>
      <c r="P49">
        <f t="shared" si="2"/>
        <v>0.22263751323740111</v>
      </c>
    </row>
    <row r="50" spans="1:16" ht="16.5" thickBot="1" x14ac:dyDescent="0.3">
      <c r="A50" s="8" t="s">
        <v>83</v>
      </c>
      <c r="B50" s="55">
        <v>3373</v>
      </c>
      <c r="C50" s="56">
        <v>66</v>
      </c>
      <c r="D50" s="55">
        <v>69</v>
      </c>
      <c r="E50" s="57">
        <v>2</v>
      </c>
      <c r="F50" s="55">
        <v>526</v>
      </c>
      <c r="G50" s="55">
        <v>2778</v>
      </c>
      <c r="H50" s="55">
        <v>33</v>
      </c>
      <c r="I50" s="55">
        <v>5388</v>
      </c>
      <c r="J50" s="55">
        <v>110</v>
      </c>
      <c r="K50" s="55">
        <v>30723</v>
      </c>
      <c r="L50" s="55">
        <v>49080</v>
      </c>
      <c r="M50" s="24">
        <f t="shared" si="1"/>
        <v>0.88403361344537812</v>
      </c>
      <c r="N50" s="25">
        <f t="shared" si="0"/>
        <v>2.0456566854432257E-2</v>
      </c>
      <c r="P50">
        <f t="shared" si="2"/>
        <v>0.10978745565211731</v>
      </c>
    </row>
    <row r="51" spans="1:16" ht="16.5" thickBot="1" x14ac:dyDescent="0.3">
      <c r="A51" s="8" t="s">
        <v>87</v>
      </c>
      <c r="B51" s="55">
        <v>3237</v>
      </c>
      <c r="C51" s="56">
        <v>76</v>
      </c>
      <c r="D51" s="55">
        <v>72</v>
      </c>
      <c r="E51" s="57">
        <v>8</v>
      </c>
      <c r="F51" s="55">
        <v>300</v>
      </c>
      <c r="G51" s="55">
        <v>2865</v>
      </c>
      <c r="H51" s="55">
        <v>75</v>
      </c>
      <c r="I51" s="55">
        <v>584</v>
      </c>
      <c r="J51" s="55">
        <v>13</v>
      </c>
      <c r="K51" s="55">
        <v>48828</v>
      </c>
      <c r="L51" s="55">
        <v>8813</v>
      </c>
      <c r="M51" s="24">
        <f t="shared" si="1"/>
        <v>0.80645161290322576</v>
      </c>
      <c r="N51" s="25">
        <f t="shared" si="0"/>
        <v>2.2242817423540315E-2</v>
      </c>
      <c r="P51">
        <f t="shared" si="2"/>
        <v>6.6293929712460065E-2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90</v>
      </c>
      <c r="B54" s="55">
        <v>2506</v>
      </c>
      <c r="C54" s="56">
        <v>91</v>
      </c>
      <c r="D54" s="55">
        <v>34</v>
      </c>
      <c r="E54" s="55">
        <v>7</v>
      </c>
      <c r="F54" s="55">
        <v>410</v>
      </c>
      <c r="G54" s="55">
        <v>2062</v>
      </c>
      <c r="H54" s="55">
        <v>7</v>
      </c>
      <c r="I54" s="55">
        <v>42</v>
      </c>
      <c r="J54" s="55" t="s">
        <v>37</v>
      </c>
      <c r="K54" s="55">
        <v>90515</v>
      </c>
      <c r="L54" s="55">
        <v>1526</v>
      </c>
      <c r="M54" s="24">
        <f t="shared" si="1"/>
        <v>0.92342342342342343</v>
      </c>
      <c r="N54" s="25">
        <f t="shared" si="0"/>
        <v>1.3567438148443736E-2</v>
      </c>
      <c r="P54">
        <f t="shared" si="2"/>
        <v>2.7686018891896372E-2</v>
      </c>
    </row>
    <row r="55" spans="1:16" ht="16.5" thickBot="1" x14ac:dyDescent="0.3">
      <c r="A55" s="8" t="s">
        <v>93</v>
      </c>
      <c r="B55" s="55">
        <v>2443</v>
      </c>
      <c r="C55" s="56">
        <v>166</v>
      </c>
      <c r="D55" s="55">
        <v>109</v>
      </c>
      <c r="E55" s="57">
        <v>7</v>
      </c>
      <c r="F55" s="55">
        <v>596</v>
      </c>
      <c r="G55" s="55">
        <v>1738</v>
      </c>
      <c r="H55" s="55">
        <v>117</v>
      </c>
      <c r="I55" s="55">
        <v>54</v>
      </c>
      <c r="J55" s="55">
        <v>2</v>
      </c>
      <c r="K55" s="55">
        <v>24374</v>
      </c>
      <c r="L55" s="55">
        <v>539</v>
      </c>
      <c r="M55" s="24">
        <f t="shared" si="1"/>
        <v>0.84539007092198581</v>
      </c>
      <c r="N55" s="25">
        <f t="shared" si="0"/>
        <v>4.4617273843634876E-2</v>
      </c>
      <c r="P55">
        <f t="shared" si="2"/>
        <v>0.10022975301550832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2192</v>
      </c>
      <c r="C57" s="56">
        <v>22</v>
      </c>
      <c r="D57" s="55">
        <v>102</v>
      </c>
      <c r="E57" s="57">
        <v>1</v>
      </c>
      <c r="F57" s="55">
        <v>269</v>
      </c>
      <c r="G57" s="55">
        <v>1821</v>
      </c>
      <c r="H57" s="55">
        <v>72</v>
      </c>
      <c r="I57" s="55">
        <v>210</v>
      </c>
      <c r="J57" s="55">
        <v>10</v>
      </c>
      <c r="K57" s="55">
        <v>50771</v>
      </c>
      <c r="L57" s="55">
        <v>4871</v>
      </c>
      <c r="M57" s="24">
        <f t="shared" si="1"/>
        <v>0.72506738544474392</v>
      </c>
      <c r="N57" s="25">
        <f t="shared" si="0"/>
        <v>4.6532846715328466E-2</v>
      </c>
      <c r="P57">
        <f t="shared" si="2"/>
        <v>4.317425301845542E-2</v>
      </c>
    </row>
    <row r="58" spans="1:16" ht="16.5" thickBot="1" x14ac:dyDescent="0.3">
      <c r="A58" s="8" t="s">
        <v>95</v>
      </c>
      <c r="B58" s="55">
        <v>2160</v>
      </c>
      <c r="C58" s="56">
        <v>90</v>
      </c>
      <c r="D58" s="55">
        <v>336</v>
      </c>
      <c r="E58" s="57">
        <v>10</v>
      </c>
      <c r="F58" s="55">
        <v>708</v>
      </c>
      <c r="G58" s="55">
        <v>1116</v>
      </c>
      <c r="H58" s="55">
        <v>60</v>
      </c>
      <c r="I58" s="55">
        <v>49</v>
      </c>
      <c r="J58" s="55">
        <v>8</v>
      </c>
      <c r="K58" s="55">
        <v>3359</v>
      </c>
      <c r="L58" s="55">
        <v>77</v>
      </c>
      <c r="M58" s="24">
        <f t="shared" si="1"/>
        <v>0.67816091954022983</v>
      </c>
      <c r="N58" s="25">
        <f t="shared" si="0"/>
        <v>0.15555555555555556</v>
      </c>
      <c r="P58">
        <f t="shared" si="2"/>
        <v>0.64304852634712717</v>
      </c>
    </row>
    <row r="59" spans="1:16" ht="16.5" thickBot="1" x14ac:dyDescent="0.3">
      <c r="A59" s="8" t="s">
        <v>96</v>
      </c>
      <c r="B59" s="55">
        <v>2049</v>
      </c>
      <c r="C59" s="56">
        <v>115</v>
      </c>
      <c r="D59" s="55">
        <v>46</v>
      </c>
      <c r="E59" s="57">
        <v>5</v>
      </c>
      <c r="F59" s="55">
        <v>171</v>
      </c>
      <c r="G59" s="55">
        <v>1832</v>
      </c>
      <c r="H59" s="55">
        <v>80</v>
      </c>
      <c r="I59" s="55">
        <v>508</v>
      </c>
      <c r="J59" s="55">
        <v>11</v>
      </c>
      <c r="K59" s="55">
        <v>6271</v>
      </c>
      <c r="L59" s="55">
        <v>1555</v>
      </c>
      <c r="M59" s="24">
        <f t="shared" si="1"/>
        <v>0.78801843317972353</v>
      </c>
      <c r="N59" s="25">
        <f t="shared" si="0"/>
        <v>2.2449975597852612E-2</v>
      </c>
      <c r="P59">
        <f t="shared" si="2"/>
        <v>0.32674214638813587</v>
      </c>
    </row>
    <row r="60" spans="1:16" ht="16.5" thickBot="1" x14ac:dyDescent="0.3">
      <c r="A60" s="8" t="s">
        <v>97</v>
      </c>
      <c r="B60" s="55">
        <v>2024</v>
      </c>
      <c r="C60" s="56">
        <v>136</v>
      </c>
      <c r="D60" s="55">
        <v>127</v>
      </c>
      <c r="E60" s="55">
        <v>1</v>
      </c>
      <c r="F60" s="55">
        <v>229</v>
      </c>
      <c r="G60" s="55">
        <v>1668</v>
      </c>
      <c r="H60" s="55">
        <v>1</v>
      </c>
      <c r="I60" s="55">
        <v>55</v>
      </c>
      <c r="J60" s="55">
        <v>3</v>
      </c>
      <c r="K60" s="55">
        <v>10392</v>
      </c>
      <c r="L60" s="55">
        <v>282</v>
      </c>
      <c r="M60" s="24">
        <f t="shared" si="1"/>
        <v>0.6432584269662921</v>
      </c>
      <c r="N60" s="25">
        <f t="shared" si="0"/>
        <v>6.2747035573122528E-2</v>
      </c>
      <c r="P60">
        <f t="shared" si="2"/>
        <v>0.19476520400307928</v>
      </c>
    </row>
    <row r="61" spans="1:16" ht="16.5" thickBot="1" x14ac:dyDescent="0.3">
      <c r="A61" s="8" t="s">
        <v>99</v>
      </c>
      <c r="B61" s="55">
        <v>1741</v>
      </c>
      <c r="C61" s="56">
        <v>37</v>
      </c>
      <c r="D61" s="55">
        <v>34</v>
      </c>
      <c r="E61" s="55">
        <v>3</v>
      </c>
      <c r="F61" s="55">
        <v>473</v>
      </c>
      <c r="G61" s="55">
        <v>1234</v>
      </c>
      <c r="H61" s="55">
        <v>31</v>
      </c>
      <c r="I61" s="55">
        <v>424</v>
      </c>
      <c r="J61" s="55">
        <v>8</v>
      </c>
      <c r="K61" s="55">
        <v>19256</v>
      </c>
      <c r="L61" s="55">
        <v>4691</v>
      </c>
      <c r="M61" s="24">
        <f t="shared" si="1"/>
        <v>0.93293885601577908</v>
      </c>
      <c r="N61" s="25">
        <f t="shared" si="0"/>
        <v>1.9529006318207927E-2</v>
      </c>
      <c r="P61">
        <f t="shared" si="2"/>
        <v>9.0413377648525139E-2</v>
      </c>
    </row>
    <row r="62" spans="1:16" ht="16.5" thickBot="1" x14ac:dyDescent="0.3">
      <c r="A62" s="8" t="s">
        <v>98</v>
      </c>
      <c r="B62" s="55">
        <v>1727</v>
      </c>
      <c r="C62" s="56">
        <v>7</v>
      </c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1671</v>
      </c>
      <c r="C63" s="56">
        <v>143</v>
      </c>
      <c r="D63" s="55">
        <v>7</v>
      </c>
      <c r="E63" s="57"/>
      <c r="F63" s="55">
        <v>663</v>
      </c>
      <c r="G63" s="55">
        <v>1001</v>
      </c>
      <c r="H63" s="55">
        <v>3</v>
      </c>
      <c r="I63" s="55">
        <v>982</v>
      </c>
      <c r="J63" s="55">
        <v>4</v>
      </c>
      <c r="K63" s="55">
        <v>72647</v>
      </c>
      <c r="L63" s="55">
        <v>42694</v>
      </c>
      <c r="M63" s="24">
        <f t="shared" si="1"/>
        <v>0.9895522388059701</v>
      </c>
      <c r="N63" s="25">
        <f t="shared" si="0"/>
        <v>4.1891083183722318E-3</v>
      </c>
      <c r="P63">
        <f t="shared" si="2"/>
        <v>2.3001638058006525E-2</v>
      </c>
    </row>
    <row r="64" spans="1:16" ht="16.5" thickBot="1" x14ac:dyDescent="0.3">
      <c r="A64" s="8" t="s">
        <v>101</v>
      </c>
      <c r="B64" s="55">
        <v>1579</v>
      </c>
      <c r="C64" s="56">
        <v>67</v>
      </c>
      <c r="D64" s="55">
        <v>134</v>
      </c>
      <c r="E64" s="57">
        <v>12</v>
      </c>
      <c r="F64" s="55">
        <v>192</v>
      </c>
      <c r="G64" s="55">
        <v>1253</v>
      </c>
      <c r="H64" s="55">
        <v>58</v>
      </c>
      <c r="I64" s="55">
        <v>163</v>
      </c>
      <c r="J64" s="55">
        <v>14</v>
      </c>
      <c r="K64" s="55">
        <v>37326</v>
      </c>
      <c r="L64" s="55">
        <v>3864</v>
      </c>
      <c r="M64" s="24">
        <f t="shared" si="1"/>
        <v>0.58895705521472397</v>
      </c>
      <c r="N64" s="25">
        <f t="shared" si="0"/>
        <v>8.4863837872070927E-2</v>
      </c>
      <c r="P64">
        <f t="shared" si="2"/>
        <v>4.230295236564325E-2</v>
      </c>
    </row>
    <row r="65" spans="1:16" ht="16.5" thickBot="1" x14ac:dyDescent="0.3">
      <c r="A65" s="8" t="s">
        <v>102</v>
      </c>
      <c r="B65" s="55">
        <v>1415</v>
      </c>
      <c r="C65" s="56">
        <v>15</v>
      </c>
      <c r="D65" s="55">
        <v>79</v>
      </c>
      <c r="E65" s="55">
        <v>1</v>
      </c>
      <c r="F65" s="55">
        <v>812</v>
      </c>
      <c r="G65" s="55">
        <v>524</v>
      </c>
      <c r="H65" s="55"/>
      <c r="I65" s="55">
        <v>35</v>
      </c>
      <c r="J65" s="55">
        <v>2</v>
      </c>
      <c r="K65" s="55">
        <v>46135</v>
      </c>
      <c r="L65" s="55">
        <v>1147</v>
      </c>
      <c r="M65" s="24">
        <f t="shared" si="1"/>
        <v>0.91133557800224463</v>
      </c>
      <c r="N65" s="25">
        <f t="shared" si="0"/>
        <v>5.5830388692579502E-2</v>
      </c>
      <c r="P65">
        <f t="shared" si="2"/>
        <v>3.0670857266717241E-2</v>
      </c>
    </row>
    <row r="66" spans="1:16" ht="16.5" thickBot="1" x14ac:dyDescent="0.3">
      <c r="A66" s="8"/>
      <c r="B66" s="55"/>
      <c r="C66" s="56"/>
      <c r="D66" s="55"/>
      <c r="E66" s="57"/>
      <c r="F66" s="55"/>
      <c r="G66" s="55"/>
      <c r="H66" s="55"/>
      <c r="I66" s="55"/>
      <c r="J66" s="55"/>
      <c r="K66" s="55"/>
      <c r="L66" s="55"/>
      <c r="M66" s="24" t="e">
        <f t="shared" si="1"/>
        <v>#DIV/0!</v>
      </c>
      <c r="N66" s="25" t="e">
        <f t="shared" si="0"/>
        <v>#DIV/0!</v>
      </c>
      <c r="P66" t="e">
        <f t="shared" si="2"/>
        <v>#DIV/0!</v>
      </c>
    </row>
    <row r="67" spans="1:16" ht="16.5" thickBot="1" x14ac:dyDescent="0.3">
      <c r="A67" s="9"/>
      <c r="B67" s="58"/>
      <c r="C67" s="59"/>
      <c r="D67" s="58"/>
      <c r="E67" s="60"/>
      <c r="F67" s="58"/>
      <c r="G67" s="58"/>
      <c r="H67" s="58"/>
      <c r="I67" s="58"/>
      <c r="J67" s="58"/>
      <c r="K67" s="58"/>
      <c r="L67" s="58"/>
      <c r="M67" s="24" t="e">
        <f t="shared" si="1"/>
        <v>#DIV/0!</v>
      </c>
      <c r="N67" s="25" t="e">
        <f t="shared" ref="N67" si="3">+D67/B67</f>
        <v>#DIV/0!</v>
      </c>
      <c r="P67" t="e">
        <f t="shared" si="2"/>
        <v>#DIV/0!</v>
      </c>
    </row>
    <row r="68" spans="1:16" ht="16.5" thickBot="1" x14ac:dyDescent="0.3">
      <c r="A68" s="8"/>
      <c r="B68" s="55"/>
      <c r="C68" s="56"/>
      <c r="D68" s="55"/>
      <c r="E68" s="57"/>
      <c r="F68" s="55"/>
      <c r="G68" s="55"/>
      <c r="H68" s="55"/>
      <c r="I68" s="55"/>
      <c r="J68" s="55"/>
      <c r="K68" s="55"/>
      <c r="L68" s="55"/>
      <c r="P68" t="e">
        <f t="shared" ref="P68" si="4">+B68/K68</f>
        <v>#DIV/0!</v>
      </c>
    </row>
    <row r="69" spans="1:16" ht="16.5" thickBot="1" x14ac:dyDescent="0.3">
      <c r="A69" s="8"/>
      <c r="B69" s="55"/>
      <c r="C69" s="56"/>
      <c r="D69" s="55"/>
      <c r="E69" s="55"/>
      <c r="F69" s="55"/>
      <c r="G69" s="55"/>
      <c r="H69" s="55"/>
      <c r="I69" s="55"/>
      <c r="J69" s="55"/>
      <c r="K69" s="55"/>
      <c r="L69" s="55"/>
    </row>
    <row r="70" spans="1:16" ht="16.5" thickBot="1" x14ac:dyDescent="0.3">
      <c r="A70" s="8"/>
      <c r="B70" s="55"/>
      <c r="C70" s="56"/>
      <c r="D70" s="55"/>
      <c r="E70" s="55"/>
      <c r="F70" s="55"/>
      <c r="G70" s="55"/>
      <c r="H70" s="55"/>
      <c r="I70" s="55"/>
      <c r="J70" s="55"/>
      <c r="K70" s="55"/>
      <c r="L70" s="55"/>
    </row>
    <row r="71" spans="1:16" ht="16.5" thickBot="1" x14ac:dyDescent="0.3">
      <c r="A71" s="8"/>
      <c r="B71" s="55"/>
      <c r="C71" s="56"/>
      <c r="D71" s="55"/>
      <c r="E71" s="55"/>
      <c r="F71" s="55"/>
      <c r="G71" s="55"/>
      <c r="H71" s="55"/>
      <c r="I71" s="55"/>
      <c r="J71" s="55"/>
      <c r="K71" s="55"/>
      <c r="L71" s="55"/>
    </row>
    <row r="72" spans="1:16" ht="16.5" thickBot="1" x14ac:dyDescent="0.3">
      <c r="A72" s="8"/>
      <c r="B72" s="55"/>
      <c r="C72" s="56"/>
      <c r="D72" s="55"/>
      <c r="E72" s="55"/>
      <c r="F72" s="55"/>
      <c r="G72" s="55"/>
      <c r="H72" s="55"/>
      <c r="I72" s="55"/>
      <c r="J72" s="55"/>
      <c r="K72" s="55"/>
      <c r="L72" s="55"/>
    </row>
    <row r="73" spans="1:16" ht="16.5" thickBot="1" x14ac:dyDescent="0.3">
      <c r="A73" s="8"/>
      <c r="B73" s="55"/>
      <c r="C73" s="56"/>
      <c r="D73" s="55"/>
      <c r="E73" s="55"/>
      <c r="F73" s="55"/>
      <c r="G73" s="55"/>
      <c r="H73" s="55"/>
      <c r="I73" s="55"/>
      <c r="J73" s="55"/>
      <c r="K73" s="55"/>
      <c r="L73" s="55"/>
    </row>
    <row r="74" spans="1:16" ht="16.5" thickBot="1" x14ac:dyDescent="0.3">
      <c r="A74" s="8"/>
      <c r="B74" s="55"/>
      <c r="C74" s="56"/>
      <c r="D74" s="55"/>
      <c r="E74" s="57"/>
      <c r="F74" s="55"/>
      <c r="G74" s="55"/>
      <c r="H74" s="55"/>
      <c r="I74" s="55"/>
      <c r="J74" s="55"/>
      <c r="K74" s="55"/>
      <c r="L74" s="55"/>
    </row>
    <row r="75" spans="1:16" ht="16.5" thickBot="1" x14ac:dyDescent="0.3">
      <c r="A75" s="8"/>
      <c r="B75" s="55"/>
      <c r="C75" s="56"/>
      <c r="D75" s="55"/>
      <c r="E75" s="55"/>
      <c r="F75" s="55"/>
      <c r="G75" s="55"/>
      <c r="H75" s="55"/>
      <c r="I75" s="55"/>
      <c r="J75" s="55"/>
      <c r="K75" s="55"/>
      <c r="L75" s="55"/>
    </row>
    <row r="76" spans="1:16" ht="16.5" thickBot="1" x14ac:dyDescent="0.3">
      <c r="A76" s="8"/>
      <c r="B76" s="55"/>
      <c r="C76" s="56"/>
      <c r="D76" s="55"/>
      <c r="E76" s="55"/>
      <c r="F76" s="55"/>
      <c r="G76" s="55"/>
      <c r="H76" s="55"/>
      <c r="I76" s="55"/>
      <c r="J76" s="55"/>
      <c r="K76" s="55"/>
      <c r="L76" s="55"/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33</vt:i4>
      </vt:variant>
    </vt:vector>
  </HeadingPairs>
  <TitlesOfParts>
    <vt:vector size="33" baseType="lpstr">
      <vt:lpstr>b</vt:lpstr>
      <vt:lpstr>a</vt:lpstr>
      <vt:lpstr>11.4</vt:lpstr>
      <vt:lpstr>12.4</vt:lpstr>
      <vt:lpstr>13.4</vt:lpstr>
      <vt:lpstr>14.4</vt:lpstr>
      <vt:lpstr>14.4-2</vt:lpstr>
      <vt:lpstr>15.4</vt:lpstr>
      <vt:lpstr>15.4-2</vt:lpstr>
      <vt:lpstr>16.4</vt:lpstr>
      <vt:lpstr>17.4</vt:lpstr>
      <vt:lpstr>17.4-2</vt:lpstr>
      <vt:lpstr>18-4</vt:lpstr>
      <vt:lpstr>Sayfa1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1.5</vt:lpstr>
      <vt:lpstr>2.5</vt:lpstr>
      <vt:lpstr>3.5</vt:lpstr>
      <vt:lpstr>4.5</vt:lpstr>
      <vt:lpstr>5.5</vt:lpstr>
      <vt:lpstr>6.5</vt:lpstr>
      <vt:lpstr>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omegapc</dc:creator>
  <cp:lastModifiedBy>omegapc</cp:lastModifiedBy>
  <dcterms:created xsi:type="dcterms:W3CDTF">2020-04-11T07:55:42Z</dcterms:created>
  <dcterms:modified xsi:type="dcterms:W3CDTF">2020-05-06T22:27:31Z</dcterms:modified>
</cp:coreProperties>
</file>