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71a67762b9846f/Documents/!Semester 4/PPM/"/>
    </mc:Choice>
  </mc:AlternateContent>
  <xr:revisionPtr revIDLastSave="414" documentId="8_{26FB1531-1D0E-4FF0-9012-677250C3D3E6}" xr6:coauthVersionLast="47" xr6:coauthVersionMax="47" xr10:uidLastSave="{A7F5589E-3AF9-4183-A755-52D3F7C0DABB}"/>
  <bookViews>
    <workbookView minimized="1" xWindow="1848" yWindow="1848" windowWidth="17280" windowHeight="8880" xr2:uid="{F9FDC622-CDB8-4FBC-B81D-3EFFDD7C45FF}"/>
  </bookViews>
  <sheets>
    <sheet name="Tugas Naive Bayes" sheetId="2" r:id="rId1"/>
    <sheet name="Naive Bay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2" l="1"/>
  <c r="J31" i="2"/>
  <c r="K31" i="2"/>
  <c r="P61" i="2"/>
  <c r="P62" i="2"/>
  <c r="Q56" i="2"/>
  <c r="R56" i="2"/>
  <c r="S56" i="2"/>
  <c r="Q57" i="2"/>
  <c r="R57" i="2"/>
  <c r="S57" i="2"/>
  <c r="P56" i="2"/>
  <c r="P57" i="2"/>
  <c r="R55" i="2"/>
  <c r="P12" i="2"/>
  <c r="Q12" i="2"/>
  <c r="R33" i="2" s="1"/>
  <c r="R12" i="2"/>
  <c r="M57" i="2" s="1"/>
  <c r="O12" i="2"/>
  <c r="J33" i="2" s="1"/>
  <c r="P11" i="2"/>
  <c r="K44" i="2" s="1"/>
  <c r="Q11" i="2"/>
  <c r="R32" i="2" s="1"/>
  <c r="R11" i="2"/>
  <c r="S44" i="2" s="1"/>
  <c r="O11" i="2"/>
  <c r="J56" i="2" s="1"/>
  <c r="K45" i="2"/>
  <c r="Q44" i="2"/>
  <c r="P10" i="2"/>
  <c r="Q43" i="2" s="1"/>
  <c r="Q10" i="2"/>
  <c r="R10" i="2"/>
  <c r="S43" i="2" s="1"/>
  <c r="O10" i="2"/>
  <c r="J55" i="2" s="1"/>
  <c r="R45" i="2"/>
  <c r="R43" i="2"/>
  <c r="R31" i="2"/>
  <c r="S31" i="2"/>
  <c r="L55" i="2"/>
  <c r="M55" i="2"/>
  <c r="L45" i="2"/>
  <c r="L43" i="2"/>
  <c r="M43" i="2"/>
  <c r="M32" i="2"/>
  <c r="L31" i="2"/>
  <c r="L57" i="2"/>
  <c r="I3" i="2"/>
  <c r="I4" i="2"/>
  <c r="I5" i="2"/>
  <c r="J10" i="2"/>
  <c r="K10" i="2"/>
  <c r="I11" i="2"/>
  <c r="J11" i="2"/>
  <c r="K11" i="2"/>
  <c r="I12" i="2"/>
  <c r="J12" i="2"/>
  <c r="K12" i="2"/>
  <c r="L12" i="2"/>
  <c r="L11" i="2"/>
  <c r="L10" i="2"/>
  <c r="L33" i="2" l="1"/>
  <c r="M33" i="2"/>
  <c r="S33" i="2"/>
  <c r="S45" i="2"/>
  <c r="J57" i="2"/>
  <c r="J45" i="2"/>
  <c r="M56" i="2"/>
  <c r="M44" i="2"/>
  <c r="S32" i="2"/>
  <c r="Q32" i="2"/>
  <c r="L44" i="2"/>
  <c r="K32" i="2"/>
  <c r="P32" i="2"/>
  <c r="M45" i="2"/>
  <c r="P33" i="2"/>
  <c r="P45" i="2"/>
  <c r="P44" i="2"/>
  <c r="J32" i="2"/>
  <c r="Q33" i="2"/>
  <c r="Q45" i="2"/>
  <c r="K56" i="2"/>
  <c r="R44" i="2"/>
  <c r="K57" i="2"/>
  <c r="J62" i="2" s="1"/>
  <c r="L56" i="2"/>
  <c r="K33" i="2"/>
  <c r="J38" i="2" s="1"/>
  <c r="J44" i="2"/>
  <c r="L32" i="2"/>
  <c r="Q31" i="2"/>
  <c r="S55" i="2"/>
  <c r="Q55" i="2"/>
  <c r="K55" i="2"/>
  <c r="M31" i="2"/>
  <c r="K43" i="2"/>
  <c r="P31" i="2"/>
  <c r="P36" i="2" s="1"/>
  <c r="J43" i="2"/>
  <c r="P43" i="2"/>
  <c r="P48" i="2" s="1"/>
  <c r="P55" i="2"/>
  <c r="P60" i="2" s="1"/>
  <c r="J60" i="2"/>
  <c r="P50" i="2" l="1"/>
  <c r="J50" i="2"/>
  <c r="J37" i="2"/>
  <c r="J61" i="2"/>
  <c r="P37" i="2"/>
  <c r="J49" i="2"/>
  <c r="P49" i="2"/>
  <c r="P38" i="2"/>
  <c r="J36" i="2"/>
  <c r="J48" i="2"/>
</calcChain>
</file>

<file path=xl/sharedStrings.xml><?xml version="1.0" encoding="utf-8"?>
<sst xmlns="http://schemas.openxmlformats.org/spreadsheetml/2006/main" count="180" uniqueCount="33">
  <si>
    <t>Petal length</t>
  </si>
  <si>
    <t>Petal width</t>
  </si>
  <si>
    <t>Sepal length</t>
  </si>
  <si>
    <t>Sepal width</t>
  </si>
  <si>
    <t>Class</t>
  </si>
  <si>
    <t>Iris-versicolor</t>
  </si>
  <si>
    <t>Iris-virginica</t>
  </si>
  <si>
    <t>Iris-setosa</t>
  </si>
  <si>
    <t>Training Data</t>
  </si>
  <si>
    <t>Testing Data</t>
  </si>
  <si>
    <t>Peluang</t>
  </si>
  <si>
    <t>Setosa</t>
  </si>
  <si>
    <t>Versicolor</t>
  </si>
  <si>
    <t>Virginica</t>
  </si>
  <si>
    <t>Prior</t>
  </si>
  <si>
    <t>Mean</t>
  </si>
  <si>
    <t>No</t>
  </si>
  <si>
    <t>Posterior No 1</t>
  </si>
  <si>
    <t>Hasil Klasifikasi</t>
  </si>
  <si>
    <t>Benar</t>
  </si>
  <si>
    <t>Posterior No 2</t>
  </si>
  <si>
    <t>Posterior No 3</t>
  </si>
  <si>
    <t>Posterior No 4</t>
  </si>
  <si>
    <t>Posterior No 5</t>
  </si>
  <si>
    <t>Posterior No 7</t>
  </si>
  <si>
    <t>Varians (Smoothing Laplace)</t>
  </si>
  <si>
    <t>Likelihood No 1</t>
  </si>
  <si>
    <t>Likelihood No 4</t>
  </si>
  <si>
    <t>Likelihood No 2</t>
  </si>
  <si>
    <t>Likelihood No 5</t>
  </si>
  <si>
    <t>Likelihood No 3</t>
  </si>
  <si>
    <t>Likelihood No 6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</si>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</sst>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ck">
        <color rgb="FF0070C0"/>
      </top>
      <bottom style="thin">
        <color indexed="64"/>
      </bottom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/>
      <right style="thick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 style="thin">
        <color indexed="64"/>
      </left>
      <right style="thick">
        <color rgb="FF0070C0"/>
      </right>
      <top style="thin">
        <color indexed="64"/>
      </top>
      <bottom style="thick">
        <color rgb="FF0070C0"/>
      </bottom>
      <diagonal/>
    </border>
    <border>
      <left style="thick">
        <color rgb="FF0070C0"/>
      </left>
      <right/>
      <top style="thick">
        <color rgb="FF0070C0"/>
      </top>
      <bottom style="thin">
        <color indexed="64"/>
      </bottom>
      <diagonal/>
    </border>
    <border>
      <left style="thick">
        <color rgb="FF0070C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70C0"/>
      </left>
      <right/>
      <top style="thin">
        <color indexed="64"/>
      </top>
      <bottom style="thin">
        <color indexed="64"/>
      </bottom>
      <diagonal/>
    </border>
    <border>
      <left style="thick">
        <color rgb="FF0070C0"/>
      </left>
      <right style="thin">
        <color indexed="64"/>
      </right>
      <top style="thin">
        <color indexed="64"/>
      </top>
      <bottom style="thick">
        <color rgb="FF0070C0"/>
      </bottom>
      <diagonal/>
    </border>
    <border>
      <left style="thick">
        <color rgb="FF00B050"/>
      </left>
      <right/>
      <top style="thick">
        <color rgb="FF00B050"/>
      </top>
      <bottom style="thin">
        <color indexed="64"/>
      </bottom>
      <diagonal/>
    </border>
    <border>
      <left/>
      <right/>
      <top style="thick">
        <color rgb="FF00B050"/>
      </top>
      <bottom style="thin">
        <color indexed="64"/>
      </bottom>
      <diagonal/>
    </border>
    <border>
      <left/>
      <right style="thin">
        <color indexed="64"/>
      </right>
      <top style="thick">
        <color rgb="FF00B050"/>
      </top>
      <bottom style="thin">
        <color indexed="64"/>
      </bottom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/>
      <bottom/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ck">
        <color rgb="FF00B050"/>
      </bottom>
      <diagonal/>
    </border>
    <border>
      <left style="thick">
        <color rgb="FF0070C0"/>
      </left>
      <right style="thin">
        <color indexed="64"/>
      </right>
      <top style="thick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70C0"/>
      </top>
      <bottom style="thin">
        <color indexed="64"/>
      </bottom>
      <diagonal/>
    </border>
    <border>
      <left style="thin">
        <color indexed="64"/>
      </left>
      <right style="thick">
        <color rgb="FF0070C0"/>
      </right>
      <top style="thick">
        <color rgb="FF0070C0"/>
      </top>
      <bottom style="thin">
        <color indexed="64"/>
      </bottom>
      <diagonal/>
    </border>
    <border>
      <left/>
      <right style="thick">
        <color rgb="FF00B050"/>
      </right>
      <top style="thick">
        <color rgb="FF00B050"/>
      </top>
      <bottom style="thin">
        <color indexed="64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thick">
        <color rgb="FF00B050"/>
      </left>
      <right/>
      <top style="thin">
        <color indexed="64"/>
      </top>
      <bottom style="thin">
        <color indexed="64"/>
      </bottom>
      <diagonal/>
    </border>
    <border>
      <left style="thick">
        <color rgb="FF00B050"/>
      </left>
      <right/>
      <top/>
      <bottom style="thin">
        <color indexed="64"/>
      </bottom>
      <diagonal/>
    </border>
    <border>
      <left/>
      <right style="thick">
        <color rgb="FF00B050"/>
      </right>
      <top/>
      <bottom style="thin">
        <color indexed="64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1" fillId="2" borderId="7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14" xfId="0" applyFill="1" applyBorder="1" applyAlignment="1">
      <alignment horizontal="center" vertical="center"/>
    </xf>
    <xf numFmtId="0" fontId="0" fillId="0" borderId="14" xfId="0" applyBorder="1"/>
    <xf numFmtId="0" fontId="0" fillId="5" borderId="15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" borderId="19" xfId="0" applyFill="1" applyBorder="1" applyAlignment="1">
      <alignment horizontal="center" vertical="center"/>
    </xf>
    <xf numFmtId="0" fontId="0" fillId="0" borderId="19" xfId="0" applyBorder="1"/>
    <xf numFmtId="0" fontId="1" fillId="4" borderId="19" xfId="0" applyFont="1" applyFill="1" applyBorder="1" applyAlignment="1">
      <alignment horizontal="center" vertical="center"/>
    </xf>
    <xf numFmtId="0" fontId="0" fillId="5" borderId="19" xfId="0" applyFill="1" applyBorder="1"/>
    <xf numFmtId="0" fontId="0" fillId="5" borderId="21" xfId="0" applyFill="1" applyBorder="1"/>
    <xf numFmtId="0" fontId="0" fillId="0" borderId="25" xfId="0" applyBorder="1"/>
    <xf numFmtId="0" fontId="0" fillId="0" borderId="26" xfId="0" applyBorder="1"/>
    <xf numFmtId="0" fontId="0" fillId="3" borderId="27" xfId="0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" borderId="29" xfId="0" applyFill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6" borderId="32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7" xfId="0" applyBorder="1"/>
    <xf numFmtId="0" fontId="0" fillId="3" borderId="29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0" borderId="29" xfId="0" applyBorder="1"/>
    <xf numFmtId="0" fontId="0" fillId="0" borderId="37" xfId="0" applyBorder="1"/>
    <xf numFmtId="0" fontId="0" fillId="0" borderId="38" xfId="0" applyBorder="1"/>
    <xf numFmtId="0" fontId="0" fillId="5" borderId="30" xfId="0" applyFill="1" applyBorder="1" applyAlignment="1">
      <alignment horizontal="center" vertical="center"/>
    </xf>
    <xf numFmtId="0" fontId="0" fillId="7" borderId="31" xfId="0" applyFill="1" applyBorder="1"/>
    <xf numFmtId="0" fontId="0" fillId="0" borderId="42" xfId="0" applyBorder="1"/>
    <xf numFmtId="0" fontId="0" fillId="5" borderId="31" xfId="0" applyFill="1" applyBorder="1" applyAlignment="1">
      <alignment horizontal="center" vertical="center"/>
    </xf>
    <xf numFmtId="0" fontId="0" fillId="6" borderId="31" xfId="0" applyFill="1" applyBorder="1"/>
    <xf numFmtId="0" fontId="0" fillId="0" borderId="43" xfId="0" applyBorder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259977</xdr:colOff>
      <xdr:row>7</xdr:row>
      <xdr:rowOff>89647</xdr:rowOff>
    </xdr:from>
    <xdr:to>
      <xdr:col>6</xdr:col>
      <xdr:colOff>628785</xdr:colOff>
      <xdr:row>10</xdr:row>
      <xdr:rowOff>36397</xdr:rowOff>
    </xdr:to>
    <xdr:sp macro="" textlink="">
      <xdr:nvSpPr>
        <xdr:cNvPr id="2" name="Arrow: Notched Right 1">
          <a:extLst>
            <a:ext uri="{FF2B5EF4-FFF2-40B4-BE49-F238E27FC236}">
              <a16:creationId xmlns:a16="http://schemas.microsoft.com/office/drawing/2014/main" id="{5549576E-6A36-41C0-E44E-20C93BDD5DDC}"/>
            </a:ext>
          </a:extLst>
        </xdr:cNvPr>
        <xdr:cNvSpPr/>
      </xdr:nvSpPr>
      <xdr:spPr>
        <a:xfrm>
          <a:off x="3953436" y="1353671"/>
          <a:ext cx="978408" cy="484632"/>
        </a:xfrm>
        <a:prstGeom prst="notched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12</xdr:col>
      <xdr:colOff>569618</xdr:colOff>
      <xdr:row>16</xdr:row>
      <xdr:rowOff>13090</xdr:rowOff>
    </xdr:from>
    <xdr:to>
      <xdr:col>13</xdr:col>
      <xdr:colOff>229497</xdr:colOff>
      <xdr:row>21</xdr:row>
      <xdr:rowOff>95027</xdr:rowOff>
    </xdr:to>
    <xdr:sp macro="" textlink="">
      <xdr:nvSpPr>
        <xdr:cNvPr id="3" name="Arrow: Notched Right 2">
          <a:extLst>
            <a:ext uri="{FF2B5EF4-FFF2-40B4-BE49-F238E27FC236}">
              <a16:creationId xmlns:a16="http://schemas.microsoft.com/office/drawing/2014/main" id="{926101C7-BE5A-476E-A94B-1CDA6FA09FC2}"/>
            </a:ext>
          </a:extLst>
        </xdr:cNvPr>
        <xdr:cNvSpPr/>
      </xdr:nvSpPr>
      <xdr:spPr>
        <a:xfrm rot="5400000">
          <a:off x="9601201" y="3155578"/>
          <a:ext cx="978408" cy="484632"/>
        </a:xfrm>
        <a:prstGeom prst="notched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6</xdr:col>
      <xdr:colOff>448236</xdr:colOff>
      <xdr:row>37</xdr:row>
      <xdr:rowOff>62752</xdr:rowOff>
    </xdr:from>
    <xdr:to>
      <xdr:col>7</xdr:col>
      <xdr:colOff>384228</xdr:colOff>
      <xdr:row>42</xdr:row>
      <xdr:rowOff>16674</xdr:rowOff>
    </xdr:to>
    <xdr:sp macro="" textlink="">
      <xdr:nvSpPr>
        <xdr:cNvPr id="4" name="Arrow: Left-Up 3">
          <a:extLst>
            <a:ext uri="{FF2B5EF4-FFF2-40B4-BE49-F238E27FC236}">
              <a16:creationId xmlns:a16="http://schemas.microsoft.com/office/drawing/2014/main" id="{B9A0ECCF-7FB9-CDC1-902E-11BB3E434727}"/>
            </a:ext>
          </a:extLst>
        </xdr:cNvPr>
        <xdr:cNvSpPr/>
      </xdr:nvSpPr>
      <xdr:spPr>
        <a:xfrm rot="5400000">
          <a:off x="4751295" y="6777317"/>
          <a:ext cx="850392" cy="850392"/>
        </a:xfrm>
        <a:prstGeom prst="leftUpArrow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1496-4A5C-4D8E-814E-5B1A1A93D0E7}">
  <dimension ref="A1:S63"/>
  <sheetViews>
    <sheetView tabSelected="1" zoomScale="84" zoomScaleNormal="100" workbookViewId="0">
      <selection activeCell="L56" sqref="L56"/>
    </sheetView>
  </sheetViews>
  <sheetFormatPr defaultRowHeight="14.4" x14ac:dyDescent="0.3"/>
  <cols>
    <col min="1" max="1" width="10.5546875" bestFit="1" customWidth="1"/>
    <col min="2" max="2" width="10.109375" bestFit="1" customWidth="1"/>
    <col min="3" max="3" width="10.77734375" bestFit="1" customWidth="1"/>
    <col min="4" max="4" width="10.33203125" bestFit="1" customWidth="1"/>
    <col min="5" max="5" width="12.109375" bestFit="1" customWidth="1"/>
    <col min="7" max="7" width="13.33203125" bestFit="1" customWidth="1"/>
    <col min="8" max="8" width="11.109375" bestFit="1" customWidth="1"/>
    <col min="9" max="13" width="12" bestFit="1" customWidth="1"/>
    <col min="14" max="14" width="9.21875" bestFit="1" customWidth="1"/>
    <col min="15" max="19" width="12" bestFit="1" customWidth="1"/>
  </cols>
  <sheetData>
    <row r="1" spans="1:18" ht="15" thickTop="1" x14ac:dyDescent="0.3">
      <c r="A1" s="58" t="s">
        <v>8</v>
      </c>
      <c r="B1" s="59"/>
      <c r="C1" s="59"/>
      <c r="D1" s="59"/>
      <c r="E1" s="60"/>
      <c r="H1" s="64" t="s">
        <v>14</v>
      </c>
      <c r="I1" s="65"/>
      <c r="J1" s="9"/>
      <c r="K1" s="9"/>
      <c r="L1" s="9"/>
      <c r="M1" s="9"/>
      <c r="N1" s="9"/>
      <c r="O1" s="9"/>
      <c r="P1" s="9"/>
      <c r="Q1" s="9"/>
      <c r="R1" s="10"/>
    </row>
    <row r="2" spans="1:18" x14ac:dyDescent="0.3">
      <c r="A2" s="19" t="s">
        <v>0</v>
      </c>
      <c r="B2" s="3" t="s">
        <v>1</v>
      </c>
      <c r="C2" s="3" t="s">
        <v>2</v>
      </c>
      <c r="D2" s="3" t="s">
        <v>3</v>
      </c>
      <c r="E2" s="13" t="s">
        <v>4</v>
      </c>
      <c r="H2" s="19" t="s">
        <v>4</v>
      </c>
      <c r="I2" s="3" t="s">
        <v>10</v>
      </c>
      <c r="R2" s="12"/>
    </row>
    <row r="3" spans="1:18" x14ac:dyDescent="0.3">
      <c r="A3" s="35">
        <v>5.0999999999999996</v>
      </c>
      <c r="B3" s="1">
        <v>3.5</v>
      </c>
      <c r="C3" s="1">
        <v>1.4</v>
      </c>
      <c r="D3" s="1">
        <v>0.2</v>
      </c>
      <c r="E3" s="36" t="s">
        <v>7</v>
      </c>
      <c r="H3" s="20" t="s">
        <v>11</v>
      </c>
      <c r="I3" s="4">
        <f>COUNTIF(E3:E26,"Iris-setosa")/ROWS(E3:E26)</f>
        <v>0.33333333333333331</v>
      </c>
      <c r="R3" s="12"/>
    </row>
    <row r="4" spans="1:18" x14ac:dyDescent="0.3">
      <c r="A4" s="35">
        <v>4.9000000000000004</v>
      </c>
      <c r="B4" s="1">
        <v>3</v>
      </c>
      <c r="C4" s="1">
        <v>1.4</v>
      </c>
      <c r="D4" s="1">
        <v>0.2</v>
      </c>
      <c r="E4" s="36" t="s">
        <v>7</v>
      </c>
      <c r="H4" s="20" t="s">
        <v>12</v>
      </c>
      <c r="I4" s="4">
        <f>COUNTIF(E3:E26,"Iris-versicolor")/ROWS(E3:E26)</f>
        <v>0.29166666666666669</v>
      </c>
      <c r="R4" s="12"/>
    </row>
    <row r="5" spans="1:18" x14ac:dyDescent="0.3">
      <c r="A5" s="35">
        <v>4.7</v>
      </c>
      <c r="B5" s="1">
        <v>3.2</v>
      </c>
      <c r="C5" s="1">
        <v>1.3</v>
      </c>
      <c r="D5" s="1">
        <v>0.2</v>
      </c>
      <c r="E5" s="36" t="s">
        <v>7</v>
      </c>
      <c r="H5" s="20" t="s">
        <v>13</v>
      </c>
      <c r="I5" s="4">
        <f>COUNTIF(E3:E26,"Iris-virginica")/ROWS(E3:E26)</f>
        <v>0.375</v>
      </c>
      <c r="R5" s="12"/>
    </row>
    <row r="6" spans="1:18" x14ac:dyDescent="0.3">
      <c r="A6" s="35">
        <v>4.5999999999999996</v>
      </c>
      <c r="B6" s="1">
        <v>3.1</v>
      </c>
      <c r="C6" s="1">
        <v>1.5</v>
      </c>
      <c r="D6" s="1">
        <v>0.2</v>
      </c>
      <c r="E6" s="36" t="s">
        <v>7</v>
      </c>
      <c r="H6" s="11"/>
      <c r="R6" s="12"/>
    </row>
    <row r="7" spans="1:18" x14ac:dyDescent="0.3">
      <c r="A7" s="35">
        <v>5</v>
      </c>
      <c r="B7" s="1">
        <v>3.6</v>
      </c>
      <c r="C7" s="1">
        <v>1.4</v>
      </c>
      <c r="D7" s="1">
        <v>0.2</v>
      </c>
      <c r="E7" s="36" t="s">
        <v>7</v>
      </c>
      <c r="H7" s="11"/>
      <c r="R7" s="12"/>
    </row>
    <row r="8" spans="1:18" x14ac:dyDescent="0.3">
      <c r="A8" s="35">
        <v>5.4</v>
      </c>
      <c r="B8" s="1">
        <v>3.9</v>
      </c>
      <c r="C8" s="1">
        <v>1.7</v>
      </c>
      <c r="D8" s="1">
        <v>0.4</v>
      </c>
      <c r="E8" s="36" t="s">
        <v>7</v>
      </c>
      <c r="H8" s="66" t="s">
        <v>15</v>
      </c>
      <c r="I8" s="67"/>
      <c r="J8" s="67"/>
      <c r="K8" s="67"/>
      <c r="L8" s="68"/>
      <c r="N8" s="69" t="s">
        <v>25</v>
      </c>
      <c r="O8" s="67"/>
      <c r="P8" s="67"/>
      <c r="Q8" s="67"/>
      <c r="R8" s="70"/>
    </row>
    <row r="9" spans="1:18" x14ac:dyDescent="0.3">
      <c r="A9" s="35">
        <v>4.5999999999999996</v>
      </c>
      <c r="B9" s="1">
        <v>3.4</v>
      </c>
      <c r="C9" s="1">
        <v>1.4</v>
      </c>
      <c r="D9" s="1">
        <v>0.3</v>
      </c>
      <c r="E9" s="36" t="s">
        <v>7</v>
      </c>
      <c r="H9" s="21"/>
      <c r="I9" s="3" t="s">
        <v>0</v>
      </c>
      <c r="J9" s="3" t="s">
        <v>1</v>
      </c>
      <c r="K9" s="3" t="s">
        <v>2</v>
      </c>
      <c r="L9" s="3" t="s">
        <v>3</v>
      </c>
      <c r="N9" s="5"/>
      <c r="O9" s="3" t="s">
        <v>0</v>
      </c>
      <c r="P9" s="3" t="s">
        <v>1</v>
      </c>
      <c r="Q9" s="3" t="s">
        <v>2</v>
      </c>
      <c r="R9" s="13" t="s">
        <v>3</v>
      </c>
    </row>
    <row r="10" spans="1:18" x14ac:dyDescent="0.3">
      <c r="A10" s="35">
        <v>5</v>
      </c>
      <c r="B10" s="1">
        <v>3.4</v>
      </c>
      <c r="C10" s="1">
        <v>1.5</v>
      </c>
      <c r="D10" s="1">
        <v>0.2</v>
      </c>
      <c r="E10" s="36" t="s">
        <v>7</v>
      </c>
      <c r="H10" s="22" t="s">
        <v>11</v>
      </c>
      <c r="I10" s="4">
        <f>SUMIF(E3:E26,"Iris-setosa",A3:A26)/COUNTIF(E3:E26,"Iris-setosa")</f>
        <v>4.9124999999999996</v>
      </c>
      <c r="J10" s="4">
        <f>SUMIF(E3:E26,"Iris-setosa",B3:B26)/COUNTIF(E3:E26,"Iris-setosa")</f>
        <v>3.3874999999999993</v>
      </c>
      <c r="K10" s="4">
        <f>SUMIF(E3:E26,"Iris-setosa",C3:C26)/COUNTIF(E3:E26,"Iris-setosa")</f>
        <v>1.45</v>
      </c>
      <c r="L10" s="4">
        <f>SUMIF(E3:E26,"Iris-setosa",D3:D26)/COUNTIF(E3:E26,"Iris-setosa")</f>
        <v>0.23749999999999999</v>
      </c>
      <c r="M10" t="s">
        <v>32</v>
      </c>
      <c r="N10" s="6" t="s">
        <v>11</v>
      </c>
      <c r="O10" s="4">
        <f>_xlfn.VAR.S(A3:A10)+1</f>
        <v>1.0755357142857143</v>
      </c>
      <c r="P10" s="4">
        <f t="shared" ref="P10:R10" si="0">_xlfn.VAR.S(B3:B10)+1</f>
        <v>1.0841071428571427</v>
      </c>
      <c r="Q10" s="4">
        <f t="shared" si="0"/>
        <v>1.0142857142857142</v>
      </c>
      <c r="R10" s="14">
        <f t="shared" si="0"/>
        <v>1.0055357142857142</v>
      </c>
    </row>
    <row r="11" spans="1:18" x14ac:dyDescent="0.3">
      <c r="A11" s="35">
        <v>7</v>
      </c>
      <c r="B11" s="1">
        <v>3.2</v>
      </c>
      <c r="C11" s="1">
        <v>4.7</v>
      </c>
      <c r="D11" s="1">
        <v>1.4</v>
      </c>
      <c r="E11" s="36" t="s">
        <v>5</v>
      </c>
      <c r="H11" s="22" t="s">
        <v>12</v>
      </c>
      <c r="I11" s="4">
        <f>SUMIF(E3:E26,"Iris-versicolor",A3:A26)/COUNTIF(E3:E26,"Iris-versicolor")</f>
        <v>6.1857142857142859</v>
      </c>
      <c r="J11" s="4">
        <f>SUMIF(E3:E26,"Iris-versicolor",B3:B26)/COUNTIF(E3:E26,"Iris-versicolor")</f>
        <v>2.9714285714285715</v>
      </c>
      <c r="K11" s="4">
        <f>SUMIF(E3:E26,"Iris-versicolor",C3:C26)/COUNTIF(E3:E26,"Iris-versicolor")</f>
        <v>4.3714285714285719</v>
      </c>
      <c r="L11" s="4">
        <f>SUMIF(E3:E26,"Iris-versicolor",D3:D26)/COUNTIF(E3:E26,"Iris-versicolor")</f>
        <v>1.3857142857142859</v>
      </c>
      <c r="N11" s="6" t="s">
        <v>12</v>
      </c>
      <c r="O11" s="4">
        <f>_xlfn.VAR.S(A11:A17)+1</f>
        <v>1.6714285714285779</v>
      </c>
      <c r="P11" s="4">
        <f t="shared" ref="P11:R11" si="1">_xlfn.VAR.S(B11:B17)+1</f>
        <v>1.105714285714285</v>
      </c>
      <c r="Q11" s="4">
        <f t="shared" si="1"/>
        <v>1.3223809523809535</v>
      </c>
      <c r="R11" s="14">
        <f t="shared" si="1"/>
        <v>1.0380952380952373</v>
      </c>
    </row>
    <row r="12" spans="1:18" ht="15" thickBot="1" x14ac:dyDescent="0.35">
      <c r="A12" s="35">
        <v>6.4</v>
      </c>
      <c r="B12" s="1">
        <v>3.2</v>
      </c>
      <c r="C12" s="1">
        <v>4.5</v>
      </c>
      <c r="D12" s="1">
        <v>1.5</v>
      </c>
      <c r="E12" s="36" t="s">
        <v>5</v>
      </c>
      <c r="H12" s="23" t="s">
        <v>13</v>
      </c>
      <c r="I12" s="16">
        <f>SUMIF(E3:E26,"Iris-virginica",A3:A26)/COUNTIF(E3:E26,"Iris-virginica")</f>
        <v>6.5</v>
      </c>
      <c r="J12" s="16">
        <f>SUMIF(E3:E26,"Iris-virginica",B3:B26)/COUNTIF(E3:E26,"Iris-virginica")</f>
        <v>2.8666666666666663</v>
      </c>
      <c r="K12" s="16">
        <f>SUMIF(E3:E26,"Iris-virginica",C3:C26)/COUNTIF(E3:E26,"Iris-virginica")</f>
        <v>5.7333333333333325</v>
      </c>
      <c r="L12" s="16">
        <f>SUMIF(E3:E26,"Iris-virginica",D3:D26)/COUNTIF(E3:E26,"Iris-virginica")</f>
        <v>1.9888888888888887</v>
      </c>
      <c r="M12" s="17"/>
      <c r="N12" s="15" t="s">
        <v>13</v>
      </c>
      <c r="O12" s="16">
        <f>_xlfn.VAR.S(A18:A26)+1</f>
        <v>1.6724999999999994</v>
      </c>
      <c r="P12" s="16">
        <f t="shared" ref="P12:R12" si="2">_xlfn.VAR.S(B18:B26)+1</f>
        <v>1.0674999999999999</v>
      </c>
      <c r="Q12" s="16">
        <f t="shared" si="2"/>
        <v>1.3900000000000077</v>
      </c>
      <c r="R12" s="18">
        <f t="shared" si="2"/>
        <v>1.0661111111111117</v>
      </c>
    </row>
    <row r="13" spans="1:18" ht="15" thickTop="1" x14ac:dyDescent="0.3">
      <c r="A13" s="35">
        <v>6.9</v>
      </c>
      <c r="B13" s="1">
        <v>3.1</v>
      </c>
      <c r="C13" s="1">
        <v>4.9000000000000004</v>
      </c>
      <c r="D13" s="1">
        <v>1.5</v>
      </c>
      <c r="E13" s="36" t="s">
        <v>5</v>
      </c>
    </row>
    <row r="14" spans="1:18" x14ac:dyDescent="0.3">
      <c r="A14" s="35">
        <v>6.3</v>
      </c>
      <c r="B14" s="1">
        <v>3.3</v>
      </c>
      <c r="C14" s="1">
        <v>4.7</v>
      </c>
      <c r="D14" s="1">
        <v>1.6</v>
      </c>
      <c r="E14" s="36" t="s">
        <v>5</v>
      </c>
    </row>
    <row r="15" spans="1:18" x14ac:dyDescent="0.3">
      <c r="A15" s="35">
        <v>4.9000000000000004</v>
      </c>
      <c r="B15" s="1">
        <v>2.4</v>
      </c>
      <c r="C15" s="1">
        <v>3.3</v>
      </c>
      <c r="D15" s="1">
        <v>1</v>
      </c>
      <c r="E15" s="36" t="s">
        <v>5</v>
      </c>
    </row>
    <row r="16" spans="1:18" x14ac:dyDescent="0.3">
      <c r="A16" s="35">
        <v>6.6</v>
      </c>
      <c r="B16" s="1">
        <v>2.9</v>
      </c>
      <c r="C16" s="1">
        <v>4.5999999999999996</v>
      </c>
      <c r="D16" s="1">
        <v>1.3</v>
      </c>
      <c r="E16" s="36" t="s">
        <v>5</v>
      </c>
    </row>
    <row r="17" spans="1:19" x14ac:dyDescent="0.3">
      <c r="A17" s="35">
        <v>5.2</v>
      </c>
      <c r="B17" s="1">
        <v>2.7</v>
      </c>
      <c r="C17" s="1">
        <v>3.9</v>
      </c>
      <c r="D17" s="1">
        <v>1.4</v>
      </c>
      <c r="E17" s="36" t="s">
        <v>5</v>
      </c>
    </row>
    <row r="18" spans="1:19" x14ac:dyDescent="0.3">
      <c r="A18" s="35">
        <v>6.3</v>
      </c>
      <c r="B18" s="1">
        <v>3.3</v>
      </c>
      <c r="C18" s="1">
        <v>6</v>
      </c>
      <c r="D18" s="1">
        <v>2.5</v>
      </c>
      <c r="E18" s="36" t="s">
        <v>6</v>
      </c>
    </row>
    <row r="19" spans="1:19" x14ac:dyDescent="0.3">
      <c r="A19" s="35">
        <v>5.8</v>
      </c>
      <c r="B19" s="1">
        <v>2.7</v>
      </c>
      <c r="C19" s="1">
        <v>5.0999999999999996</v>
      </c>
      <c r="D19" s="1">
        <v>1.9</v>
      </c>
      <c r="E19" s="36" t="s">
        <v>6</v>
      </c>
    </row>
    <row r="20" spans="1:19" x14ac:dyDescent="0.3">
      <c r="A20" s="35">
        <v>7.1</v>
      </c>
      <c r="B20" s="1">
        <v>3</v>
      </c>
      <c r="C20" s="1">
        <v>5.9</v>
      </c>
      <c r="D20" s="1">
        <v>2.1</v>
      </c>
      <c r="E20" s="36" t="s">
        <v>6</v>
      </c>
    </row>
    <row r="21" spans="1:19" x14ac:dyDescent="0.3">
      <c r="A21" s="35">
        <v>6.3</v>
      </c>
      <c r="B21" s="1">
        <v>2.9</v>
      </c>
      <c r="C21" s="1">
        <v>5.6</v>
      </c>
      <c r="D21" s="1">
        <v>1.8</v>
      </c>
      <c r="E21" s="36" t="s">
        <v>6</v>
      </c>
    </row>
    <row r="22" spans="1:19" x14ac:dyDescent="0.3">
      <c r="A22" s="35">
        <v>6.5</v>
      </c>
      <c r="B22" s="1">
        <v>3</v>
      </c>
      <c r="C22" s="1">
        <v>5.8</v>
      </c>
      <c r="D22" s="1">
        <v>2.2000000000000002</v>
      </c>
      <c r="E22" s="36" t="s">
        <v>6</v>
      </c>
    </row>
    <row r="23" spans="1:19" x14ac:dyDescent="0.3">
      <c r="A23" s="35">
        <v>7.6</v>
      </c>
      <c r="B23" s="1">
        <v>3</v>
      </c>
      <c r="C23" s="1">
        <v>6.6</v>
      </c>
      <c r="D23" s="1">
        <v>2.1</v>
      </c>
      <c r="E23" s="36" t="s">
        <v>6</v>
      </c>
    </row>
    <row r="24" spans="1:19" x14ac:dyDescent="0.3">
      <c r="A24" s="35">
        <v>4.9000000000000004</v>
      </c>
      <c r="B24" s="1">
        <v>2.5</v>
      </c>
      <c r="C24" s="1">
        <v>4.5</v>
      </c>
      <c r="D24" s="1">
        <v>1.7</v>
      </c>
      <c r="E24" s="36" t="s">
        <v>6</v>
      </c>
    </row>
    <row r="25" spans="1:19" x14ac:dyDescent="0.3">
      <c r="A25" s="35">
        <v>7.3</v>
      </c>
      <c r="B25" s="1">
        <v>2.9</v>
      </c>
      <c r="C25" s="1">
        <v>6.3</v>
      </c>
      <c r="D25" s="1">
        <v>1.8</v>
      </c>
      <c r="E25" s="36" t="s">
        <v>6</v>
      </c>
    </row>
    <row r="26" spans="1:19" ht="15" thickBot="1" x14ac:dyDescent="0.35">
      <c r="A26" s="37">
        <v>6.7</v>
      </c>
      <c r="B26" s="38">
        <v>2.5</v>
      </c>
      <c r="C26" s="38">
        <v>5.8</v>
      </c>
      <c r="D26" s="38">
        <v>1.8</v>
      </c>
      <c r="E26" s="39" t="s">
        <v>6</v>
      </c>
    </row>
    <row r="27" spans="1:19" ht="15" thickTop="1" x14ac:dyDescent="0.3"/>
    <row r="28" spans="1:19" ht="15" thickBot="1" x14ac:dyDescent="0.35"/>
    <row r="29" spans="1:19" ht="15" thickTop="1" x14ac:dyDescent="0.3">
      <c r="A29" s="61" t="s">
        <v>9</v>
      </c>
      <c r="B29" s="62"/>
      <c r="C29" s="62"/>
      <c r="D29" s="62"/>
      <c r="E29" s="63"/>
      <c r="F29" s="24"/>
      <c r="G29" s="25"/>
      <c r="I29" s="61" t="s">
        <v>26</v>
      </c>
      <c r="J29" s="62"/>
      <c r="K29" s="62"/>
      <c r="L29" s="62"/>
      <c r="M29" s="62"/>
      <c r="N29" s="24"/>
      <c r="O29" s="62" t="s">
        <v>27</v>
      </c>
      <c r="P29" s="62"/>
      <c r="Q29" s="62"/>
      <c r="R29" s="62"/>
      <c r="S29" s="71"/>
    </row>
    <row r="30" spans="1:19" x14ac:dyDescent="0.3">
      <c r="A30" s="26" t="s">
        <v>0</v>
      </c>
      <c r="B30" s="3" t="s">
        <v>1</v>
      </c>
      <c r="C30" s="3" t="s">
        <v>2</v>
      </c>
      <c r="D30" s="3" t="s">
        <v>3</v>
      </c>
      <c r="E30" s="3" t="s">
        <v>4</v>
      </c>
      <c r="F30" s="7" t="s">
        <v>16</v>
      </c>
      <c r="G30" s="27" t="s">
        <v>18</v>
      </c>
      <c r="I30" s="40"/>
      <c r="J30" s="3" t="s">
        <v>0</v>
      </c>
      <c r="K30" s="3" t="s">
        <v>1</v>
      </c>
      <c r="L30" s="3" t="s">
        <v>2</v>
      </c>
      <c r="M30" s="3" t="s">
        <v>3</v>
      </c>
      <c r="O30" s="4"/>
      <c r="P30" s="3" t="s">
        <v>0</v>
      </c>
      <c r="Q30" s="3" t="s">
        <v>1</v>
      </c>
      <c r="R30" s="3" t="s">
        <v>2</v>
      </c>
      <c r="S30" s="41" t="s">
        <v>3</v>
      </c>
    </row>
    <row r="31" spans="1:19" x14ac:dyDescent="0.3">
      <c r="A31" s="28">
        <v>4.4000000000000004</v>
      </c>
      <c r="B31" s="1">
        <v>2.9</v>
      </c>
      <c r="C31" s="1">
        <v>1.4</v>
      </c>
      <c r="D31" s="1">
        <v>0.2</v>
      </c>
      <c r="E31" s="1" t="s">
        <v>7</v>
      </c>
      <c r="F31" s="1">
        <v>1</v>
      </c>
      <c r="G31" s="29" t="s">
        <v>19</v>
      </c>
      <c r="I31" s="42" t="s">
        <v>11</v>
      </c>
      <c r="J31" s="4">
        <f>1/SQRT(2*PI()*O10)*EXP(-((A31-I10)^2)/(2*O10))</f>
        <v>0.34046163936938789</v>
      </c>
      <c r="K31" s="4">
        <f>1/SQRT(2*PI()*P10)*EXP(-((B31-J10)^2)/(2*P10))</f>
        <v>0.34337706865162998</v>
      </c>
      <c r="L31" s="4">
        <f t="shared" ref="L31:M31" si="3">1/SQRT(2*PI()*Q10)*EXP(-((C31-K10)^2)/(2*Q10))</f>
        <v>0.39563498610331982</v>
      </c>
      <c r="M31" s="4">
        <f t="shared" si="3"/>
        <v>0.39756453271992537</v>
      </c>
      <c r="O31" s="8" t="s">
        <v>11</v>
      </c>
      <c r="P31" s="4">
        <f>1/SQRT(2*PI()*O10)*EXP(-((A34-I10)^2)/(2*O10))</f>
        <v>0.11920270588129038</v>
      </c>
      <c r="Q31" s="4">
        <f t="shared" ref="Q31:S31" si="4">1/SQRT(2*PI()*P10)*EXP(-((B34-J10)^2)/(2*P10))</f>
        <v>0.32676759465743449</v>
      </c>
      <c r="R31" s="4">
        <f t="shared" si="4"/>
        <v>2.9753187878743745E-3</v>
      </c>
      <c r="S31" s="43">
        <f t="shared" si="4"/>
        <v>0.18009613899280311</v>
      </c>
    </row>
    <row r="32" spans="1:19" x14ac:dyDescent="0.3">
      <c r="A32" s="28">
        <v>5</v>
      </c>
      <c r="B32" s="1">
        <v>3.3</v>
      </c>
      <c r="C32" s="1">
        <v>1.4</v>
      </c>
      <c r="D32" s="1">
        <v>0.2</v>
      </c>
      <c r="E32" s="1" t="s">
        <v>7</v>
      </c>
      <c r="F32" s="1">
        <v>2</v>
      </c>
      <c r="G32" s="29" t="s">
        <v>19</v>
      </c>
      <c r="I32" s="42" t="s">
        <v>12</v>
      </c>
      <c r="J32" s="4">
        <f>1/SQRT(2*PI()*O11)*EXP(-((A31-I11)^2)/(2*O11))</f>
        <v>0.11887472357202319</v>
      </c>
      <c r="K32" s="4">
        <f>1/SQRT(2*PI()*P11)*EXP(-((B31-J11)^2)/(2*P11))</f>
        <v>0.37851808486932492</v>
      </c>
      <c r="L32" s="4">
        <f>1/SQRT(2*PI()*Q11)*EXP(-((C31-K11)^2)/(2*Q11))</f>
        <v>1.2313010633592166E-2</v>
      </c>
      <c r="M32" s="4">
        <f>1/SQRT(2*PI()*R11)*EXP(-((D31-L11)^2)/(2*R11))</f>
        <v>0.19893148388608617</v>
      </c>
      <c r="O32" s="8" t="s">
        <v>12</v>
      </c>
      <c r="P32" s="4">
        <f>1/SQRT(2*PI()*O11)*EXP(-((A34-I11)^2)/(2*O11))</f>
        <v>0.29959428315085024</v>
      </c>
      <c r="Q32" s="4">
        <f>1/SQRT(2*PI()*P11)*EXP(-((B34-J11)^2)/(2*P11))</f>
        <v>0.37438397428428233</v>
      </c>
      <c r="R32" s="4">
        <f t="shared" ref="R32:S32" si="5">1/SQRT(2*PI()*Q11)*EXP(-((C34-K11)^2)/(2*Q11))</f>
        <v>0.3401360591057761</v>
      </c>
      <c r="S32" s="43">
        <f t="shared" si="5"/>
        <v>0.38909830469556689</v>
      </c>
    </row>
    <row r="33" spans="1:19" x14ac:dyDescent="0.3">
      <c r="A33" s="28">
        <v>5.5</v>
      </c>
      <c r="B33" s="1">
        <v>2.2999999999999998</v>
      </c>
      <c r="C33" s="1">
        <v>4</v>
      </c>
      <c r="D33" s="1">
        <v>1.3</v>
      </c>
      <c r="E33" s="1" t="s">
        <v>5</v>
      </c>
      <c r="F33" s="1">
        <v>3</v>
      </c>
      <c r="G33" s="29" t="s">
        <v>19</v>
      </c>
      <c r="I33" s="42" t="s">
        <v>13</v>
      </c>
      <c r="J33" s="4">
        <f>1/SQRT(2*PI()*O12)*EXP(-((A31-I12)^2)/(2*O12))</f>
        <v>8.2539035502515914E-2</v>
      </c>
      <c r="K33" s="4">
        <f t="shared" ref="K33:M33" si="6">1/SQRT(2*PI()*P12)*EXP(-((B31-J12)^2)/(2*P12))</f>
        <v>0.38592250535000139</v>
      </c>
      <c r="L33" s="4">
        <f>1/SQRT(2*PI()*Q12)*EXP(-((C31-K12)^2)/(2*Q12))</f>
        <v>3.9438351660084272E-4</v>
      </c>
      <c r="M33" s="4">
        <f t="shared" si="6"/>
        <v>8.6139529026513673E-2</v>
      </c>
      <c r="O33" s="8" t="s">
        <v>13</v>
      </c>
      <c r="P33" s="4">
        <f>1/SQRT(2*PI()*O12)*EXP(-((A34-I12)^2)/(2*O12))</f>
        <v>0.30847999316567515</v>
      </c>
      <c r="Q33" s="4">
        <f t="shared" ref="Q33:S33" si="7">1/SQRT(2*PI()*P12)*EXP(-((B34-J12)^2)/(2*P12))</f>
        <v>0.38532044228133122</v>
      </c>
      <c r="R33" s="4">
        <f t="shared" si="7"/>
        <v>0.21317949204505057</v>
      </c>
      <c r="S33" s="43">
        <f t="shared" si="7"/>
        <v>0.34540324122630195</v>
      </c>
    </row>
    <row r="34" spans="1:19" x14ac:dyDescent="0.3">
      <c r="A34" s="28">
        <v>6.5</v>
      </c>
      <c r="B34" s="1">
        <v>2.8</v>
      </c>
      <c r="C34" s="1">
        <v>4.5999999999999996</v>
      </c>
      <c r="D34" s="1">
        <v>1.5</v>
      </c>
      <c r="E34" s="1" t="s">
        <v>5</v>
      </c>
      <c r="F34" s="1">
        <v>4</v>
      </c>
      <c r="G34" s="29" t="s">
        <v>19</v>
      </c>
      <c r="I34" s="44"/>
      <c r="S34" s="45"/>
    </row>
    <row r="35" spans="1:19" x14ac:dyDescent="0.3">
      <c r="A35" s="28">
        <v>5.7</v>
      </c>
      <c r="B35" s="1">
        <v>2.8</v>
      </c>
      <c r="C35" s="1">
        <v>4.5</v>
      </c>
      <c r="D35" s="1">
        <v>1.3</v>
      </c>
      <c r="E35" s="1" t="s">
        <v>5</v>
      </c>
      <c r="F35" s="1">
        <v>5</v>
      </c>
      <c r="G35" s="29" t="s">
        <v>19</v>
      </c>
      <c r="I35" s="56" t="s">
        <v>17</v>
      </c>
      <c r="J35" s="53"/>
      <c r="O35" s="52" t="s">
        <v>22</v>
      </c>
      <c r="P35" s="53"/>
      <c r="S35" s="45"/>
    </row>
    <row r="36" spans="1:19" ht="15" thickBot="1" x14ac:dyDescent="0.35">
      <c r="A36" s="30">
        <v>7.2</v>
      </c>
      <c r="B36" s="31">
        <v>3.6</v>
      </c>
      <c r="C36" s="31">
        <v>6.1</v>
      </c>
      <c r="D36" s="31">
        <v>2.5</v>
      </c>
      <c r="E36" s="31" t="s">
        <v>6</v>
      </c>
      <c r="F36" s="31">
        <v>6</v>
      </c>
      <c r="G36" s="32" t="s">
        <v>19</v>
      </c>
      <c r="I36" s="42" t="s">
        <v>11</v>
      </c>
      <c r="J36" s="33">
        <f>(I3*J31*K31*L31*M31)</f>
        <v>6.1294363977611923E-3</v>
      </c>
      <c r="O36" s="8" t="s">
        <v>11</v>
      </c>
      <c r="P36" s="34">
        <f>(I3*P31*Q31*R31*S31)</f>
        <v>6.9573162886013884E-6</v>
      </c>
      <c r="S36" s="45"/>
    </row>
    <row r="37" spans="1:19" ht="15" thickTop="1" x14ac:dyDescent="0.3">
      <c r="I37" s="42" t="s">
        <v>12</v>
      </c>
      <c r="J37" s="34">
        <f>(I4*J32*K32*L32*M32)</f>
        <v>3.2146280442046864E-5</v>
      </c>
      <c r="O37" s="8" t="s">
        <v>12</v>
      </c>
      <c r="P37" s="33">
        <f t="shared" ref="P37:P38" si="8">(I4*P32*Q32*R32*S32)</f>
        <v>4.3296180413752447E-3</v>
      </c>
      <c r="S37" s="45"/>
    </row>
    <row r="38" spans="1:19" x14ac:dyDescent="0.3">
      <c r="I38" s="42" t="s">
        <v>13</v>
      </c>
      <c r="J38" s="34">
        <f>(I5*J33*K33*L33*M33)</f>
        <v>4.0579997036243067E-7</v>
      </c>
      <c r="O38" s="8" t="s">
        <v>13</v>
      </c>
      <c r="P38" s="34">
        <f t="shared" si="8"/>
        <v>3.2821025920426071E-3</v>
      </c>
      <c r="S38" s="45"/>
    </row>
    <row r="39" spans="1:19" x14ac:dyDescent="0.3">
      <c r="I39" s="44"/>
      <c r="S39" s="45"/>
    </row>
    <row r="40" spans="1:19" x14ac:dyDescent="0.3">
      <c r="I40" s="44"/>
      <c r="S40" s="45"/>
    </row>
    <row r="41" spans="1:19" x14ac:dyDescent="0.3">
      <c r="I41" s="57" t="s">
        <v>28</v>
      </c>
      <c r="J41" s="54"/>
      <c r="K41" s="54"/>
      <c r="L41" s="54"/>
      <c r="M41" s="54"/>
      <c r="O41" s="54" t="s">
        <v>29</v>
      </c>
      <c r="P41" s="54"/>
      <c r="Q41" s="54"/>
      <c r="R41" s="54"/>
      <c r="S41" s="55"/>
    </row>
    <row r="42" spans="1:19" x14ac:dyDescent="0.3">
      <c r="I42" s="40"/>
      <c r="J42" s="3" t="s">
        <v>0</v>
      </c>
      <c r="K42" s="3" t="s">
        <v>1</v>
      </c>
      <c r="L42" s="3" t="s">
        <v>2</v>
      </c>
      <c r="M42" s="3" t="s">
        <v>3</v>
      </c>
      <c r="O42" s="4"/>
      <c r="P42" s="3" t="s">
        <v>0</v>
      </c>
      <c r="Q42" s="3" t="s">
        <v>1</v>
      </c>
      <c r="R42" s="3" t="s">
        <v>2</v>
      </c>
      <c r="S42" s="41" t="s">
        <v>3</v>
      </c>
    </row>
    <row r="43" spans="1:19" x14ac:dyDescent="0.3">
      <c r="I43" s="42" t="s">
        <v>11</v>
      </c>
      <c r="J43" s="4">
        <f>(1/SQRT(2*PI()*O10)*EXP(-((A32-I10)^2)/(2*O10)))</f>
        <v>0.38331152310763322</v>
      </c>
      <c r="K43" s="4">
        <f>(1/SQRT(2*PI()*P10)*EXP(-((B32-J10)^2)/(2*P10)))</f>
        <v>0.38180394541671009</v>
      </c>
      <c r="L43" s="4">
        <f t="shared" ref="L43:M43" si="9">(1/SQRT(2*PI()*Q10)*EXP(-((C32-K10)^2)/(2*Q10)))</f>
        <v>0.39563498610331982</v>
      </c>
      <c r="M43" s="4">
        <f t="shared" si="9"/>
        <v>0.39756453271992537</v>
      </c>
      <c r="O43" s="8" t="s">
        <v>11</v>
      </c>
      <c r="P43" s="4">
        <f>1/SQRT(2*PI()*O10)*EXP(-((A35-I10)^2)/(2*O10))</f>
        <v>0.28833015982553994</v>
      </c>
      <c r="Q43" s="4">
        <f t="shared" ref="Q43:S43" si="10">1/SQRT(2*PI()*P10)*EXP(-((B35-J10)^2)/(2*P10))</f>
        <v>0.32676759465743449</v>
      </c>
      <c r="R43" s="4">
        <f t="shared" si="10"/>
        <v>4.0389509469679835E-3</v>
      </c>
      <c r="S43" s="43">
        <f t="shared" si="10"/>
        <v>0.22694571451765508</v>
      </c>
    </row>
    <row r="44" spans="1:19" x14ac:dyDescent="0.3">
      <c r="I44" s="42" t="s">
        <v>12</v>
      </c>
      <c r="J44" s="4">
        <f>(1/SQRT(2*PI()*O11)*EXP(-((A32-I11)^2)/(2*O11)))</f>
        <v>0.20263443216476762</v>
      </c>
      <c r="K44" s="4">
        <f t="shared" ref="K44:M44" si="11">(1/SQRT(2*PI()*P11)*EXP(-((B32-J11)^2)/(2*P11)))</f>
        <v>0.36131574798074068</v>
      </c>
      <c r="L44" s="4">
        <f t="shared" si="11"/>
        <v>1.2313010633592166E-2</v>
      </c>
      <c r="M44" s="4">
        <f t="shared" si="11"/>
        <v>0.19893148388608617</v>
      </c>
      <c r="O44" s="8" t="s">
        <v>12</v>
      </c>
      <c r="P44" s="4">
        <f>1/SQRT(2*PI()*O11)*EXP(-((A35-I11)^2)/(2*O11))</f>
        <v>0.28755194691264313</v>
      </c>
      <c r="Q44" s="4">
        <f t="shared" ref="Q44:S44" si="12">1/SQRT(2*PI()*P11)*EXP(-((B35-J11)^2)/(2*P11))</f>
        <v>0.37438397428428233</v>
      </c>
      <c r="R44" s="4">
        <f t="shared" si="12"/>
        <v>0.34476033430773745</v>
      </c>
      <c r="S44" s="43">
        <f t="shared" si="12"/>
        <v>0.39017069254692677</v>
      </c>
    </row>
    <row r="45" spans="1:19" x14ac:dyDescent="0.3">
      <c r="I45" s="42" t="s">
        <v>13</v>
      </c>
      <c r="J45" s="4">
        <f>(1/SQRT(2*PI()*O12)*EXP(-((A32-I12)^2)/(2*O12)))</f>
        <v>0.15743477560608099</v>
      </c>
      <c r="K45" s="4">
        <f t="shared" ref="K45:L45" si="13">(1/SQRT(2*PI()*P12)*EXP(-((B32-J12)^2)/(2*P12)))</f>
        <v>0.35361363550839892</v>
      </c>
      <c r="L45" s="4">
        <f t="shared" si="13"/>
        <v>3.9438351660084272E-4</v>
      </c>
      <c r="M45" s="4">
        <f>(1/SQRT(2*PI()*R12)*EXP(-((D32-L12)^2)/(2*R12)))</f>
        <v>8.6139529026513673E-2</v>
      </c>
      <c r="O45" s="8" t="s">
        <v>13</v>
      </c>
      <c r="P45" s="4">
        <f>1/SQRT(2*PI()*O12)*EXP(-((A35-I12)^2)/(2*O12))</f>
        <v>0.2547612024617491</v>
      </c>
      <c r="Q45" s="4">
        <f t="shared" ref="Q45:S45" si="14">1/SQRT(2*PI()*P12)*EXP(-((B35-J12)^2)/(2*P12))</f>
        <v>0.38532044228133122</v>
      </c>
      <c r="R45" s="4">
        <f t="shared" si="14"/>
        <v>0.19578215793606044</v>
      </c>
      <c r="S45" s="43">
        <f t="shared" si="14"/>
        <v>0.30927731820519971</v>
      </c>
    </row>
    <row r="46" spans="1:19" x14ac:dyDescent="0.3">
      <c r="I46" s="44"/>
      <c r="S46" s="45"/>
    </row>
    <row r="47" spans="1:19" x14ac:dyDescent="0.3">
      <c r="I47" s="56" t="s">
        <v>20</v>
      </c>
      <c r="J47" s="53"/>
      <c r="O47" s="52" t="s">
        <v>23</v>
      </c>
      <c r="P47" s="53"/>
      <c r="S47" s="45"/>
    </row>
    <row r="48" spans="1:19" x14ac:dyDescent="0.3">
      <c r="I48" s="42" t="s">
        <v>11</v>
      </c>
      <c r="J48" s="33">
        <f>(I3*J43*K43*L43*M43)</f>
        <v>7.673144117805058E-3</v>
      </c>
      <c r="O48" s="8" t="s">
        <v>11</v>
      </c>
      <c r="P48" s="34">
        <f>(I3*P43*Q43*R43*S43)</f>
        <v>2.8787129680059985E-5</v>
      </c>
      <c r="S48" s="45"/>
    </row>
    <row r="49" spans="9:19" x14ac:dyDescent="0.3">
      <c r="I49" s="42" t="s">
        <v>12</v>
      </c>
      <c r="J49" s="34">
        <f t="shared" ref="J49:J50" si="15">(I4*J44*K44*L44*M44)</f>
        <v>5.2306385407816152E-5</v>
      </c>
      <c r="O49" s="8" t="s">
        <v>12</v>
      </c>
      <c r="P49" s="33">
        <f t="shared" ref="P49:P50" si="16">(I4*P44*Q44*R44*S44)</f>
        <v>4.22369255964872E-3</v>
      </c>
      <c r="S49" s="45"/>
    </row>
    <row r="50" spans="9:19" x14ac:dyDescent="0.3">
      <c r="I50" s="42" t="s">
        <v>13</v>
      </c>
      <c r="J50" s="34">
        <f t="shared" si="15"/>
        <v>7.0922198304542737E-7</v>
      </c>
      <c r="O50" s="8" t="s">
        <v>13</v>
      </c>
      <c r="P50" s="34">
        <f t="shared" si="16"/>
        <v>2.2289883048702995E-3</v>
      </c>
      <c r="S50" s="45"/>
    </row>
    <row r="51" spans="9:19" x14ac:dyDescent="0.3">
      <c r="I51" s="44"/>
      <c r="S51" s="45"/>
    </row>
    <row r="52" spans="9:19" x14ac:dyDescent="0.3">
      <c r="I52" s="44"/>
      <c r="S52" s="45"/>
    </row>
    <row r="53" spans="9:19" x14ac:dyDescent="0.3">
      <c r="I53" s="57" t="s">
        <v>30</v>
      </c>
      <c r="J53" s="54"/>
      <c r="K53" s="54"/>
      <c r="L53" s="54"/>
      <c r="M53" s="54"/>
      <c r="O53" s="54" t="s">
        <v>31</v>
      </c>
      <c r="P53" s="54"/>
      <c r="Q53" s="54"/>
      <c r="R53" s="54"/>
      <c r="S53" s="55"/>
    </row>
    <row r="54" spans="9:19" x14ac:dyDescent="0.3">
      <c r="I54" s="40"/>
      <c r="J54" s="3" t="s">
        <v>0</v>
      </c>
      <c r="K54" s="3" t="s">
        <v>1</v>
      </c>
      <c r="L54" s="3" t="s">
        <v>2</v>
      </c>
      <c r="M54" s="3" t="s">
        <v>3</v>
      </c>
      <c r="O54" s="4"/>
      <c r="P54" s="3" t="s">
        <v>0</v>
      </c>
      <c r="Q54" s="3" t="s">
        <v>1</v>
      </c>
      <c r="R54" s="3" t="s">
        <v>2</v>
      </c>
      <c r="S54" s="41" t="s">
        <v>3</v>
      </c>
    </row>
    <row r="55" spans="9:19" x14ac:dyDescent="0.3">
      <c r="I55" s="42" t="s">
        <v>11</v>
      </c>
      <c r="J55" s="4">
        <f>(1/SQRT(2*PI()*O10)*EXP(-((A33-I10)^2)/(2*O10)))</f>
        <v>0.32765115130087413</v>
      </c>
      <c r="K55" s="4">
        <f t="shared" ref="K55:M55" si="17">(1/SQRT(2*PI()*P10)*EXP(-((B33-J10)^2)/(2*P10)))</f>
        <v>0.22206866565599154</v>
      </c>
      <c r="L55" s="4">
        <f t="shared" si="17"/>
        <v>1.605895570489491E-2</v>
      </c>
      <c r="M55" s="4">
        <f t="shared" si="17"/>
        <v>0.22694571451765508</v>
      </c>
      <c r="O55" s="8" t="s">
        <v>11</v>
      </c>
      <c r="P55" s="4">
        <f>1/SQRT(2*PI()*O10)*EXP(-((A36-I10)^2)/(2*O10))</f>
        <v>3.3778548890707999E-2</v>
      </c>
      <c r="Q55" s="4">
        <f t="shared" ref="Q55:S55" si="18">1/SQRT(2*PI()*P10)*EXP(-((B36-J10)^2)/(2*P10))</f>
        <v>0.37525729341356268</v>
      </c>
      <c r="R55" s="4">
        <f>1/SQRT(2*PI()*Q10)*EXP(-((C36-K10)^2)/(2*Q10))</f>
        <v>9.3045249353959879E-6</v>
      </c>
      <c r="S55" s="43">
        <f t="shared" si="18"/>
        <v>3.1208603103614684E-2</v>
      </c>
    </row>
    <row r="56" spans="9:19" x14ac:dyDescent="0.3">
      <c r="I56" s="42" t="s">
        <v>12</v>
      </c>
      <c r="J56" s="4">
        <f>(1/SQRT(2*PI()*O11)*EXP(-((A33-I11)^2)/(2*O11)))</f>
        <v>0.26808874365619778</v>
      </c>
      <c r="K56" s="4">
        <f>(1/SQRT(2*PI()*P11)*EXP(-((B33-J11)^2)/2*P11))</f>
        <v>0.2956966063908657</v>
      </c>
      <c r="L56" s="4">
        <f>(1/SQRT(2*PI()*Q11)*EXP(-((C33-K11)^2)/2*Q11))</f>
        <v>0.31667705974393523</v>
      </c>
      <c r="M56" s="4">
        <f>(1/SQRT(2*PI()*R11)*EXP(-((D33-L11)^2)/2*R11))</f>
        <v>0.39006350869071071</v>
      </c>
      <c r="O56" s="8" t="s">
        <v>12</v>
      </c>
      <c r="P56" s="4">
        <f>1/SQRT(2*PI()*O11)*EXP(-((A36-I11)^2)/(2*O11))</f>
        <v>0.22683526329092046</v>
      </c>
      <c r="Q56" s="4">
        <f t="shared" ref="Q56:S56" si="19">1/SQRT(2*PI()*P11)*EXP(-((B36-J11)^2)/(2*P11))</f>
        <v>0.31731890033676491</v>
      </c>
      <c r="R56" s="4">
        <f t="shared" si="19"/>
        <v>0.11209367530580838</v>
      </c>
      <c r="S56" s="43">
        <f t="shared" si="19"/>
        <v>0.21531216465490707</v>
      </c>
    </row>
    <row r="57" spans="9:19" x14ac:dyDescent="0.3">
      <c r="I57" s="42" t="s">
        <v>13</v>
      </c>
      <c r="J57" s="4">
        <f>(1/SQRT(2*PI()*O12)*EXP(-((A33-I12)^2)/(2*O12)))</f>
        <v>0.22876684186505461</v>
      </c>
      <c r="K57" s="4">
        <f>(1/SQRT(2*PI()*P12)*EXP(-((B33-J12)^2)/2*P12))</f>
        <v>0.32530524507613118</v>
      </c>
      <c r="L57" s="4">
        <f>(1/SQRT(2*PI()*Q12)*EXP(-((C33-K12)^2)/2*Q12))</f>
        <v>4.1933120636224196E-2</v>
      </c>
      <c r="M57" s="4">
        <f>(1/SQRT(2*PI()*R12)*EXP(-((D33-L12)^2)/2*R12))</f>
        <v>0.30001633208998019</v>
      </c>
      <c r="O57" s="8" t="s">
        <v>13</v>
      </c>
      <c r="P57" s="4">
        <f>1/SQRT(2*PI()*O12)*EXP(-((A36-I12)^2)/(2*O12))</f>
        <v>0.26644549331751904</v>
      </c>
      <c r="Q57" s="4">
        <f t="shared" ref="Q57:S57" si="20">1/SQRT(2*PI()*P12)*EXP(-((B36-J12)^2)/(2*P12))</f>
        <v>0.30014643305383526</v>
      </c>
      <c r="R57" s="4">
        <f t="shared" si="20"/>
        <v>0.32240340153862179</v>
      </c>
      <c r="S57" s="43">
        <f t="shared" si="20"/>
        <v>0.34182210974894639</v>
      </c>
    </row>
    <row r="58" spans="9:19" x14ac:dyDescent="0.3">
      <c r="I58" s="44"/>
      <c r="S58" s="45"/>
    </row>
    <row r="59" spans="9:19" x14ac:dyDescent="0.3">
      <c r="I59" s="56" t="s">
        <v>21</v>
      </c>
      <c r="J59" s="53"/>
      <c r="O59" s="52" t="s">
        <v>24</v>
      </c>
      <c r="P59" s="53"/>
      <c r="S59" s="45"/>
    </row>
    <row r="60" spans="9:19" x14ac:dyDescent="0.3">
      <c r="I60" s="42" t="s">
        <v>11</v>
      </c>
      <c r="J60" s="34">
        <f>(I3*J55*K55*L55*M55)</f>
        <v>8.8392824811174103E-5</v>
      </c>
      <c r="O60" s="8" t="s">
        <v>11</v>
      </c>
      <c r="P60" s="34">
        <f>(I3*P55*Q55*R55*S55)</f>
        <v>1.2269232882111685E-9</v>
      </c>
      <c r="S60" s="45"/>
    </row>
    <row r="61" spans="9:19" x14ac:dyDescent="0.3">
      <c r="I61" s="42" t="s">
        <v>12</v>
      </c>
      <c r="J61" s="33">
        <f t="shared" ref="J61:J62" si="21">(I4*J56*K56*L56*M56)</f>
        <v>2.8560357875824795E-3</v>
      </c>
      <c r="O61" s="8" t="s">
        <v>12</v>
      </c>
      <c r="P61" s="34">
        <f t="shared" ref="P61:P62" si="22">(I4*P56*Q56*R56*S56)</f>
        <v>5.0669076039536025E-4</v>
      </c>
      <c r="S61" s="45"/>
    </row>
    <row r="62" spans="9:19" ht="15" thickBot="1" x14ac:dyDescent="0.35">
      <c r="I62" s="46" t="s">
        <v>13</v>
      </c>
      <c r="J62" s="47">
        <f t="shared" si="21"/>
        <v>3.5108921679188594E-4</v>
      </c>
      <c r="K62" s="48"/>
      <c r="L62" s="48"/>
      <c r="M62" s="48"/>
      <c r="N62" s="48"/>
      <c r="O62" s="49" t="s">
        <v>13</v>
      </c>
      <c r="P62" s="50">
        <f t="shared" si="22"/>
        <v>3.3050086371201604E-3</v>
      </c>
      <c r="Q62" s="48"/>
      <c r="R62" s="48"/>
      <c r="S62" s="51"/>
    </row>
    <row r="63" spans="9:19" ht="15" thickTop="1" x14ac:dyDescent="0.3"/>
  </sheetData>
  <mergeCells count="17">
    <mergeCell ref="A1:E1"/>
    <mergeCell ref="A29:E29"/>
    <mergeCell ref="H1:I1"/>
    <mergeCell ref="H8:L8"/>
    <mergeCell ref="N8:R8"/>
    <mergeCell ref="I29:M29"/>
    <mergeCell ref="O29:S29"/>
    <mergeCell ref="I35:J35"/>
    <mergeCell ref="I41:M41"/>
    <mergeCell ref="I47:J47"/>
    <mergeCell ref="I53:M53"/>
    <mergeCell ref="I59:J59"/>
    <mergeCell ref="O35:P35"/>
    <mergeCell ref="O41:S41"/>
    <mergeCell ref="O47:P47"/>
    <mergeCell ref="O53:S53"/>
    <mergeCell ref="O59:P5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8F1-D3F3-4159-820D-7FCAF372981B}">
  <dimension ref="A1:F31"/>
  <sheetViews>
    <sheetView topLeftCell="A6" workbookViewId="0">
      <selection activeCell="J20" sqref="J20"/>
    </sheetView>
  </sheetViews>
  <sheetFormatPr defaultRowHeight="14.4" x14ac:dyDescent="0.3"/>
  <cols>
    <col min="1" max="1" width="11.6640625" bestFit="1" customWidth="1"/>
    <col min="2" max="2" width="11.109375" bestFit="1" customWidth="1"/>
    <col min="3" max="3" width="12" bestFit="1" customWidth="1"/>
    <col min="4" max="4" width="11.44140625" bestFit="1" customWidth="1"/>
    <col min="5" max="5" width="13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3">
      <c r="A2" s="1">
        <v>5.0999999999999996</v>
      </c>
      <c r="B2" s="1">
        <v>3.5</v>
      </c>
      <c r="C2" s="1">
        <v>1.4</v>
      </c>
      <c r="D2" s="1">
        <v>0.2</v>
      </c>
      <c r="E2" s="1" t="s">
        <v>7</v>
      </c>
      <c r="F2" s="2"/>
    </row>
    <row r="3" spans="1:6" x14ac:dyDescent="0.3">
      <c r="A3" s="1">
        <v>4.9000000000000004</v>
      </c>
      <c r="B3" s="1">
        <v>3</v>
      </c>
      <c r="C3" s="1">
        <v>1.4</v>
      </c>
      <c r="D3" s="1">
        <v>0.2</v>
      </c>
      <c r="E3" s="1" t="s">
        <v>7</v>
      </c>
      <c r="F3" s="2"/>
    </row>
    <row r="4" spans="1:6" x14ac:dyDescent="0.3">
      <c r="A4" s="1">
        <v>4.7</v>
      </c>
      <c r="B4" s="1">
        <v>3.2</v>
      </c>
      <c r="C4" s="1">
        <v>1.3</v>
      </c>
      <c r="D4" s="1">
        <v>0.2</v>
      </c>
      <c r="E4" s="1" t="s">
        <v>7</v>
      </c>
      <c r="F4" s="2"/>
    </row>
    <row r="5" spans="1:6" x14ac:dyDescent="0.3">
      <c r="A5" s="1">
        <v>4.5999999999999996</v>
      </c>
      <c r="B5" s="1">
        <v>3.1</v>
      </c>
      <c r="C5" s="1">
        <v>1.5</v>
      </c>
      <c r="D5" s="1">
        <v>0.2</v>
      </c>
      <c r="E5" s="1" t="s">
        <v>7</v>
      </c>
      <c r="F5" s="2"/>
    </row>
    <row r="6" spans="1:6" x14ac:dyDescent="0.3">
      <c r="A6" s="1">
        <v>5</v>
      </c>
      <c r="B6" s="1">
        <v>3.6</v>
      </c>
      <c r="C6" s="1">
        <v>1.4</v>
      </c>
      <c r="D6" s="1">
        <v>0.2</v>
      </c>
      <c r="E6" s="1" t="s">
        <v>7</v>
      </c>
      <c r="F6" s="2"/>
    </row>
    <row r="7" spans="1:6" x14ac:dyDescent="0.3">
      <c r="A7" s="1">
        <v>5.4</v>
      </c>
      <c r="B7" s="1">
        <v>3.9</v>
      </c>
      <c r="C7" s="1">
        <v>1.7</v>
      </c>
      <c r="D7" s="1">
        <v>0.4</v>
      </c>
      <c r="E7" s="1" t="s">
        <v>7</v>
      </c>
      <c r="F7" s="2"/>
    </row>
    <row r="8" spans="1:6" x14ac:dyDescent="0.3">
      <c r="A8" s="1">
        <v>4.5999999999999996</v>
      </c>
      <c r="B8" s="1">
        <v>3.4</v>
      </c>
      <c r="C8" s="1">
        <v>1.4</v>
      </c>
      <c r="D8" s="1">
        <v>0.3</v>
      </c>
      <c r="E8" s="1" t="s">
        <v>7</v>
      </c>
      <c r="F8" s="2"/>
    </row>
    <row r="9" spans="1:6" x14ac:dyDescent="0.3">
      <c r="A9" s="1">
        <v>5</v>
      </c>
      <c r="B9" s="1">
        <v>3.4</v>
      </c>
      <c r="C9" s="1">
        <v>1.5</v>
      </c>
      <c r="D9" s="1">
        <v>0.2</v>
      </c>
      <c r="E9" s="1" t="s">
        <v>7</v>
      </c>
      <c r="F9" s="2"/>
    </row>
    <row r="10" spans="1:6" x14ac:dyDescent="0.3">
      <c r="A10" s="1">
        <v>4.4000000000000004</v>
      </c>
      <c r="B10" s="1">
        <v>2.9</v>
      </c>
      <c r="C10" s="1">
        <v>1.4</v>
      </c>
      <c r="D10" s="1">
        <v>0.2</v>
      </c>
      <c r="E10" s="1" t="s">
        <v>7</v>
      </c>
      <c r="F10" s="2"/>
    </row>
    <row r="11" spans="1:6" x14ac:dyDescent="0.3">
      <c r="A11" s="1">
        <v>5</v>
      </c>
      <c r="B11" s="1">
        <v>3.3</v>
      </c>
      <c r="C11" s="1">
        <v>1.4</v>
      </c>
      <c r="D11" s="1">
        <v>0.2</v>
      </c>
      <c r="E11" s="1" t="s">
        <v>7</v>
      </c>
      <c r="F11" s="2"/>
    </row>
    <row r="12" spans="1:6" x14ac:dyDescent="0.3">
      <c r="A12" s="1">
        <v>7</v>
      </c>
      <c r="B12" s="1">
        <v>3.2</v>
      </c>
      <c r="C12" s="1">
        <v>4.7</v>
      </c>
      <c r="D12" s="1">
        <v>1.4</v>
      </c>
      <c r="E12" s="1" t="s">
        <v>5</v>
      </c>
      <c r="F12" s="2"/>
    </row>
    <row r="13" spans="1:6" x14ac:dyDescent="0.3">
      <c r="A13" s="1">
        <v>6.4</v>
      </c>
      <c r="B13" s="1">
        <v>3.2</v>
      </c>
      <c r="C13" s="1">
        <v>4.5</v>
      </c>
      <c r="D13" s="1">
        <v>1.5</v>
      </c>
      <c r="E13" s="1" t="s">
        <v>5</v>
      </c>
      <c r="F13" s="2"/>
    </row>
    <row r="14" spans="1:6" x14ac:dyDescent="0.3">
      <c r="A14" s="1">
        <v>6.9</v>
      </c>
      <c r="B14" s="1">
        <v>3.1</v>
      </c>
      <c r="C14" s="1">
        <v>4.9000000000000004</v>
      </c>
      <c r="D14" s="1">
        <v>1.5</v>
      </c>
      <c r="E14" s="1" t="s">
        <v>5</v>
      </c>
      <c r="F14" s="2"/>
    </row>
    <row r="15" spans="1:6" x14ac:dyDescent="0.3">
      <c r="A15" s="1">
        <v>5.5</v>
      </c>
      <c r="B15" s="1">
        <v>2.2999999999999998</v>
      </c>
      <c r="C15" s="1">
        <v>4</v>
      </c>
      <c r="D15" s="1">
        <v>1.3</v>
      </c>
      <c r="E15" s="1" t="s">
        <v>5</v>
      </c>
      <c r="F15" s="2"/>
    </row>
    <row r="16" spans="1:6" x14ac:dyDescent="0.3">
      <c r="A16" s="1">
        <v>6.5</v>
      </c>
      <c r="B16" s="1">
        <v>2.8</v>
      </c>
      <c r="C16" s="1">
        <v>4.5999999999999996</v>
      </c>
      <c r="D16" s="1">
        <v>1.5</v>
      </c>
      <c r="E16" s="1" t="s">
        <v>5</v>
      </c>
      <c r="F16" s="2"/>
    </row>
    <row r="17" spans="1:6" x14ac:dyDescent="0.3">
      <c r="A17" s="1">
        <v>5.7</v>
      </c>
      <c r="B17" s="1">
        <v>2.8</v>
      </c>
      <c r="C17" s="1">
        <v>4.5</v>
      </c>
      <c r="D17" s="1">
        <v>1.3</v>
      </c>
      <c r="E17" s="1" t="s">
        <v>5</v>
      </c>
      <c r="F17" s="2"/>
    </row>
    <row r="18" spans="1:6" x14ac:dyDescent="0.3">
      <c r="A18" s="1">
        <v>6.3</v>
      </c>
      <c r="B18" s="1">
        <v>3.3</v>
      </c>
      <c r="C18" s="1">
        <v>4.7</v>
      </c>
      <c r="D18" s="1">
        <v>1.6</v>
      </c>
      <c r="E18" s="1" t="s">
        <v>5</v>
      </c>
      <c r="F18" s="2"/>
    </row>
    <row r="19" spans="1:6" x14ac:dyDescent="0.3">
      <c r="A19" s="1">
        <v>4.9000000000000004</v>
      </c>
      <c r="B19" s="1">
        <v>2.4</v>
      </c>
      <c r="C19" s="1">
        <v>3.3</v>
      </c>
      <c r="D19" s="1">
        <v>1</v>
      </c>
      <c r="E19" s="1" t="s">
        <v>5</v>
      </c>
      <c r="F19" s="2"/>
    </row>
    <row r="20" spans="1:6" x14ac:dyDescent="0.3">
      <c r="A20" s="1">
        <v>6.6</v>
      </c>
      <c r="B20" s="1">
        <v>2.9</v>
      </c>
      <c r="C20" s="1">
        <v>4.5999999999999996</v>
      </c>
      <c r="D20" s="1">
        <v>1.3</v>
      </c>
      <c r="E20" s="1" t="s">
        <v>5</v>
      </c>
      <c r="F20" s="2"/>
    </row>
    <row r="21" spans="1:6" x14ac:dyDescent="0.3">
      <c r="A21" s="1">
        <v>5.2</v>
      </c>
      <c r="B21" s="1">
        <v>2.7</v>
      </c>
      <c r="C21" s="1">
        <v>3.9</v>
      </c>
      <c r="D21" s="1">
        <v>1.4</v>
      </c>
      <c r="E21" s="1" t="s">
        <v>5</v>
      </c>
      <c r="F21" s="2"/>
    </row>
    <row r="22" spans="1:6" x14ac:dyDescent="0.3">
      <c r="A22" s="1">
        <v>6.3</v>
      </c>
      <c r="B22" s="1">
        <v>3.3</v>
      </c>
      <c r="C22" s="1">
        <v>6</v>
      </c>
      <c r="D22" s="1">
        <v>2.5</v>
      </c>
      <c r="E22" s="1" t="s">
        <v>6</v>
      </c>
      <c r="F22" s="2"/>
    </row>
    <row r="23" spans="1:6" x14ac:dyDescent="0.3">
      <c r="A23" s="1">
        <v>5.8</v>
      </c>
      <c r="B23" s="1">
        <v>2.7</v>
      </c>
      <c r="C23" s="1">
        <v>5.0999999999999996</v>
      </c>
      <c r="D23" s="1">
        <v>1.9</v>
      </c>
      <c r="E23" s="1" t="s">
        <v>6</v>
      </c>
      <c r="F23" s="2"/>
    </row>
    <row r="24" spans="1:6" x14ac:dyDescent="0.3">
      <c r="A24" s="1">
        <v>7.1</v>
      </c>
      <c r="B24" s="1">
        <v>3</v>
      </c>
      <c r="C24" s="1">
        <v>5.9</v>
      </c>
      <c r="D24" s="1">
        <v>2.1</v>
      </c>
      <c r="E24" s="1" t="s">
        <v>6</v>
      </c>
      <c r="F24" s="2"/>
    </row>
    <row r="25" spans="1:6" x14ac:dyDescent="0.3">
      <c r="A25" s="1">
        <v>6.3</v>
      </c>
      <c r="B25" s="1">
        <v>2.9</v>
      </c>
      <c r="C25" s="1">
        <v>5.6</v>
      </c>
      <c r="D25" s="1">
        <v>1.8</v>
      </c>
      <c r="E25" s="1" t="s">
        <v>6</v>
      </c>
      <c r="F25" s="2"/>
    </row>
    <row r="26" spans="1:6" x14ac:dyDescent="0.3">
      <c r="A26" s="1">
        <v>6.5</v>
      </c>
      <c r="B26" s="1">
        <v>3</v>
      </c>
      <c r="C26" s="1">
        <v>5.8</v>
      </c>
      <c r="D26" s="1">
        <v>2.2000000000000002</v>
      </c>
      <c r="E26" s="1" t="s">
        <v>6</v>
      </c>
      <c r="F26" s="2"/>
    </row>
    <row r="27" spans="1:6" x14ac:dyDescent="0.3">
      <c r="A27" s="1">
        <v>7.6</v>
      </c>
      <c r="B27" s="1">
        <v>3</v>
      </c>
      <c r="C27" s="1">
        <v>6.6</v>
      </c>
      <c r="D27" s="1">
        <v>2.1</v>
      </c>
      <c r="E27" s="1" t="s">
        <v>6</v>
      </c>
      <c r="F27" s="2"/>
    </row>
    <row r="28" spans="1:6" x14ac:dyDescent="0.3">
      <c r="A28" s="1">
        <v>4.9000000000000004</v>
      </c>
      <c r="B28" s="1">
        <v>2.5</v>
      </c>
      <c r="C28" s="1">
        <v>4.5</v>
      </c>
      <c r="D28" s="1">
        <v>1.7</v>
      </c>
      <c r="E28" s="1" t="s">
        <v>6</v>
      </c>
      <c r="F28" s="2"/>
    </row>
    <row r="29" spans="1:6" x14ac:dyDescent="0.3">
      <c r="A29" s="1">
        <v>7.3</v>
      </c>
      <c r="B29" s="1">
        <v>2.9</v>
      </c>
      <c r="C29" s="1">
        <v>6.3</v>
      </c>
      <c r="D29" s="1">
        <v>1.8</v>
      </c>
      <c r="E29" s="1" t="s">
        <v>6</v>
      </c>
      <c r="F29" s="2"/>
    </row>
    <row r="30" spans="1:6" x14ac:dyDescent="0.3">
      <c r="A30" s="1">
        <v>6.7</v>
      </c>
      <c r="B30" s="1">
        <v>2.5</v>
      </c>
      <c r="C30" s="1">
        <v>5.8</v>
      </c>
      <c r="D30" s="1">
        <v>1.8</v>
      </c>
      <c r="E30" s="1" t="s">
        <v>6</v>
      </c>
      <c r="F30" s="2"/>
    </row>
    <row r="31" spans="1:6" x14ac:dyDescent="0.3">
      <c r="A31" s="1">
        <v>7.2</v>
      </c>
      <c r="B31" s="1">
        <v>3.6</v>
      </c>
      <c r="C31" s="1">
        <v>6.1</v>
      </c>
      <c r="D31" s="1">
        <v>2.5</v>
      </c>
      <c r="E31" s="1" t="s">
        <v>6</v>
      </c>
      <c r="F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Tugas Naive Bayes</vt:lpstr>
      <vt:lpstr>Naive Bayes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tirana fatyanosa</dc:creator>
  <cp:lastModifiedBy>Muhammad Rajendra</cp:lastModifiedBy>
  <dcterms:created xsi:type="dcterms:W3CDTF">2023-11-08T20:42:55Z</dcterms:created>
  <dcterms:modified xsi:type="dcterms:W3CDTF">2024-04-18T16:07:11Z</dcterms:modified>
</cp:coreProperties>
</file>