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ka\brightchamps\Ascendia\"/>
    </mc:Choice>
  </mc:AlternateContent>
  <xr:revisionPtr revIDLastSave="0" documentId="13_ncr:1_{49E10B0F-058F-42EB-9346-1163BFE6B62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oject" sheetId="1" r:id="rId1"/>
    <sheet name="01_Materials" sheetId="2" r:id="rId2"/>
    <sheet name="02_Labor" sheetId="3" r:id="rId3"/>
    <sheet name="03_Summary" sheetId="4" r:id="rId4"/>
    <sheet name="04_CostByCategory" sheetId="5" r:id="rId5"/>
    <sheet name="05_VendorSplit" sheetId="6" r:id="rId6"/>
    <sheet name="06_Dashboard" sheetId="7" r:id="rId7"/>
  </sheet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</calcChain>
</file>

<file path=xl/sharedStrings.xml><?xml version="1.0" encoding="utf-8"?>
<sst xmlns="http://schemas.openxmlformats.org/spreadsheetml/2006/main" count="147" uniqueCount="100">
  <si>
    <t>Field</t>
  </si>
  <si>
    <t>Value</t>
  </si>
  <si>
    <t>Project_Name</t>
  </si>
  <si>
    <t>Client</t>
  </si>
  <si>
    <t>Location</t>
  </si>
  <si>
    <t>Currency</t>
  </si>
  <si>
    <t>Floor_Area_sqm</t>
  </si>
  <si>
    <t>Workstations</t>
  </si>
  <si>
    <t>Ports_per_Workstation</t>
  </si>
  <si>
    <t>Meeting_Rooms</t>
  </si>
  <si>
    <t>Ports_per_MeetingRoom</t>
  </si>
  <si>
    <t>WiFi_APs</t>
  </si>
  <si>
    <t>Printers</t>
  </si>
  <si>
    <t>CCTV</t>
  </si>
  <si>
    <t>Spare_ports_pct</t>
  </si>
  <si>
    <t>Supervisor_rate_AED_per_hr</t>
  </si>
  <si>
    <t>Supervisor_hours</t>
  </si>
  <si>
    <t>Overhead_pct</t>
  </si>
  <si>
    <t>Contingency_pct</t>
  </si>
  <si>
    <t>Profit_pct</t>
  </si>
  <si>
    <t>Structured Cabling – Office Floor (Portfolio Demo)</t>
  </si>
  <si>
    <t>Dubai, UAE</t>
  </si>
  <si>
    <t>AED</t>
  </si>
  <si>
    <t>Item</t>
  </si>
  <si>
    <t>Category</t>
  </si>
  <si>
    <t>Qty</t>
  </si>
  <si>
    <t>Unit</t>
  </si>
  <si>
    <t>Best_UnitPrice</t>
  </si>
  <si>
    <t>Chosen_Vendor</t>
  </si>
  <si>
    <t>Line_Total</t>
  </si>
  <si>
    <t>Cat6 UTP Cable 305m Box</t>
  </si>
  <si>
    <t>Keystone Jack Cat6</t>
  </si>
  <si>
    <t>Faceplate Single</t>
  </si>
  <si>
    <t>Faceplate Double</t>
  </si>
  <si>
    <t>Back Box</t>
  </si>
  <si>
    <t>Patch Panel 24-Port</t>
  </si>
  <si>
    <t>27U Rack</t>
  </si>
  <si>
    <t>Cable Manager 1U</t>
  </si>
  <si>
    <t>Patch Cord 1m (User)</t>
  </si>
  <si>
    <t>Patch Cord 2m (Rack)</t>
  </si>
  <si>
    <t>Trunking (m)</t>
  </si>
  <si>
    <t>Conduit (m)</t>
  </si>
  <si>
    <t>PDU 6-way</t>
  </si>
  <si>
    <t>Rack Shelf</t>
  </si>
  <si>
    <t>Rack Fan Unit</t>
  </si>
  <si>
    <t>Earth Bonding Kit</t>
  </si>
  <si>
    <t>Cable Tie Pack</t>
  </si>
  <si>
    <t>Labeling (Lump Sum)</t>
  </si>
  <si>
    <t>Consumables (Lump Sum)</t>
  </si>
  <si>
    <t>Cabling</t>
  </si>
  <si>
    <t>Termination</t>
  </si>
  <si>
    <t>Pathways &amp; Fittings</t>
  </si>
  <si>
    <t>Rack &amp; Patch</t>
  </si>
  <si>
    <t>Accessories</t>
  </si>
  <si>
    <t>Box</t>
  </si>
  <si>
    <t>Each</t>
  </si>
  <si>
    <t>Meter</t>
  </si>
  <si>
    <t>Pack</t>
  </si>
  <si>
    <t>Lot</t>
  </si>
  <si>
    <t>Vendor C</t>
  </si>
  <si>
    <t>Vendor B</t>
  </si>
  <si>
    <t>Vendor A</t>
  </si>
  <si>
    <t>Labor_Item</t>
  </si>
  <si>
    <t>Hours_or_Qty</t>
  </si>
  <si>
    <t>Rate_AED</t>
  </si>
  <si>
    <t>Technician Labor</t>
  </si>
  <si>
    <t>Supervisor Oversight</t>
  </si>
  <si>
    <t>Testing/Certification</t>
  </si>
  <si>
    <t>Metric</t>
  </si>
  <si>
    <t>Ports (with spares)</t>
  </si>
  <si>
    <t>Total cable (m)</t>
  </si>
  <si>
    <t>Materials total (AED)</t>
  </si>
  <si>
    <t>Labor total (AED)</t>
  </si>
  <si>
    <t>Direct cost (AED)</t>
  </si>
  <si>
    <t>Overhead 10% (AED)</t>
  </si>
  <si>
    <t>Contingency 5% (AED)</t>
  </si>
  <si>
    <t>Subtotal before profit (AED)</t>
  </si>
  <si>
    <t>Profit 12% (AED)</t>
  </si>
  <si>
    <t>Grand total (AED)</t>
  </si>
  <si>
    <t>Unit cost per port (AED)</t>
  </si>
  <si>
    <t>Materials_Cost</t>
  </si>
  <si>
    <t>Items_Selected</t>
  </si>
  <si>
    <t>ELV / ICT Estimation – Dashboard (Portfolio Demo)</t>
  </si>
  <si>
    <t>Key Figures</t>
  </si>
  <si>
    <t>New (demo) Client LLC</t>
  </si>
  <si>
    <t>Average cable run, in metres</t>
  </si>
  <si>
    <t>avg cable length needed per port</t>
  </si>
  <si>
    <t>Slack percentage</t>
  </si>
  <si>
    <t>extra length of cable left at both ends</t>
  </si>
  <si>
    <t>Wastage percentage</t>
  </si>
  <si>
    <t>for expansion in future</t>
  </si>
  <si>
    <t>Technician rate_AED_per_hr</t>
  </si>
  <si>
    <t>Hours_per_port_install</t>
  </si>
  <si>
    <t>Hours_per_port_terminating and testing</t>
  </si>
  <si>
    <t>Cost of testing each port with cert_tools</t>
  </si>
  <si>
    <t>optional</t>
  </si>
  <si>
    <t>optional for false ceiling</t>
  </si>
  <si>
    <t>VendorAUnitPrice</t>
  </si>
  <si>
    <t>VendorBUnitPrice</t>
  </si>
  <si>
    <t>VendorCUnitPrice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</si>
</sst>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0" xfId="0" applyFont="1" applyFill="1"/>
    <xf numFmtId="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Materials Cost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Materials by Category</c:v>
          </c:tx>
          <c:invertIfNegative val="0"/>
          <c:cat>
            <c:strRef>
              <c:f>'04_CostByCategory'!$A$2:$A$7</c:f>
              <c:strCache>
                <c:ptCount val="5"/>
                <c:pt idx="0">
                  <c:v>Accessories</c:v>
                </c:pt>
                <c:pt idx="1">
                  <c:v>Cabling</c:v>
                </c:pt>
                <c:pt idx="2">
                  <c:v>Pathways &amp; Fittings</c:v>
                </c:pt>
                <c:pt idx="3">
                  <c:v>Rack &amp; Patch</c:v>
                </c:pt>
                <c:pt idx="4">
                  <c:v>Termination</c:v>
                </c:pt>
              </c:strCache>
            </c:strRef>
          </c:cat>
          <c:val>
            <c:numRef>
              <c:f>'04_CostByCategory'!$B$2:$B$7</c:f>
              <c:numCache>
                <c:formatCode>General</c:formatCode>
                <c:ptCount val="6"/>
                <c:pt idx="0">
                  <c:v>572</c:v>
                </c:pt>
                <c:pt idx="1">
                  <c:v>4420</c:v>
                </c:pt>
                <c:pt idx="2">
                  <c:v>1624.8</c:v>
                </c:pt>
                <c:pt idx="3">
                  <c:v>3148.2</c:v>
                </c:pt>
                <c:pt idx="4">
                  <c:v>1068.9000000000001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6-430C-B24E-6B7AA403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Chosen Vendor Split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Vendor Split (Items)</c:v>
          </c:tx>
          <c:cat>
            <c:strRef>
              <c:f>'05_VendorSplit'!$A$2:$A$5</c:f>
              <c:strCache>
                <c:ptCount val="3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</c:strCache>
            </c:strRef>
          </c:cat>
          <c:val>
            <c:numRef>
              <c:f>'05_VendorSplit'!$B$2:$B$5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0-436A-9047-F721E0BB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606460</xdr:colOff>
      <xdr:row>3</xdr:row>
      <xdr:rowOff>0</xdr:rowOff>
    </xdr:from>
    <xdr:to>
      <xdr:col>14</xdr:col>
      <xdr:colOff>82826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276087</xdr:colOff>
      <xdr:row>21</xdr:row>
      <xdr:rowOff>151848</xdr:rowOff>
    </xdr:from>
    <xdr:to>
      <xdr:col>14</xdr:col>
      <xdr:colOff>179457</xdr:colOff>
      <xdr:row>39</xdr:row>
      <xdr:rowOff>29541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DABA1-0371-4111-9787-54B9C4C074D9}" name="Table1" displayName="Table1" ref="A1:J21" totalsRowShown="0" headerRowDxfId="0" headerRowBorderDxfId="1" tableBorderDxfId="2">
  <autoFilter ref="A1:J21" xr:uid="{A25DABA1-0371-4111-9787-54B9C4C074D9}"/>
  <tableColumns count="10">
    <tableColumn id="1" xr3:uid="{3E289120-249D-42F1-B955-CF3EA9180F9D}" name="Item"/>
    <tableColumn id="2" xr3:uid="{2A1FC951-DCBE-4D96-9202-B0264B15441E}" name="Category"/>
    <tableColumn id="3" xr3:uid="{A608623A-FDDE-4234-BA70-E65B4DE2F45D}" name="Qty"/>
    <tableColumn id="4" xr3:uid="{B4AAB1CD-0424-4DE3-B8CC-550AD58B665F}" name="Unit"/>
    <tableColumn id="5" xr3:uid="{E39D0338-12FD-4BD0-8CD9-2710AA46F52D}" name="VendorAUnitPrice"/>
    <tableColumn id="6" xr3:uid="{062E81AD-5DDD-46BE-B966-AC222FB2FC90}" name="VendorBUnitPrice"/>
    <tableColumn id="7" xr3:uid="{AD32A5C2-B330-489B-BB00-BB02B7637CE2}" name="VendorCUnitPrice"/>
    <tableColumn id="8" xr3:uid="{012E5162-20A6-4F8A-810E-B1E0382D6EE7}" name="Best_UnitPrice"/>
    <tableColumn id="9" xr3:uid="{FC3B6139-6D32-468B-B910-758F2D492FC3}" name="Chosen_Vendor"/>
    <tableColumn id="10" xr3:uid="{068ADED9-0555-4FD6-A429-C8CC305783E5}" name="Line_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04" zoomScaleNormal="104" workbookViewId="0">
      <selection activeCell="A25" sqref="A25"/>
    </sheetView>
  </sheetViews>
  <sheetFormatPr defaultRowHeight="14.5" x14ac:dyDescent="0.35"/>
  <cols>
    <col min="1" max="1" width="35.54296875" customWidth="1"/>
  </cols>
  <sheetData>
    <row r="1" spans="1:5" x14ac:dyDescent="0.35">
      <c r="A1" s="1" t="s">
        <v>0</v>
      </c>
      <c r="B1" s="1" t="s">
        <v>1</v>
      </c>
    </row>
    <row r="2" spans="1:5" x14ac:dyDescent="0.35">
      <c r="A2" t="s">
        <v>2</v>
      </c>
      <c r="B2" t="s">
        <v>20</v>
      </c>
    </row>
    <row r="3" spans="1:5" x14ac:dyDescent="0.35">
      <c r="A3" t="s">
        <v>3</v>
      </c>
      <c r="B3" t="s">
        <v>84</v>
      </c>
    </row>
    <row r="4" spans="1:5" x14ac:dyDescent="0.35">
      <c r="A4" t="s">
        <v>4</v>
      </c>
      <c r="B4" t="s">
        <v>21</v>
      </c>
    </row>
    <row r="5" spans="1:5" x14ac:dyDescent="0.35">
      <c r="A5" t="s">
        <v>5</v>
      </c>
      <c r="B5" t="s">
        <v>22</v>
      </c>
    </row>
    <row r="6" spans="1:5" x14ac:dyDescent="0.35">
      <c r="A6" t="s">
        <v>6</v>
      </c>
      <c r="B6">
        <v>800</v>
      </c>
    </row>
    <row r="7" spans="1:5" x14ac:dyDescent="0.35">
      <c r="A7" t="s">
        <v>7</v>
      </c>
      <c r="B7">
        <v>40</v>
      </c>
    </row>
    <row r="8" spans="1:5" x14ac:dyDescent="0.35">
      <c r="A8" t="s">
        <v>8</v>
      </c>
      <c r="B8">
        <v>2</v>
      </c>
    </row>
    <row r="9" spans="1:5" x14ac:dyDescent="0.35">
      <c r="A9" t="s">
        <v>9</v>
      </c>
      <c r="B9">
        <v>3</v>
      </c>
    </row>
    <row r="10" spans="1:5" x14ac:dyDescent="0.35">
      <c r="A10" t="s">
        <v>10</v>
      </c>
      <c r="B10">
        <v>2</v>
      </c>
    </row>
    <row r="11" spans="1:5" x14ac:dyDescent="0.35">
      <c r="A11" t="s">
        <v>11</v>
      </c>
      <c r="B11">
        <v>5</v>
      </c>
    </row>
    <row r="12" spans="1:5" x14ac:dyDescent="0.35">
      <c r="A12" t="s">
        <v>12</v>
      </c>
      <c r="B12">
        <v>2</v>
      </c>
    </row>
    <row r="13" spans="1:5" x14ac:dyDescent="0.35">
      <c r="A13" t="s">
        <v>13</v>
      </c>
      <c r="B13">
        <v>8</v>
      </c>
    </row>
    <row r="14" spans="1:5" x14ac:dyDescent="0.35">
      <c r="A14" t="s">
        <v>85</v>
      </c>
      <c r="B14">
        <v>30</v>
      </c>
      <c r="E14" t="s">
        <v>86</v>
      </c>
    </row>
    <row r="15" spans="1:5" x14ac:dyDescent="0.35">
      <c r="A15" t="s">
        <v>87</v>
      </c>
      <c r="B15">
        <v>10</v>
      </c>
      <c r="E15" t="s">
        <v>88</v>
      </c>
    </row>
    <row r="16" spans="1:5" x14ac:dyDescent="0.35">
      <c r="A16" t="s">
        <v>89</v>
      </c>
      <c r="B16">
        <v>5</v>
      </c>
    </row>
    <row r="17" spans="1:5" x14ac:dyDescent="0.35">
      <c r="A17" t="s">
        <v>14</v>
      </c>
      <c r="B17">
        <v>5</v>
      </c>
      <c r="E17" t="s">
        <v>90</v>
      </c>
    </row>
    <row r="18" spans="1:5" x14ac:dyDescent="0.35">
      <c r="A18" t="s">
        <v>91</v>
      </c>
      <c r="B18">
        <v>45</v>
      </c>
    </row>
    <row r="19" spans="1:5" x14ac:dyDescent="0.35">
      <c r="A19" t="s">
        <v>15</v>
      </c>
      <c r="B19">
        <v>70</v>
      </c>
    </row>
    <row r="20" spans="1:5" x14ac:dyDescent="0.35">
      <c r="A20" t="s">
        <v>92</v>
      </c>
      <c r="B20">
        <v>0.7</v>
      </c>
    </row>
    <row r="21" spans="1:5" x14ac:dyDescent="0.35">
      <c r="A21" t="s">
        <v>93</v>
      </c>
      <c r="B21">
        <v>0.4</v>
      </c>
    </row>
    <row r="22" spans="1:5" x14ac:dyDescent="0.35">
      <c r="A22" t="s">
        <v>16</v>
      </c>
      <c r="B22">
        <v>18</v>
      </c>
    </row>
    <row r="23" spans="1:5" x14ac:dyDescent="0.35">
      <c r="A23" t="s">
        <v>94</v>
      </c>
      <c r="B23">
        <v>8</v>
      </c>
    </row>
    <row r="24" spans="1:5" x14ac:dyDescent="0.35">
      <c r="A24" t="s">
        <v>17</v>
      </c>
      <c r="B24">
        <v>10</v>
      </c>
    </row>
    <row r="25" spans="1:5" x14ac:dyDescent="0.35">
      <c r="A25" t="s">
        <v>18</v>
      </c>
      <c r="B25">
        <v>5</v>
      </c>
    </row>
    <row r="26" spans="1:5" x14ac:dyDescent="0.35">
      <c r="A26" t="s">
        <v>19</v>
      </c>
      <c r="B2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abSelected="1" zoomScale="83" zoomScaleNormal="83" workbookViewId="0">
      <selection activeCell="H23" sqref="H23"/>
    </sheetView>
  </sheetViews>
  <sheetFormatPr defaultRowHeight="14.5" x14ac:dyDescent="0.35"/>
  <cols>
    <col min="1" max="1" width="25.6328125" customWidth="1"/>
    <col min="2" max="2" width="18.36328125" customWidth="1"/>
    <col min="4" max="4" width="13.6328125" customWidth="1"/>
    <col min="5" max="5" width="17.7265625" customWidth="1"/>
    <col min="6" max="6" width="17.6328125" customWidth="1"/>
    <col min="7" max="7" width="18.08984375" customWidth="1"/>
    <col min="8" max="8" width="22.1796875" customWidth="1"/>
    <col min="9" max="9" width="18.6328125" customWidth="1"/>
    <col min="10" max="10" width="18" customWidth="1"/>
  </cols>
  <sheetData>
    <row r="1" spans="1:12" x14ac:dyDescent="0.35">
      <c r="A1" s="5" t="s">
        <v>23</v>
      </c>
      <c r="B1" s="5" t="s">
        <v>24</v>
      </c>
      <c r="C1" s="5" t="s">
        <v>25</v>
      </c>
      <c r="D1" s="5" t="s">
        <v>26</v>
      </c>
      <c r="E1" s="5" t="s">
        <v>97</v>
      </c>
      <c r="F1" s="5" t="s">
        <v>98</v>
      </c>
      <c r="G1" s="5" t="s">
        <v>99</v>
      </c>
      <c r="H1" s="5" t="s">
        <v>27</v>
      </c>
      <c r="I1" s="5" t="s">
        <v>28</v>
      </c>
      <c r="J1" s="5" t="s">
        <v>29</v>
      </c>
    </row>
    <row r="2" spans="1:12" x14ac:dyDescent="0.35">
      <c r="A2" t="s">
        <v>30</v>
      </c>
      <c r="B2" t="s">
        <v>49</v>
      </c>
      <c r="C2">
        <v>13</v>
      </c>
      <c r="D2" t="s">
        <v>54</v>
      </c>
      <c r="E2">
        <v>350</v>
      </c>
      <c r="F2">
        <v>365</v>
      </c>
      <c r="G2">
        <v>340</v>
      </c>
      <c r="H2">
        <f>MIN(Table1[[#This Row],[VendorAUnitPrice]],Table1[[#This Row],[VendorBUnitPrice]],Table1[[#This Row],[VendorCUnitPrice]])</f>
        <v>340</v>
      </c>
      <c r="I2" t="str">
        <f>IF(Table1[[#This Row],[Best_UnitPrice]]=Table1[[#This Row],[VendorAUnitPrice]],"Vendor A",IF(Table1[[#This Row],[Best_UnitPrice]]=Table1[[#This Row],[VendorBUnitPrice]],"Vendor B","Vendor C"))</f>
        <v>Vendor C</v>
      </c>
      <c r="J2">
        <f>Table1[[#This Row],[Qty]]*Table1[[#This Row],[Best_UnitPrice]]</f>
        <v>4420</v>
      </c>
    </row>
    <row r="3" spans="1:12" x14ac:dyDescent="0.35">
      <c r="A3" t="s">
        <v>31</v>
      </c>
      <c r="B3" t="s">
        <v>50</v>
      </c>
      <c r="C3">
        <v>107</v>
      </c>
      <c r="D3" t="s">
        <v>55</v>
      </c>
      <c r="E3">
        <v>6</v>
      </c>
      <c r="F3">
        <v>5.8</v>
      </c>
      <c r="G3">
        <v>6.5</v>
      </c>
      <c r="H3">
        <f>MIN(Table1[[#This Row],[VendorAUnitPrice]],Table1[[#This Row],[VendorBUnitPrice]],Table1[[#This Row],[VendorCUnitPrice]])</f>
        <v>5.8</v>
      </c>
      <c r="I3" t="str">
        <f>IF(Table1[[#This Row],[Best_UnitPrice]]=Table1[[#This Row],[VendorAUnitPrice]],"Vendor A",IF(Table1[[#This Row],[Best_UnitPrice]]=Table1[[#This Row],[VendorBUnitPrice]],"Vendor B","Vendor C"))</f>
        <v>Vendor B</v>
      </c>
      <c r="J3">
        <f>Table1[[#This Row],[Qty]]*Table1[[#This Row],[Best_UnitPrice]]</f>
        <v>620.6</v>
      </c>
    </row>
    <row r="4" spans="1:12" x14ac:dyDescent="0.35">
      <c r="A4" t="s">
        <v>32</v>
      </c>
      <c r="B4" t="s">
        <v>50</v>
      </c>
      <c r="C4">
        <v>43</v>
      </c>
      <c r="D4" t="s">
        <v>55</v>
      </c>
      <c r="E4">
        <v>5</v>
      </c>
      <c r="F4">
        <v>5.2</v>
      </c>
      <c r="G4">
        <v>4.9000000000000004</v>
      </c>
      <c r="H4">
        <f>MIN(Table1[[#This Row],[VendorAUnitPrice]],Table1[[#This Row],[VendorBUnitPrice]],Table1[[#This Row],[VendorCUnitPrice]])</f>
        <v>4.9000000000000004</v>
      </c>
      <c r="I4" t="str">
        <f>IF(Table1[[#This Row],[Best_UnitPrice]]=Table1[[#This Row],[VendorAUnitPrice]],"Vendor A",IF(Table1[[#This Row],[Best_UnitPrice]]=Table1[[#This Row],[VendorBUnitPrice]],"Vendor B","Vendor C"))</f>
        <v>Vendor C</v>
      </c>
      <c r="J4">
        <f>Table1[[#This Row],[Qty]]*Table1[[#This Row],[Best_UnitPrice]]</f>
        <v>210.70000000000002</v>
      </c>
    </row>
    <row r="5" spans="1:12" x14ac:dyDescent="0.35">
      <c r="A5" t="s">
        <v>33</v>
      </c>
      <c r="B5" t="s">
        <v>50</v>
      </c>
      <c r="C5">
        <v>33</v>
      </c>
      <c r="D5" t="s">
        <v>55</v>
      </c>
      <c r="E5">
        <v>7.5</v>
      </c>
      <c r="F5">
        <v>7.2</v>
      </c>
      <c r="G5">
        <v>7.8</v>
      </c>
      <c r="H5">
        <f>MIN(Table1[[#This Row],[VendorAUnitPrice]],Table1[[#This Row],[VendorBUnitPrice]],Table1[[#This Row],[VendorCUnitPrice]])</f>
        <v>7.2</v>
      </c>
      <c r="I5" t="str">
        <f>IF(Table1[[#This Row],[Best_UnitPrice]]=Table1[[#This Row],[VendorAUnitPrice]],"Vendor A",IF(Table1[[#This Row],[Best_UnitPrice]]=Table1[[#This Row],[VendorBUnitPrice]],"Vendor B","Vendor C"))</f>
        <v>Vendor B</v>
      </c>
      <c r="J5">
        <f>Table1[[#This Row],[Qty]]*Table1[[#This Row],[Best_UnitPrice]]</f>
        <v>237.6</v>
      </c>
    </row>
    <row r="6" spans="1:12" x14ac:dyDescent="0.35">
      <c r="A6" t="s">
        <v>34</v>
      </c>
      <c r="B6" t="s">
        <v>51</v>
      </c>
      <c r="C6">
        <v>76</v>
      </c>
      <c r="D6" t="s">
        <v>55</v>
      </c>
      <c r="E6">
        <v>4</v>
      </c>
      <c r="F6">
        <v>3.8</v>
      </c>
      <c r="G6">
        <v>4.3</v>
      </c>
      <c r="H6">
        <f>MIN(Table1[[#This Row],[VendorAUnitPrice]],Table1[[#This Row],[VendorBUnitPrice]],Table1[[#This Row],[VendorCUnitPrice]])</f>
        <v>3.8</v>
      </c>
      <c r="I6" t="str">
        <f>IF(Table1[[#This Row],[Best_UnitPrice]]=Table1[[#This Row],[VendorAUnitPrice]],"Vendor A",IF(Table1[[#This Row],[Best_UnitPrice]]=Table1[[#This Row],[VendorBUnitPrice]],"Vendor B","Vendor C"))</f>
        <v>Vendor B</v>
      </c>
      <c r="J6">
        <f>Table1[[#This Row],[Qty]]*Table1[[#This Row],[Best_UnitPrice]]</f>
        <v>288.8</v>
      </c>
    </row>
    <row r="7" spans="1:12" x14ac:dyDescent="0.35">
      <c r="A7" t="s">
        <v>35</v>
      </c>
      <c r="B7" t="s">
        <v>52</v>
      </c>
      <c r="C7">
        <v>5</v>
      </c>
      <c r="D7" t="s">
        <v>55</v>
      </c>
      <c r="E7">
        <v>120</v>
      </c>
      <c r="F7">
        <v>118</v>
      </c>
      <c r="G7">
        <v>125</v>
      </c>
      <c r="H7">
        <f>MIN(Table1[[#This Row],[VendorAUnitPrice]],Table1[[#This Row],[VendorBUnitPrice]],Table1[[#This Row],[VendorCUnitPrice]])</f>
        <v>118</v>
      </c>
      <c r="I7" t="str">
        <f>IF(Table1[[#This Row],[Best_UnitPrice]]=Table1[[#This Row],[VendorAUnitPrice]],"Vendor A",IF(Table1[[#This Row],[Best_UnitPrice]]=Table1[[#This Row],[VendorBUnitPrice]],"Vendor B","Vendor C"))</f>
        <v>Vendor B</v>
      </c>
      <c r="J7">
        <f>Table1[[#This Row],[Qty]]*Table1[[#This Row],[Best_UnitPrice]]</f>
        <v>590</v>
      </c>
    </row>
    <row r="8" spans="1:12" x14ac:dyDescent="0.35">
      <c r="A8" t="s">
        <v>36</v>
      </c>
      <c r="B8" t="s">
        <v>52</v>
      </c>
      <c r="C8">
        <v>1</v>
      </c>
      <c r="D8" t="s">
        <v>55</v>
      </c>
      <c r="E8">
        <v>900</v>
      </c>
      <c r="F8">
        <v>875</v>
      </c>
      <c r="G8">
        <v>920</v>
      </c>
      <c r="H8">
        <f>MIN(Table1[[#This Row],[VendorAUnitPrice]],Table1[[#This Row],[VendorBUnitPrice]],Table1[[#This Row],[VendorCUnitPrice]])</f>
        <v>875</v>
      </c>
      <c r="I8" t="str">
        <f>IF(Table1[[#This Row],[Best_UnitPrice]]=Table1[[#This Row],[VendorAUnitPrice]],"Vendor A",IF(Table1[[#This Row],[Best_UnitPrice]]=Table1[[#This Row],[VendorBUnitPrice]],"Vendor B","Vendor C"))</f>
        <v>Vendor B</v>
      </c>
      <c r="J8">
        <f>Table1[[#This Row],[Qty]]*Table1[[#This Row],[Best_UnitPrice]]</f>
        <v>875</v>
      </c>
    </row>
    <row r="9" spans="1:12" x14ac:dyDescent="0.35">
      <c r="A9" t="s">
        <v>37</v>
      </c>
      <c r="B9" t="s">
        <v>52</v>
      </c>
      <c r="C9">
        <v>5</v>
      </c>
      <c r="D9" t="s">
        <v>55</v>
      </c>
      <c r="E9">
        <v>25</v>
      </c>
      <c r="F9">
        <v>24</v>
      </c>
      <c r="G9">
        <v>27</v>
      </c>
      <c r="H9">
        <f>MIN(Table1[[#This Row],[VendorAUnitPrice]],Table1[[#This Row],[VendorBUnitPrice]],Table1[[#This Row],[VendorCUnitPrice]])</f>
        <v>24</v>
      </c>
      <c r="I9" t="str">
        <f>IF(Table1[[#This Row],[Best_UnitPrice]]=Table1[[#This Row],[VendorAUnitPrice]],"Vendor A",IF(Table1[[#This Row],[Best_UnitPrice]]=Table1[[#This Row],[VendorBUnitPrice]],"Vendor B","Vendor C"))</f>
        <v>Vendor B</v>
      </c>
      <c r="J9">
        <f>Table1[[#This Row],[Qty]]*Table1[[#This Row],[Best_UnitPrice]]</f>
        <v>120</v>
      </c>
      <c r="L9" t="s">
        <v>95</v>
      </c>
    </row>
    <row r="10" spans="1:12" x14ac:dyDescent="0.35">
      <c r="A10" t="s">
        <v>38</v>
      </c>
      <c r="B10" t="s">
        <v>52</v>
      </c>
      <c r="C10">
        <v>107</v>
      </c>
      <c r="D10" t="s">
        <v>55</v>
      </c>
      <c r="E10">
        <v>5</v>
      </c>
      <c r="F10">
        <v>5.2</v>
      </c>
      <c r="G10">
        <v>4.8</v>
      </c>
      <c r="H10">
        <f>MIN(Table1[[#This Row],[VendorAUnitPrice]],Table1[[#This Row],[VendorBUnitPrice]],Table1[[#This Row],[VendorCUnitPrice]])</f>
        <v>4.8</v>
      </c>
      <c r="I10" t="str">
        <f>IF(Table1[[#This Row],[Best_UnitPrice]]=Table1[[#This Row],[VendorAUnitPrice]],"Vendor A",IF(Table1[[#This Row],[Best_UnitPrice]]=Table1[[#This Row],[VendorBUnitPrice]],"Vendor B","Vendor C"))</f>
        <v>Vendor C</v>
      </c>
      <c r="J10">
        <f>Table1[[#This Row],[Qty]]*Table1[[#This Row],[Best_UnitPrice]]</f>
        <v>513.6</v>
      </c>
    </row>
    <row r="11" spans="1:12" x14ac:dyDescent="0.35">
      <c r="A11" t="s">
        <v>39</v>
      </c>
      <c r="B11" t="s">
        <v>52</v>
      </c>
      <c r="C11">
        <v>107</v>
      </c>
      <c r="D11" t="s">
        <v>55</v>
      </c>
      <c r="E11">
        <v>7</v>
      </c>
      <c r="F11">
        <v>7.2</v>
      </c>
      <c r="G11">
        <v>6.8</v>
      </c>
      <c r="H11">
        <f>MIN(Table1[[#This Row],[VendorAUnitPrice]],Table1[[#This Row],[VendorBUnitPrice]],Table1[[#This Row],[VendorCUnitPrice]])</f>
        <v>6.8</v>
      </c>
      <c r="I11" t="str">
        <f>IF(Table1[[#This Row],[Best_UnitPrice]]=Table1[[#This Row],[VendorAUnitPrice]],"Vendor A",IF(Table1[[#This Row],[Best_UnitPrice]]=Table1[[#This Row],[VendorBUnitPrice]],"Vendor B","Vendor C"))</f>
        <v>Vendor C</v>
      </c>
      <c r="J11">
        <f>Table1[[#This Row],[Qty]]*Table1[[#This Row],[Best_UnitPrice]]</f>
        <v>727.6</v>
      </c>
    </row>
    <row r="12" spans="1:12" x14ac:dyDescent="0.35">
      <c r="A12" t="s">
        <v>40</v>
      </c>
      <c r="B12" t="s">
        <v>51</v>
      </c>
      <c r="C12">
        <v>160</v>
      </c>
      <c r="D12" t="s">
        <v>56</v>
      </c>
      <c r="E12">
        <v>6</v>
      </c>
      <c r="F12">
        <v>5.8</v>
      </c>
      <c r="G12">
        <v>6.2</v>
      </c>
      <c r="H12">
        <f>MIN(Table1[[#This Row],[VendorAUnitPrice]],Table1[[#This Row],[VendorBUnitPrice]],Table1[[#This Row],[VendorCUnitPrice]])</f>
        <v>5.8</v>
      </c>
      <c r="I12" t="str">
        <f>IF(Table1[[#This Row],[Best_UnitPrice]]=Table1[[#This Row],[VendorAUnitPrice]],"Vendor A",IF(Table1[[#This Row],[Best_UnitPrice]]=Table1[[#This Row],[VendorBUnitPrice]],"Vendor B","Vendor C"))</f>
        <v>Vendor B</v>
      </c>
      <c r="J12">
        <f>Table1[[#This Row],[Qty]]*Table1[[#This Row],[Best_UnitPrice]]</f>
        <v>928</v>
      </c>
      <c r="L12" t="s">
        <v>96</v>
      </c>
    </row>
    <row r="13" spans="1:12" x14ac:dyDescent="0.35">
      <c r="A13" t="s">
        <v>41</v>
      </c>
      <c r="B13" t="s">
        <v>51</v>
      </c>
      <c r="C13">
        <v>120</v>
      </c>
      <c r="D13" t="s">
        <v>56</v>
      </c>
      <c r="E13">
        <v>3.5</v>
      </c>
      <c r="F13">
        <v>3.7</v>
      </c>
      <c r="G13">
        <v>3.4</v>
      </c>
      <c r="H13">
        <f>MIN(Table1[[#This Row],[VendorAUnitPrice]],Table1[[#This Row],[VendorBUnitPrice]],Table1[[#This Row],[VendorCUnitPrice]])</f>
        <v>3.4</v>
      </c>
      <c r="I13" t="str">
        <f>IF(Table1[[#This Row],[Best_UnitPrice]]=Table1[[#This Row],[VendorAUnitPrice]],"Vendor A",IF(Table1[[#This Row],[Best_UnitPrice]]=Table1[[#This Row],[VendorBUnitPrice]],"Vendor B","Vendor C"))</f>
        <v>Vendor C</v>
      </c>
      <c r="J13">
        <f>Table1[[#This Row],[Qty]]*Table1[[#This Row],[Best_UnitPrice]]</f>
        <v>408</v>
      </c>
    </row>
    <row r="14" spans="1:12" x14ac:dyDescent="0.35">
      <c r="A14" t="s">
        <v>42</v>
      </c>
      <c r="B14" t="s">
        <v>52</v>
      </c>
      <c r="C14">
        <v>2</v>
      </c>
      <c r="D14" t="s">
        <v>55</v>
      </c>
      <c r="E14">
        <v>65</v>
      </c>
      <c r="F14">
        <v>62</v>
      </c>
      <c r="G14">
        <v>68</v>
      </c>
      <c r="H14">
        <f>MIN(Table1[[#This Row],[VendorAUnitPrice]],Table1[[#This Row],[VendorBUnitPrice]],Table1[[#This Row],[VendorCUnitPrice]])</f>
        <v>62</v>
      </c>
      <c r="I14" t="str">
        <f>IF(Table1[[#This Row],[Best_UnitPrice]]=Table1[[#This Row],[VendorAUnitPrice]],"Vendor A",IF(Table1[[#This Row],[Best_UnitPrice]]=Table1[[#This Row],[VendorBUnitPrice]],"Vendor B","Vendor C"))</f>
        <v>Vendor B</v>
      </c>
      <c r="J14">
        <f>Table1[[#This Row],[Qty]]*Table1[[#This Row],[Best_UnitPrice]]</f>
        <v>124</v>
      </c>
    </row>
    <row r="15" spans="1:12" x14ac:dyDescent="0.35">
      <c r="A15" t="s">
        <v>43</v>
      </c>
      <c r="B15" t="s">
        <v>52</v>
      </c>
      <c r="C15">
        <v>1</v>
      </c>
      <c r="D15" t="s">
        <v>55</v>
      </c>
      <c r="E15">
        <v>85</v>
      </c>
      <c r="F15">
        <v>80</v>
      </c>
      <c r="G15">
        <v>90</v>
      </c>
      <c r="H15">
        <f>MIN(Table1[[#This Row],[VendorAUnitPrice]],Table1[[#This Row],[VendorBUnitPrice]],Table1[[#This Row],[VendorCUnitPrice]])</f>
        <v>80</v>
      </c>
      <c r="I15" t="str">
        <f>IF(Table1[[#This Row],[Best_UnitPrice]]=Table1[[#This Row],[VendorAUnitPrice]],"Vendor A",IF(Table1[[#This Row],[Best_UnitPrice]]=Table1[[#This Row],[VendorBUnitPrice]],"Vendor B","Vendor C"))</f>
        <v>Vendor B</v>
      </c>
      <c r="J15">
        <f>Table1[[#This Row],[Qty]]*Table1[[#This Row],[Best_UnitPrice]]</f>
        <v>80</v>
      </c>
      <c r="L15" t="s">
        <v>95</v>
      </c>
    </row>
    <row r="16" spans="1:12" x14ac:dyDescent="0.35">
      <c r="A16" t="s">
        <v>44</v>
      </c>
      <c r="B16" t="s">
        <v>52</v>
      </c>
      <c r="C16">
        <v>1</v>
      </c>
      <c r="D16" t="s">
        <v>55</v>
      </c>
      <c r="E16">
        <v>120</v>
      </c>
      <c r="F16">
        <v>118</v>
      </c>
      <c r="G16">
        <v>122</v>
      </c>
      <c r="H16">
        <f>MIN(Table1[[#This Row],[VendorAUnitPrice]],Table1[[#This Row],[VendorBUnitPrice]],Table1[[#This Row],[VendorCUnitPrice]])</f>
        <v>118</v>
      </c>
      <c r="I16" t="str">
        <f>IF(Table1[[#This Row],[Best_UnitPrice]]=Table1[[#This Row],[VendorAUnitPrice]],"Vendor A",IF(Table1[[#This Row],[Best_UnitPrice]]=Table1[[#This Row],[VendorBUnitPrice]],"Vendor B","Vendor C"))</f>
        <v>Vendor B</v>
      </c>
      <c r="J16">
        <f>Table1[[#This Row],[Qty]]*Table1[[#This Row],[Best_UnitPrice]]</f>
        <v>118</v>
      </c>
      <c r="L16" t="s">
        <v>95</v>
      </c>
    </row>
    <row r="17" spans="1:10" x14ac:dyDescent="0.35">
      <c r="A17" t="s">
        <v>45</v>
      </c>
      <c r="B17" t="s">
        <v>53</v>
      </c>
      <c r="C17">
        <v>1</v>
      </c>
      <c r="D17" t="s">
        <v>55</v>
      </c>
      <c r="E17">
        <v>35</v>
      </c>
      <c r="F17">
        <v>34</v>
      </c>
      <c r="G17">
        <v>36</v>
      </c>
      <c r="H17">
        <f>MIN(Table1[[#This Row],[VendorAUnitPrice]],Table1[[#This Row],[VendorBUnitPrice]],Table1[[#This Row],[VendorCUnitPrice]])</f>
        <v>34</v>
      </c>
      <c r="I17" t="str">
        <f>IF(Table1[[#This Row],[Best_UnitPrice]]=Table1[[#This Row],[VendorAUnitPrice]],"Vendor A",IF(Table1[[#This Row],[Best_UnitPrice]]=Table1[[#This Row],[VendorBUnitPrice]],"Vendor B","Vendor C"))</f>
        <v>Vendor B</v>
      </c>
      <c r="J17">
        <f>Table1[[#This Row],[Qty]]*Table1[[#This Row],[Best_UnitPrice]]</f>
        <v>34</v>
      </c>
    </row>
    <row r="18" spans="1:10" x14ac:dyDescent="0.35">
      <c r="A18" t="s">
        <v>46</v>
      </c>
      <c r="B18" t="s">
        <v>53</v>
      </c>
      <c r="C18">
        <v>8</v>
      </c>
      <c r="D18" t="s">
        <v>57</v>
      </c>
      <c r="E18">
        <v>12</v>
      </c>
      <c r="F18">
        <v>10</v>
      </c>
      <c r="G18">
        <v>12</v>
      </c>
      <c r="H18">
        <f>MIN(Table1[[#This Row],[VendorAUnitPrice]],Table1[[#This Row],[VendorBUnitPrice]],Table1[[#This Row],[VendorCUnitPrice]])</f>
        <v>10</v>
      </c>
      <c r="I18" t="str">
        <f>IF(Table1[[#This Row],[Best_UnitPrice]]=Table1[[#This Row],[VendorAUnitPrice]],"Vendor A",IF(Table1[[#This Row],[Best_UnitPrice]]=Table1[[#This Row],[VendorBUnitPrice]],"Vendor B","Vendor C"))</f>
        <v>Vendor B</v>
      </c>
      <c r="J18">
        <f>Table1[[#This Row],[Qty]]*Table1[[#This Row],[Best_UnitPrice]]</f>
        <v>80</v>
      </c>
    </row>
    <row r="19" spans="1:10" x14ac:dyDescent="0.35">
      <c r="A19" t="s">
        <v>47</v>
      </c>
      <c r="B19" t="s">
        <v>53</v>
      </c>
      <c r="C19">
        <v>1</v>
      </c>
      <c r="D19" t="s">
        <v>58</v>
      </c>
      <c r="E19">
        <v>150</v>
      </c>
      <c r="F19">
        <v>150</v>
      </c>
      <c r="G19">
        <v>150</v>
      </c>
      <c r="H19">
        <f>MIN(Table1[[#This Row],[VendorAUnitPrice]],Table1[[#This Row],[VendorBUnitPrice]],Table1[[#This Row],[VendorCUnitPrice]])</f>
        <v>150</v>
      </c>
      <c r="I19" t="str">
        <f>IF(Table1[[#This Row],[Best_UnitPrice]]=Table1[[#This Row],[VendorAUnitPrice]],"Vendor A",IF(Table1[[#This Row],[Best_UnitPrice]]=Table1[[#This Row],[VendorBUnitPrice]],"Vendor B","Vendor C"))</f>
        <v>Vendor A</v>
      </c>
      <c r="J19">
        <f>Table1[[#This Row],[Qty]]*Table1[[#This Row],[Best_UnitPrice]]</f>
        <v>150</v>
      </c>
    </row>
    <row r="20" spans="1:10" x14ac:dyDescent="0.35">
      <c r="A20" t="s">
        <v>48</v>
      </c>
      <c r="B20" t="s">
        <v>53</v>
      </c>
      <c r="C20">
        <v>1</v>
      </c>
      <c r="D20" t="s">
        <v>58</v>
      </c>
      <c r="E20">
        <v>300</v>
      </c>
      <c r="F20">
        <v>300</v>
      </c>
      <c r="G20">
        <v>300</v>
      </c>
      <c r="H20">
        <f>MIN(Table1[[#This Row],[VendorAUnitPrice]],Table1[[#This Row],[VendorBUnitPrice]],Table1[[#This Row],[VendorCUnitPrice]])</f>
        <v>300</v>
      </c>
      <c r="I20" t="str">
        <f>IF(Table1[[#This Row],[Best_UnitPrice]]=Table1[[#This Row],[VendorAUnitPrice]],"Vendor A",IF(Table1[[#This Row],[Best_UnitPrice]]=Table1[[#This Row],[VendorBUnitPrice]],"Vendor B","Vendor C"))</f>
        <v>Vendor A</v>
      </c>
      <c r="J20">
        <f>Table1[[#This Row],[Qty]]*Table1[[#This Row],[Best_UnitPrice]]</f>
        <v>300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B16" sqref="B16"/>
    </sheetView>
  </sheetViews>
  <sheetFormatPr defaultRowHeight="14.5" x14ac:dyDescent="0.35"/>
  <cols>
    <col min="1" max="1" width="17.7265625" customWidth="1"/>
    <col min="2" max="2" width="26.6328125" customWidth="1"/>
  </cols>
  <sheetData>
    <row r="1" spans="1:4" x14ac:dyDescent="0.35">
      <c r="A1" s="1" t="s">
        <v>62</v>
      </c>
      <c r="B1" s="1" t="s">
        <v>63</v>
      </c>
      <c r="C1" s="1" t="s">
        <v>64</v>
      </c>
      <c r="D1" s="1" t="s">
        <v>29</v>
      </c>
    </row>
    <row r="2" spans="1:4" x14ac:dyDescent="0.35">
      <c r="A2" t="s">
        <v>65</v>
      </c>
      <c r="B2">
        <v>117.7</v>
      </c>
      <c r="C2">
        <v>45</v>
      </c>
      <c r="D2">
        <v>5296.5</v>
      </c>
    </row>
    <row r="3" spans="1:4" x14ac:dyDescent="0.35">
      <c r="A3" t="s">
        <v>66</v>
      </c>
      <c r="B3">
        <v>18</v>
      </c>
      <c r="C3">
        <v>70</v>
      </c>
      <c r="D3">
        <v>1260</v>
      </c>
    </row>
    <row r="4" spans="1:4" x14ac:dyDescent="0.35">
      <c r="A4" t="s">
        <v>67</v>
      </c>
      <c r="B4">
        <v>107</v>
      </c>
      <c r="C4">
        <v>8</v>
      </c>
      <c r="D4">
        <v>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B1" sqref="B1"/>
    </sheetView>
  </sheetViews>
  <sheetFormatPr defaultRowHeight="14.5" x14ac:dyDescent="0.35"/>
  <cols>
    <col min="1" max="1" width="30" customWidth="1"/>
    <col min="2" max="2" width="18.08984375" customWidth="1"/>
  </cols>
  <sheetData>
    <row r="1" spans="1:2" x14ac:dyDescent="0.35">
      <c r="A1" s="1" t="s">
        <v>68</v>
      </c>
      <c r="B1" s="1" t="s">
        <v>1</v>
      </c>
    </row>
    <row r="2" spans="1:2" x14ac:dyDescent="0.35">
      <c r="A2" t="s">
        <v>69</v>
      </c>
      <c r="B2">
        <v>107</v>
      </c>
    </row>
    <row r="3" spans="1:2" x14ac:dyDescent="0.35">
      <c r="A3" t="s">
        <v>70</v>
      </c>
      <c r="B3">
        <v>3708</v>
      </c>
    </row>
    <row r="4" spans="1:2" x14ac:dyDescent="0.35">
      <c r="A4" t="s">
        <v>71</v>
      </c>
      <c r="B4">
        <v>10833.9</v>
      </c>
    </row>
    <row r="5" spans="1:2" x14ac:dyDescent="0.35">
      <c r="A5" t="s">
        <v>72</v>
      </c>
      <c r="B5">
        <v>7412.5</v>
      </c>
    </row>
    <row r="6" spans="1:2" x14ac:dyDescent="0.35">
      <c r="A6" t="s">
        <v>73</v>
      </c>
      <c r="B6">
        <v>18246.400000000001</v>
      </c>
    </row>
    <row r="7" spans="1:2" x14ac:dyDescent="0.35">
      <c r="A7" t="s">
        <v>74</v>
      </c>
      <c r="B7">
        <v>1824.64</v>
      </c>
    </row>
    <row r="8" spans="1:2" x14ac:dyDescent="0.35">
      <c r="A8" t="s">
        <v>75</v>
      </c>
      <c r="B8">
        <v>1003.55</v>
      </c>
    </row>
    <row r="9" spans="1:2" x14ac:dyDescent="0.35">
      <c r="A9" t="s">
        <v>76</v>
      </c>
      <c r="B9">
        <v>21074.59</v>
      </c>
    </row>
    <row r="10" spans="1:2" x14ac:dyDescent="0.35">
      <c r="A10" t="s">
        <v>77</v>
      </c>
      <c r="B10">
        <v>2528.9499999999998</v>
      </c>
    </row>
    <row r="11" spans="1:2" x14ac:dyDescent="0.35">
      <c r="A11" t="s">
        <v>78</v>
      </c>
      <c r="B11">
        <v>23603.54</v>
      </c>
    </row>
    <row r="12" spans="1:2" x14ac:dyDescent="0.35">
      <c r="A12" t="s">
        <v>79</v>
      </c>
      <c r="B12">
        <v>220.59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5" x14ac:dyDescent="0.35"/>
  <cols>
    <col min="1" max="1" width="30.453125" customWidth="1"/>
    <col min="2" max="2" width="24.1796875" customWidth="1"/>
  </cols>
  <sheetData>
    <row r="1" spans="1:2" x14ac:dyDescent="0.35">
      <c r="A1" s="1" t="s">
        <v>24</v>
      </c>
      <c r="B1" s="1" t="s">
        <v>80</v>
      </c>
    </row>
    <row r="2" spans="1:2" x14ac:dyDescent="0.35">
      <c r="A2" t="s">
        <v>53</v>
      </c>
      <c r="B2">
        <v>572</v>
      </c>
    </row>
    <row r="3" spans="1:2" x14ac:dyDescent="0.35">
      <c r="A3" t="s">
        <v>49</v>
      </c>
      <c r="B3">
        <v>4420</v>
      </c>
    </row>
    <row r="4" spans="1:2" x14ac:dyDescent="0.35">
      <c r="A4" t="s">
        <v>51</v>
      </c>
      <c r="B4">
        <v>1624.8</v>
      </c>
    </row>
    <row r="5" spans="1:2" x14ac:dyDescent="0.35">
      <c r="A5" t="s">
        <v>52</v>
      </c>
      <c r="B5">
        <v>3148.2</v>
      </c>
    </row>
    <row r="6" spans="1:2" x14ac:dyDescent="0.35">
      <c r="A6" t="s">
        <v>50</v>
      </c>
      <c r="B6">
        <v>1068.9000000000001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F13" sqref="F13"/>
    </sheetView>
  </sheetViews>
  <sheetFormatPr defaultRowHeight="14.5" x14ac:dyDescent="0.35"/>
  <cols>
    <col min="1" max="1" width="32.453125" customWidth="1"/>
    <col min="2" max="2" width="24.7265625" customWidth="1"/>
  </cols>
  <sheetData>
    <row r="1" spans="1:2" x14ac:dyDescent="0.35">
      <c r="A1" s="1" t="s">
        <v>28</v>
      </c>
      <c r="B1" s="1" t="s">
        <v>81</v>
      </c>
    </row>
    <row r="2" spans="1:2" x14ac:dyDescent="0.35">
      <c r="A2" t="s">
        <v>61</v>
      </c>
      <c r="B2">
        <v>2</v>
      </c>
    </row>
    <row r="3" spans="1:2" x14ac:dyDescent="0.35">
      <c r="A3" t="s">
        <v>60</v>
      </c>
      <c r="B3">
        <v>12</v>
      </c>
    </row>
    <row r="4" spans="1:2" x14ac:dyDescent="0.35">
      <c r="A4" t="s">
        <v>59</v>
      </c>
      <c r="B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topLeftCell="A3" zoomScale="71" zoomScaleNormal="71" workbookViewId="0">
      <selection activeCell="R31" sqref="R31"/>
    </sheetView>
  </sheetViews>
  <sheetFormatPr defaultRowHeight="14.5" x14ac:dyDescent="0.35"/>
  <cols>
    <col min="1" max="1" width="24.6328125" customWidth="1"/>
    <col min="2" max="2" width="17" customWidth="1"/>
  </cols>
  <sheetData>
    <row r="1" spans="1:2" ht="18.5" x14ac:dyDescent="0.45">
      <c r="A1" s="2" t="s">
        <v>82</v>
      </c>
    </row>
    <row r="3" spans="1:2" x14ac:dyDescent="0.35">
      <c r="A3" s="3" t="s">
        <v>83</v>
      </c>
    </row>
    <row r="4" spans="1:2" x14ac:dyDescent="0.35">
      <c r="A4" s="3" t="s">
        <v>68</v>
      </c>
      <c r="B4" s="3" t="s">
        <v>1</v>
      </c>
    </row>
    <row r="5" spans="1:2" x14ac:dyDescent="0.35">
      <c r="A5" t="s">
        <v>69</v>
      </c>
      <c r="B5">
        <v>107</v>
      </c>
    </row>
    <row r="6" spans="1:2" x14ac:dyDescent="0.35">
      <c r="A6" t="s">
        <v>70</v>
      </c>
      <c r="B6">
        <v>3708</v>
      </c>
    </row>
    <row r="7" spans="1:2" x14ac:dyDescent="0.35">
      <c r="A7" t="s">
        <v>71</v>
      </c>
      <c r="B7" s="4">
        <v>10833.9</v>
      </c>
    </row>
    <row r="8" spans="1:2" x14ac:dyDescent="0.35">
      <c r="A8" t="s">
        <v>72</v>
      </c>
      <c r="B8" s="4">
        <v>7412.5</v>
      </c>
    </row>
    <row r="9" spans="1:2" x14ac:dyDescent="0.35">
      <c r="A9" t="s">
        <v>78</v>
      </c>
      <c r="B9" s="4">
        <v>23603.54</v>
      </c>
    </row>
    <row r="10" spans="1:2" x14ac:dyDescent="0.35">
      <c r="A10" t="s">
        <v>79</v>
      </c>
      <c r="B10" s="4">
        <v>220.59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</vt:lpstr>
      <vt:lpstr>01_Materials</vt:lpstr>
      <vt:lpstr>02_Labor</vt:lpstr>
      <vt:lpstr>03_Summary</vt:lpstr>
      <vt:lpstr>04_CostByCategory</vt:lpstr>
      <vt:lpstr>05_VendorSplit</vt:lpstr>
      <vt:lpstr>06_Dashboard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ALKA HAMEED</cp:lastModifiedBy>
  <dcterms:created xsi:type="dcterms:W3CDTF">2025-10-04T19:15:14Z</dcterms:created>
  <dcterms:modified xsi:type="dcterms:W3CDTF">2025-10-04T20:31:53Z</dcterms:modified>
</cp:coreProperties>
</file>