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Smyth\Documents\dev-alkemio\github-api\"/>
    </mc:Choice>
  </mc:AlternateContent>
  <xr:revisionPtr revIDLastSave="0" documentId="13_ncr:1_{3F56AC31-3344-442D-9400-B4C17C25DACF}" xr6:coauthVersionLast="47" xr6:coauthVersionMax="47" xr10:uidLastSave="{00000000-0000-0000-0000-000000000000}"/>
  <bookViews>
    <workbookView xWindow="-90" yWindow="-90" windowWidth="19380" windowHeight="10260" tabRatio="500" activeTab="1" xr2:uid="{00000000-000D-0000-FFFF-FFFF00000000}"/>
  </bookViews>
  <sheets>
    <sheet name="Parameters" sheetId="1" r:id="rId1"/>
    <sheet name="Capacity" sheetId="2" r:id="rId2"/>
    <sheet name="GITHUB_EPICS" sheetId="4" r:id="rId3"/>
  </sheets>
  <definedNames>
    <definedName name="_xlnm._FilterDatabase" localSheetId="2" hidden="1">GITHUB_EPICS!$A$1:$M$90</definedName>
    <definedName name="EPICS_ESTIMATE">GITHUB_EPICS!$I$2:$I$99</definedName>
    <definedName name="EPICS_PERIOD">GITHUB_EPICS!$F$2:$F$99</definedName>
    <definedName name="EPICS_STATUS">GITHUB_EPICS!$E$2:$E$99</definedName>
    <definedName name="EPICS_TYPE">GITHUB_EPICS!$K$2:$K$99</definedName>
    <definedName name="PERIODS">Parameters!$A$11:$A$49</definedName>
    <definedName name="PLANNING">Parameters!$A$11:$G$15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2" l="1"/>
  <c r="H5" i="2"/>
  <c r="B5" i="2"/>
  <c r="G6" i="2"/>
  <c r="G5" i="2"/>
  <c r="I5" i="2"/>
  <c r="I6" i="2"/>
  <c r="J5" i="2"/>
  <c r="J6" i="2"/>
  <c r="F5" i="2"/>
  <c r="F6" i="2"/>
  <c r="E5" i="2"/>
  <c r="E6" i="2"/>
  <c r="D5" i="2"/>
  <c r="D6" i="2"/>
  <c r="B6" i="2"/>
  <c r="A9" i="2"/>
  <c r="F9" i="2" s="1"/>
  <c r="C9" i="2"/>
  <c r="C7" i="2"/>
  <c r="C8" i="2"/>
  <c r="A8" i="2"/>
  <c r="F8" i="2" s="1"/>
  <c r="A7" i="2"/>
  <c r="D7" i="2" s="1"/>
  <c r="D14" i="1"/>
  <c r="F14" i="1" s="1"/>
  <c r="D13" i="1"/>
  <c r="F13" i="1" s="1"/>
  <c r="D15" i="1"/>
  <c r="F15" i="1" s="1"/>
  <c r="D12" i="1"/>
  <c r="F12" i="1" s="1"/>
  <c r="C6" i="2" s="1"/>
  <c r="D11" i="1"/>
  <c r="F11" i="1" s="1"/>
  <c r="C5" i="2" s="1"/>
  <c r="H7" i="2" l="1"/>
  <c r="H8" i="2"/>
  <c r="H9" i="2"/>
  <c r="G7" i="2"/>
  <c r="G8" i="2"/>
  <c r="G9" i="2"/>
  <c r="I9" i="2"/>
  <c r="B9" i="2"/>
  <c r="I8" i="2"/>
  <c r="I7" i="2"/>
  <c r="F7" i="2"/>
  <c r="E9" i="2"/>
  <c r="E8" i="2"/>
  <c r="B8" i="2"/>
  <c r="E7" i="2"/>
  <c r="J9" i="2"/>
  <c r="B7" i="2"/>
  <c r="D9" i="2"/>
  <c r="J8" i="2"/>
  <c r="D8" i="2"/>
  <c r="J7" i="2"/>
  <c r="K6" i="2"/>
  <c r="K5" i="2"/>
  <c r="K7" i="2" l="1"/>
  <c r="K9" i="2"/>
  <c r="K8" i="2"/>
</calcChain>
</file>

<file path=xl/sharedStrings.xml><?xml version="1.0" encoding="utf-8"?>
<sst xmlns="http://schemas.openxmlformats.org/spreadsheetml/2006/main" count="627" uniqueCount="178">
  <si>
    <t>Capacity planning for Alkemio</t>
  </si>
  <si>
    <t>This tab provides teams' velocity and overall releases capacity overview based on the current version of 2015 release calendar.</t>
  </si>
  <si>
    <t>Sprint Start Date:</t>
  </si>
  <si>
    <t>Current Sprint:</t>
  </si>
  <si>
    <t>Time Period</t>
  </si>
  <si>
    <t>Time Period End</t>
  </si>
  <si>
    <t>Features allocation, %</t>
  </si>
  <si>
    <t>Development Sprints available</t>
  </si>
  <si>
    <t>Points / sprint</t>
  </si>
  <si>
    <t>Capacity</t>
  </si>
  <si>
    <t>Comments</t>
  </si>
  <si>
    <t>2023 Q1</t>
  </si>
  <si>
    <t>2023 Q2</t>
  </si>
  <si>
    <t>Delivery</t>
  </si>
  <si>
    <t>Planned</t>
  </si>
  <si>
    <t>Available</t>
  </si>
  <si>
    <t>Repository</t>
  </si>
  <si>
    <t>Labels</t>
  </si>
  <si>
    <t>Title</t>
  </si>
  <si>
    <t>Status</t>
  </si>
  <si>
    <t>Type</t>
  </si>
  <si>
    <t>Period</t>
  </si>
  <si>
    <t>EpicPoints</t>
  </si>
  <si>
    <t>Partner</t>
  </si>
  <si>
    <t>Sprint</t>
  </si>
  <si>
    <t>Assignees</t>
  </si>
  <si>
    <t>SprintPoints</t>
  </si>
  <si>
    <t>Release</t>
  </si>
  <si>
    <t>alkemio</t>
  </si>
  <si>
    <t>Epic</t>
  </si>
  <si>
    <t>Calendar Events per community</t>
  </si>
  <si>
    <t>Done</t>
  </si>
  <si>
    <t>UWV</t>
  </si>
  <si>
    <t>2023-01-17</t>
  </si>
  <si>
    <t>User to user communication via notifications</t>
  </si>
  <si>
    <t>In progress</t>
  </si>
  <si>
    <t>Aleksandar Stojanovic</t>
  </si>
  <si>
    <t>Reporting: Northstar Metric</t>
  </si>
  <si>
    <t>2023-01-31</t>
  </si>
  <si>
    <t>Svetoslav Petkov</t>
  </si>
  <si>
    <t>Release 230208</t>
  </si>
  <si>
    <t>UX Refinements: Round 2</t>
  </si>
  <si>
    <t>Epic,UX</t>
  </si>
  <si>
    <t>Andrew Pazniak</t>
  </si>
  <si>
    <t>UX Refinements - Round 3</t>
  </si>
  <si>
    <t>Defined</t>
  </si>
  <si>
    <t xml:space="preserve">Capacity Planning </t>
  </si>
  <si>
    <t>New</t>
  </si>
  <si>
    <t>Maintenance</t>
  </si>
  <si>
    <t>Being defined</t>
  </si>
  <si>
    <t>Calendar Events V2</t>
  </si>
  <si>
    <t>Being elaborated</t>
  </si>
  <si>
    <t>2023-02-14</t>
  </si>
  <si>
    <t>infrastructure-operations</t>
  </si>
  <si>
    <t>operations,Epic,Infrastructure</t>
  </si>
  <si>
    <t>Security: Authentication via Microsoft identities - basic</t>
  </si>
  <si>
    <t>Rene Honig,Valentin Yanakiev</t>
  </si>
  <si>
    <t>Epic,UX,client</t>
  </si>
  <si>
    <t>UWV, VNG</t>
  </si>
  <si>
    <t>Community forum on the platform</t>
  </si>
  <si>
    <t>Valentin Yanakiev</t>
  </si>
  <si>
    <t>Handling of Time</t>
  </si>
  <si>
    <t>Epic,Infrastructure</t>
  </si>
  <si>
    <t>UX Refinements - Round 4</t>
  </si>
  <si>
    <t>Contributor visibility</t>
  </si>
  <si>
    <t xml:space="preserve">Contribute Page </t>
  </si>
  <si>
    <t>2023 Q3</t>
  </si>
  <si>
    <t>2023 Q4</t>
  </si>
  <si>
    <t>Not specified</t>
  </si>
  <si>
    <t xml:space="preserve">Hub visibility for unauthorized users </t>
  </si>
  <si>
    <t>server</t>
  </si>
  <si>
    <t>Epic,server</t>
  </si>
  <si>
    <t>Release mgmt: Documentation, process + split</t>
  </si>
  <si>
    <t>Error Handling: Presentation improvements</t>
  </si>
  <si>
    <t>Whiteboard: interactive multi-user editing</t>
  </si>
  <si>
    <t>Icebox</t>
  </si>
  <si>
    <t>Documents: Wider usage, Management and limits</t>
  </si>
  <si>
    <t>Documents: Storage with privacy</t>
  </si>
  <si>
    <t>Performance: Dataloaders / field resolvers</t>
  </si>
  <si>
    <t>Comments: Improved interaction</t>
  </si>
  <si>
    <t>Security: Kubernetes hardening</t>
  </si>
  <si>
    <t>Security: Control of provider per organization</t>
  </si>
  <si>
    <t>Infrastructure: Maintainability</t>
  </si>
  <si>
    <t>Login Refinements / Kratos</t>
  </si>
  <si>
    <t>hub</t>
  </si>
  <si>
    <t>Epic,operations</t>
  </si>
  <si>
    <t>Security: Client code execution / injection</t>
  </si>
  <si>
    <t>Grouping of Hubs by theme</t>
  </si>
  <si>
    <t xml:space="preserve">Invitations to Hub </t>
  </si>
  <si>
    <t>Denise Larsson</t>
  </si>
  <si>
    <t>Reporting: Sharing of analysis</t>
  </si>
  <si>
    <t>Hub Visualization component</t>
  </si>
  <si>
    <t>Ecosystem Analytics: prototype</t>
  </si>
  <si>
    <t>Carlos Cano</t>
  </si>
  <si>
    <t>Matrix adapter as a separate service</t>
  </si>
  <si>
    <t>Private challenges</t>
  </si>
  <si>
    <t>Neil Smyth</t>
  </si>
  <si>
    <t>Functionality: Strategic</t>
  </si>
  <si>
    <t>Performance</t>
  </si>
  <si>
    <t>Envision</t>
  </si>
  <si>
    <t>Domain model: Naming alignment</t>
  </si>
  <si>
    <t>Domain Model: Profiles</t>
  </si>
  <si>
    <t>Kratos 0.11 Update</t>
  </si>
  <si>
    <t>Callout: single canvas type</t>
  </si>
  <si>
    <t>Data Integrity</t>
  </si>
  <si>
    <t>Callouts in context</t>
  </si>
  <si>
    <t>Custom URL for Demo Hubs on production</t>
  </si>
  <si>
    <t>Innovation Spaces: Specified Communities + visuals</t>
  </si>
  <si>
    <t>2023-02-28</t>
  </si>
  <si>
    <t>Demo environment data migration + retirement</t>
  </si>
  <si>
    <t>Landing page v1</t>
  </si>
  <si>
    <t>Operations: Security</t>
  </si>
  <si>
    <t>Search++: Within a Hub, Contributions, UI</t>
  </si>
  <si>
    <t>2023-03-14</t>
  </si>
  <si>
    <t>Whiteboard: Usability v1</t>
  </si>
  <si>
    <t>Operations: Effectiveness</t>
  </si>
  <si>
    <t xml:space="preserve">Community Terms + Conditions </t>
  </si>
  <si>
    <t>Visuals on Journeys: Enhanced selection + suggested imageswith alternative text</t>
  </si>
  <si>
    <t>Journey  Pages structure roadmap</t>
  </si>
  <si>
    <t>Choral Explanations</t>
  </si>
  <si>
    <t>TIP</t>
  </si>
  <si>
    <t>Smart search v1</t>
  </si>
  <si>
    <t>Community tab in Hub menu</t>
  </si>
  <si>
    <t>homepage</t>
  </si>
  <si>
    <t>UX,Epic</t>
  </si>
  <si>
    <t>Landing page: refinements + maintainability</t>
  </si>
  <si>
    <t>QA Test suites catchup</t>
  </si>
  <si>
    <t>Notifications dashboard</t>
  </si>
  <si>
    <t>Release mgmt: release notes + changelog</t>
  </si>
  <si>
    <t>Operations: Platform monitoring</t>
  </si>
  <si>
    <t>Reporting: Platform usage insights</t>
  </si>
  <si>
    <t>Data Integrity: v2</t>
  </si>
  <si>
    <t>security,Epic</t>
  </si>
  <si>
    <t>Security: Secret management</t>
  </si>
  <si>
    <t>Operational security analysis</t>
  </si>
  <si>
    <t>Operations: Kratos, Cluster Health</t>
  </si>
  <si>
    <t>Functionality: Tactical</t>
  </si>
  <si>
    <t>Usability</t>
  </si>
  <si>
    <t>Keyboard navigation</t>
  </si>
  <si>
    <t>Library: Innovation Pack management</t>
  </si>
  <si>
    <t>Branding at platform level</t>
  </si>
  <si>
    <t>Innovation spaces: readiness for release</t>
  </si>
  <si>
    <t>client-web</t>
  </si>
  <si>
    <t>epic,client,UX</t>
  </si>
  <si>
    <t>Knowledge Management in journeys</t>
  </si>
  <si>
    <t>Epic,A: Community</t>
  </si>
  <si>
    <t>Engagement: user newsletter signup during registration</t>
  </si>
  <si>
    <t>Update of Journey settings tab</t>
  </si>
  <si>
    <t>Search results validated in service</t>
  </si>
  <si>
    <t>Accessibility Gap Analysis</t>
  </si>
  <si>
    <t>Innovation library usage</t>
  </si>
  <si>
    <t>Sharing: social media</t>
  </si>
  <si>
    <t>Follow a Hub / Challenge / Opportunity</t>
  </si>
  <si>
    <t xml:space="preserve">Preference for aggregated of notifications </t>
  </si>
  <si>
    <t>User to user messaging via message box</t>
  </si>
  <si>
    <t>Epic,QA</t>
  </si>
  <si>
    <t>Performance + scalability testing</t>
  </si>
  <si>
    <t>Callouts: Sorting control</t>
  </si>
  <si>
    <t>Server: Performance Optimization</t>
  </si>
  <si>
    <t>Search in Contribute page</t>
  </si>
  <si>
    <t>Milestone</t>
  </si>
  <si>
    <t>Core Capabilities</t>
  </si>
  <si>
    <t>Elaborated</t>
  </si>
  <si>
    <t>Epic,UX,Roadmap Candidate</t>
  </si>
  <si>
    <t>Email Templates</t>
  </si>
  <si>
    <t>Epic,Roadmap Candidate</t>
  </si>
  <si>
    <t>Improved content editing</t>
  </si>
  <si>
    <t>Hide / turn functionalities off</t>
  </si>
  <si>
    <t>Integration of other online tools</t>
  </si>
  <si>
    <t>Image upload in content editor</t>
  </si>
  <si>
    <t>UX Refinements Round 5</t>
  </si>
  <si>
    <t>Current / next quarter</t>
  </si>
  <si>
    <t>Epic,Security</t>
  </si>
  <si>
    <t>Security headers hardening</t>
  </si>
  <si>
    <t>Community Application Questions</t>
  </si>
  <si>
    <t>epic,client,Roadmap Candidate</t>
  </si>
  <si>
    <t>Client: Developer documentation, roadmap</t>
  </si>
  <si>
    <t>Search: Additional contiribution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</si>
</sst>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"/>
  </numFmts>
  <fonts count="4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B4C7E7"/>
        <bgColor rgb="FFBFBFBF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3" fillId="0" borderId="0" applyBorder="0" applyProtection="0"/>
    <xf numFmtId="0" fontId="3" fillId="2" borderId="0" applyBorder="0" applyProtection="0"/>
  </cellStyleXfs>
  <cellXfs count="16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Border="1"/>
    <xf numFmtId="164" fontId="2" fillId="0" borderId="2" xfId="0" applyNumberFormat="1" applyFont="1" applyBorder="1" applyAlignment="1">
      <alignment horizontal="left"/>
    </xf>
    <xf numFmtId="0" fontId="0" fillId="0" borderId="2" xfId="0" applyBorder="1"/>
    <xf numFmtId="1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64" fontId="0" fillId="0" borderId="2" xfId="0" applyNumberFormat="1" applyBorder="1" applyAlignment="1">
      <alignment horizontal="center"/>
    </xf>
    <xf numFmtId="9" fontId="3" fillId="0" borderId="2" xfId="1" applyBorder="1" applyProtection="1"/>
    <xf numFmtId="165" fontId="0" fillId="0" borderId="2" xfId="0" applyNumberFormat="1" applyBorder="1"/>
    <xf numFmtId="1" fontId="0" fillId="0" borderId="2" xfId="0" applyNumberFormat="1" applyBorder="1"/>
    <xf numFmtId="0" fontId="2" fillId="0" borderId="0" xfId="0" applyFont="1" applyAlignment="1">
      <alignment horizontal="left"/>
    </xf>
    <xf numFmtId="1" fontId="0" fillId="0" borderId="0" xfId="0" applyNumberFormat="1"/>
    <xf numFmtId="0" fontId="2" fillId="3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3" fillId="2" borderId="2" xfId="2" applyBorder="1" applyAlignment="1" applyProtection="1">
      <alignment horizontal="left" vertical="top" wrapText="1"/>
    </xf>
  </cellXfs>
  <cellStyles count="3">
    <cellStyle name="Excel Built-in 20% - Accent6" xfId="2" xr:uid="{00000000-0005-0000-0000-000006000000}"/>
    <cellStyle name="Normal" xfId="0" builtinId="0"/>
    <cellStyle name="Percent" xfId="1" builtinId="5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404040"/>
                </a:solidFill>
                <a:latin typeface="Calibri"/>
              </a:rPr>
              <a:t>Capacity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Capacity!$B$4:$C$4</c:f>
              <c:strCache>
                <c:ptCount val="1"/>
                <c:pt idx="0">
                  <c:v>Planned Available</c:v>
                </c:pt>
              </c:strCache>
            </c:strRef>
          </c:tx>
          <c:spPr>
            <a:solidFill>
              <a:srgbClr val="4472C4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n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Capacity!$A$5:$A$9</c:f>
              <c:strCache>
                <c:ptCount val="5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  <c:pt idx="4">
                  <c:v>2024</c:v>
                </c:pt>
              </c:strCache>
            </c:strRef>
          </c:cat>
          <c:val>
            <c:numRef>
              <c:f>Capacity!$B$5:$B$9</c:f>
              <c:numCache>
                <c:formatCode>General</c:formatCode>
                <c:ptCount val="5"/>
                <c:pt idx="0">
                  <c:v>400</c:v>
                </c:pt>
                <c:pt idx="1">
                  <c:v>930</c:v>
                </c:pt>
                <c:pt idx="2">
                  <c:v>1080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4-43F4-BA43-630D9E3479BE}"/>
            </c:ext>
          </c:extLst>
        </c:ser>
        <c:ser>
          <c:idx val="1"/>
          <c:order val="1"/>
          <c:spPr>
            <a:solidFill>
              <a:srgbClr val="ED7D31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n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Capacity!$A$5:$A$9</c:f>
              <c:strCache>
                <c:ptCount val="5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  <c:pt idx="4">
                  <c:v>2024</c:v>
                </c:pt>
              </c:strCache>
            </c:strRef>
          </c:cat>
          <c:val>
            <c:numRef>
              <c:f>Capacity!$C$5:$C$9</c:f>
              <c:numCache>
                <c:formatCode>0</c:formatCode>
                <c:ptCount val="5"/>
                <c:pt idx="0">
                  <c:v>320</c:v>
                </c:pt>
                <c:pt idx="1">
                  <c:v>909.99999999999989</c:v>
                </c:pt>
                <c:pt idx="2">
                  <c:v>650</c:v>
                </c:pt>
                <c:pt idx="3">
                  <c:v>700</c:v>
                </c:pt>
                <c:pt idx="4" formatCode="General">
                  <c:v>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E4-43F4-BA43-630D9E347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70811296"/>
        <c:axId val="21869291"/>
      </c:barChart>
      <c:catAx>
        <c:axId val="70811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n-NL"/>
          </a:p>
        </c:txPr>
        <c:crossAx val="21869291"/>
        <c:crosses val="autoZero"/>
        <c:auto val="1"/>
        <c:lblAlgn val="ctr"/>
        <c:lblOffset val="100"/>
        <c:noMultiLvlLbl val="0"/>
      </c:catAx>
      <c:valAx>
        <c:axId val="21869291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crossAx val="708112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r="50000" b="10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Epics</a:t>
            </a:r>
            <a:r>
              <a:rPr lang="en-GB" baseline="0"/>
              <a:t>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Capacity!$D$4</c:f>
              <c:strCache>
                <c:ptCount val="1"/>
                <c:pt idx="0">
                  <c:v>Functionality: Tactical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Capacity!$D$5:$D$8</c:f>
              <c:numCache>
                <c:formatCode>General</c:formatCode>
                <c:ptCount val="4"/>
                <c:pt idx="0">
                  <c:v>0</c:v>
                </c:pt>
                <c:pt idx="1">
                  <c:v>190</c:v>
                </c:pt>
                <c:pt idx="2">
                  <c:v>160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DC-4B98-99BD-BFCD2233A6BE}"/>
            </c:ext>
          </c:extLst>
        </c:ser>
        <c:ser>
          <c:idx val="3"/>
          <c:order val="1"/>
          <c:tx>
            <c:strRef>
              <c:f>Capacity!$E$4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Capacity!$E$5:$E$8</c:f>
              <c:numCache>
                <c:formatCode>General</c:formatCode>
                <c:ptCount val="4"/>
                <c:pt idx="0">
                  <c:v>30</c:v>
                </c:pt>
                <c:pt idx="1">
                  <c:v>80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DC-4B98-99BD-BFCD2233A6BE}"/>
            </c:ext>
          </c:extLst>
        </c:ser>
        <c:ser>
          <c:idx val="4"/>
          <c:order val="2"/>
          <c:tx>
            <c:strRef>
              <c:f>Capacity!$F$4</c:f>
              <c:strCache>
                <c:ptCount val="1"/>
                <c:pt idx="0">
                  <c:v>Operations: Security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Capacity!$F$5:$F$8</c:f>
              <c:numCache>
                <c:formatCode>General</c:formatCode>
                <c:ptCount val="4"/>
                <c:pt idx="0">
                  <c:v>20</c:v>
                </c:pt>
                <c:pt idx="1">
                  <c:v>0</c:v>
                </c:pt>
                <c:pt idx="2">
                  <c:v>150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F-42D9-B55F-98A0EC659F94}"/>
            </c:ext>
          </c:extLst>
        </c:ser>
        <c:ser>
          <c:idx val="5"/>
          <c:order val="3"/>
          <c:tx>
            <c:strRef>
              <c:f>Capacity!$G$4</c:f>
              <c:strCache>
                <c:ptCount val="1"/>
                <c:pt idx="0">
                  <c:v>Operations: Effectiveness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Capacity!$G$5:$G$8</c:f>
              <c:numCache>
                <c:formatCode>General</c:formatCode>
                <c:ptCount val="4"/>
                <c:pt idx="0">
                  <c:v>20</c:v>
                </c:pt>
                <c:pt idx="1">
                  <c:v>140</c:v>
                </c:pt>
                <c:pt idx="2">
                  <c:v>100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F-42D9-B55F-98A0EC659F94}"/>
            </c:ext>
          </c:extLst>
        </c:ser>
        <c:ser>
          <c:idx val="6"/>
          <c:order val="4"/>
          <c:tx>
            <c:strRef>
              <c:f>Capacity!$H$4</c:f>
              <c:strCache>
                <c:ptCount val="1"/>
                <c:pt idx="0">
                  <c:v>Usability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Capacity!$H$5:$H$8</c:f>
              <c:numCache>
                <c:formatCode>General</c:formatCode>
                <c:ptCount val="4"/>
                <c:pt idx="0">
                  <c:v>40</c:v>
                </c:pt>
                <c:pt idx="1">
                  <c:v>120</c:v>
                </c:pt>
                <c:pt idx="2">
                  <c:v>310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FF-42D9-B55F-98A0EC659F94}"/>
            </c:ext>
          </c:extLst>
        </c:ser>
        <c:ser>
          <c:idx val="0"/>
          <c:order val="5"/>
          <c:tx>
            <c:strRef>
              <c:f>Capacity!$I$4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Capacity!$I$5:$I$8</c:f>
              <c:numCache>
                <c:formatCode>General</c:formatCode>
                <c:ptCount val="4"/>
                <c:pt idx="0">
                  <c:v>50</c:v>
                </c:pt>
                <c:pt idx="1">
                  <c:v>0</c:v>
                </c:pt>
                <c:pt idx="2">
                  <c:v>90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09-4AE6-8EF4-2051DD602F08}"/>
            </c:ext>
          </c:extLst>
        </c:ser>
        <c:ser>
          <c:idx val="7"/>
          <c:order val="6"/>
          <c:tx>
            <c:strRef>
              <c:f>Capacity!$J$4</c:f>
              <c:strCache>
                <c:ptCount val="1"/>
                <c:pt idx="0">
                  <c:v>Functionality: Strategic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Capacity!$J$5:$J$8</c:f>
              <c:numCache>
                <c:formatCode>General</c:formatCode>
                <c:ptCount val="4"/>
                <c:pt idx="0">
                  <c:v>210</c:v>
                </c:pt>
                <c:pt idx="1">
                  <c:v>390</c:v>
                </c:pt>
                <c:pt idx="2">
                  <c:v>270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09-4AE6-8EF4-2051DD602F08}"/>
            </c:ext>
          </c:extLst>
        </c:ser>
        <c:ser>
          <c:idx val="8"/>
          <c:order val="7"/>
          <c:tx>
            <c:strRef>
              <c:f>Capacity!$K$4</c:f>
              <c:strCache>
                <c:ptCount val="1"/>
                <c:pt idx="0">
                  <c:v>Not specified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Capacity!$K$5:$K$8</c:f>
              <c:numCache>
                <c:formatCode>General</c:formatCode>
                <c:ptCount val="4"/>
                <c:pt idx="0">
                  <c:v>30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09-4AE6-8EF4-2051DD602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456240"/>
        <c:axId val="1538454160"/>
      </c:barChart>
      <c:catAx>
        <c:axId val="153845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38454160"/>
        <c:crosses val="autoZero"/>
        <c:auto val="1"/>
        <c:lblAlgn val="ctr"/>
        <c:lblOffset val="100"/>
        <c:noMultiLvlLbl val="0"/>
      </c:catAx>
      <c:valAx>
        <c:axId val="15384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384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11</xdr:row>
      <xdr:rowOff>0</xdr:rowOff>
    </xdr:from>
    <xdr:to>
      <xdr:col>16</xdr:col>
      <xdr:colOff>151561</xdr:colOff>
      <xdr:row>26</xdr:row>
      <xdr:rowOff>33120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1200150</xdr:colOff>
      <xdr:row>27</xdr:row>
      <xdr:rowOff>155574</xdr:rowOff>
    </xdr:from>
    <xdr:to>
      <xdr:col>21</xdr:col>
      <xdr:colOff>209550</xdr:colOff>
      <xdr:row>50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520C5D-8016-12CE-D535-E0E8E7C47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3" displayName="Table3" ref="A4:K9" totalsRowShown="0">
  <autoFilter ref="A4:K9" xr:uid="{00000000-0009-0000-0100-000002000000}"/>
  <tableColumns count="11">
    <tableColumn id="1" xr3:uid="{00000000-0010-0000-0000-000001000000}" name="Delivery"/>
    <tableColumn id="2" xr3:uid="{00000000-0010-0000-0000-000002000000}" name="Planned" dataDxfId="5">
      <calculatedColumnFormula>SUMIFS(EPICS_ESTIMATE, EPICS_PERIOD, $A5, EPICS_STATUS, "&lt;&gt;Done")</calculatedColumnFormula>
    </tableColumn>
    <tableColumn id="3" xr3:uid="{00000000-0010-0000-0000-000003000000}" name="Available">
      <calculatedColumnFormula>Parameters!F11</calculatedColumnFormula>
    </tableColumn>
    <tableColumn id="5" xr3:uid="{420E4733-D818-4697-B4AC-49919F34E6A1}" name="Functionality: Tactical" dataDxfId="4">
      <calculatedColumnFormula>SUMIFS(EPICS_ESTIMATE, EPICS_PERIOD, $A5, EPICS_TYPE, D$4, EPICS_STATUS, "&lt;&gt;Done")</calculatedColumnFormula>
    </tableColumn>
    <tableColumn id="6" xr3:uid="{C298A470-F5E4-4C9D-A835-37621F5C7C5C}" name="Maintenance" dataDxfId="3">
      <calculatedColumnFormula>SUMIFS(EPICS_ESTIMATE, EPICS_PERIOD, $A5, EPICS_TYPE, E$4, EPICS_STATUS, "&lt;&gt;Done")</calculatedColumnFormula>
    </tableColumn>
    <tableColumn id="8" xr3:uid="{1E9537EA-C654-4C41-869E-4B20D36B1310}" name="Operations: Security" dataDxfId="2">
      <calculatedColumnFormula>SUMIFS(EPICS_ESTIMATE, EPICS_PERIOD, $A5, EPICS_TYPE, F$4, EPICS_STATUS, "&lt;&gt;Done")</calculatedColumnFormula>
    </tableColumn>
    <tableColumn id="11" xr3:uid="{AB5BDEA6-3CB3-4A95-AB00-2A8B4589EBDA}" name="Operations: Effectiveness">
      <calculatedColumnFormula>SUMIFS(EPICS_ESTIMATE, EPICS_PERIOD, $A5, EPICS_TYPE, G$4, EPICS_STATUS, "&lt;&gt;Done")</calculatedColumnFormula>
    </tableColumn>
    <tableColumn id="12" xr3:uid="{43175893-A88C-4A75-A227-8493825C6391}" name="Usability">
      <calculatedColumnFormula>SUMIFS(EPICS_ESTIMATE, EPICS_PERIOD, $A5, EPICS_TYPE, H$4, EPICS_STATUS, "&lt;&gt;Done")</calculatedColumnFormula>
    </tableColumn>
    <tableColumn id="10" xr3:uid="{38437634-015A-4968-B70A-73EC423821EB}" name="Performance">
      <calculatedColumnFormula>SUMIFS(EPICS_ESTIMATE, EPICS_PERIOD, $A5, EPICS_TYPE, I$4, EPICS_STATUS, "&lt;&gt;Done")</calculatedColumnFormula>
    </tableColumn>
    <tableColumn id="9" xr3:uid="{147563EA-0BC5-490E-A60D-F4734C5093BA}" name="Functionality: Strategic" dataDxfId="1">
      <calculatedColumnFormula>SUMIFS(EPICS_ESTIMATE, EPICS_PERIOD, $A5, EPICS_TYPE, J$4, EPICS_STATUS, "&lt;&gt;Done")</calculatedColumnFormula>
    </tableColumn>
    <tableColumn id="7" xr3:uid="{DC4CAD30-AA84-40FB-8366-4759F029E489}" name="Not specified" dataDxfId="0">
      <calculatedColumnFormula>Table3[[#This Row],[Planned]]-SUM(D5:J5)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zoomScale="120" zoomScaleNormal="120" workbookViewId="0">
      <selection activeCell="J12" sqref="J12"/>
    </sheetView>
  </sheetViews>
  <sheetFormatPr defaultColWidth="8.54296875" defaultRowHeight="14.75" x14ac:dyDescent="0.75"/>
  <cols>
    <col min="1" max="1" width="18.7265625" customWidth="1"/>
    <col min="2" max="2" width="14.26953125" customWidth="1"/>
    <col min="3" max="3" width="15" customWidth="1"/>
    <col min="4" max="4" width="14.26953125" customWidth="1"/>
    <col min="5" max="6" width="11.453125" customWidth="1"/>
    <col min="7" max="7" width="14.1796875" customWidth="1"/>
  </cols>
  <sheetData>
    <row r="1" spans="1:7" ht="18.5" x14ac:dyDescent="0.9">
      <c r="A1" s="14" t="s">
        <v>0</v>
      </c>
      <c r="B1" s="14"/>
      <c r="C1" s="14"/>
      <c r="D1" s="14"/>
    </row>
    <row r="2" spans="1:7" ht="14.25" customHeight="1" x14ac:dyDescent="0.75">
      <c r="A2" s="15" t="s">
        <v>1</v>
      </c>
      <c r="B2" s="15"/>
      <c r="C2" s="15"/>
      <c r="D2" s="15"/>
    </row>
    <row r="3" spans="1:7" x14ac:dyDescent="0.75">
      <c r="A3" s="2" t="s">
        <v>2</v>
      </c>
      <c r="B3" s="3">
        <v>44985</v>
      </c>
      <c r="C3" s="3"/>
      <c r="D3" s="4"/>
    </row>
    <row r="4" spans="1:7" x14ac:dyDescent="0.75">
      <c r="A4" s="2" t="s">
        <v>3</v>
      </c>
      <c r="B4" s="5">
        <v>56</v>
      </c>
      <c r="C4" s="5"/>
      <c r="D4" s="4"/>
    </row>
    <row r="9" spans="1:7" ht="15" customHeight="1" x14ac:dyDescent="0.75">
      <c r="A9" s="13" t="s">
        <v>4</v>
      </c>
      <c r="B9" s="13" t="s">
        <v>5</v>
      </c>
      <c r="C9" s="13" t="s">
        <v>6</v>
      </c>
      <c r="D9" s="13" t="s">
        <v>7</v>
      </c>
      <c r="E9" s="13" t="s">
        <v>8</v>
      </c>
      <c r="F9" s="13" t="s">
        <v>9</v>
      </c>
      <c r="G9" s="1" t="s">
        <v>10</v>
      </c>
    </row>
    <row r="10" spans="1:7" x14ac:dyDescent="0.75">
      <c r="A10" s="13"/>
      <c r="B10" s="13"/>
      <c r="C10" s="13"/>
      <c r="D10" s="13"/>
      <c r="E10" s="13"/>
      <c r="F10" s="13"/>
      <c r="G10" s="1"/>
    </row>
    <row r="11" spans="1:7" x14ac:dyDescent="0.75">
      <c r="A11" s="6" t="s">
        <v>11</v>
      </c>
      <c r="B11" s="7">
        <v>45013</v>
      </c>
      <c r="C11" s="8">
        <v>0.8</v>
      </c>
      <c r="D11" s="9">
        <f>(WEEKNUM(B11,1)-WEEKNUM($B$3,1))/2</f>
        <v>2</v>
      </c>
      <c r="E11" s="10">
        <v>200</v>
      </c>
      <c r="F11" s="10">
        <f>E11*D11*C11</f>
        <v>320</v>
      </c>
      <c r="G11" s="4"/>
    </row>
    <row r="12" spans="1:7" x14ac:dyDescent="0.75">
      <c r="A12" s="6" t="s">
        <v>12</v>
      </c>
      <c r="B12" s="7">
        <v>45107</v>
      </c>
      <c r="C12" s="8">
        <v>0.7</v>
      </c>
      <c r="D12" s="9">
        <f>(WEEKNUM(B12,1)-WEEKNUM(B11,1))/2</f>
        <v>6.5</v>
      </c>
      <c r="E12" s="10">
        <v>200</v>
      </c>
      <c r="F12" s="10">
        <f>E12*D12*C12</f>
        <v>909.99999999999989</v>
      </c>
      <c r="G12" s="4"/>
    </row>
    <row r="13" spans="1:7" x14ac:dyDescent="0.75">
      <c r="A13" s="6" t="s">
        <v>66</v>
      </c>
      <c r="B13" s="7">
        <v>45199</v>
      </c>
      <c r="C13" s="8">
        <v>0.5</v>
      </c>
      <c r="D13" s="9">
        <f>(WEEKNUM(B13,1)-WEEKNUM(B12,1))/2</f>
        <v>6.5</v>
      </c>
      <c r="E13" s="10">
        <v>200</v>
      </c>
      <c r="F13" s="10">
        <f>E13*D13*C13</f>
        <v>650</v>
      </c>
      <c r="G13" s="4"/>
    </row>
    <row r="14" spans="1:7" x14ac:dyDescent="0.75">
      <c r="A14" s="6" t="s">
        <v>67</v>
      </c>
      <c r="B14" s="7">
        <v>45291</v>
      </c>
      <c r="C14" s="8">
        <v>0.5</v>
      </c>
      <c r="D14" s="9">
        <f>(WEEKNUM(B14,1)-WEEKNUM(B13,1))/2</f>
        <v>7</v>
      </c>
      <c r="E14" s="10">
        <v>200</v>
      </c>
      <c r="F14" s="10">
        <f>E14*D14*C14</f>
        <v>700</v>
      </c>
      <c r="G14" s="4"/>
    </row>
    <row r="15" spans="1:7" x14ac:dyDescent="0.75">
      <c r="A15" s="6">
        <v>2024</v>
      </c>
      <c r="B15" s="7">
        <v>45657</v>
      </c>
      <c r="C15" s="8">
        <v>0.5</v>
      </c>
      <c r="D15" s="9">
        <f>(WEEKNUM(B15,1))/2</f>
        <v>26.5</v>
      </c>
      <c r="E15" s="10">
        <v>200</v>
      </c>
      <c r="F15" s="10">
        <f>E15*D15*C15</f>
        <v>2650</v>
      </c>
      <c r="G15" s="4"/>
    </row>
  </sheetData>
  <mergeCells count="8">
    <mergeCell ref="E9:E10"/>
    <mergeCell ref="F9:F10"/>
    <mergeCell ref="A1:D1"/>
    <mergeCell ref="A2:D2"/>
    <mergeCell ref="A9:A10"/>
    <mergeCell ref="B9:B10"/>
    <mergeCell ref="C9:C10"/>
    <mergeCell ref="D9:D10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K9"/>
  <sheetViews>
    <sheetView tabSelected="1" topLeftCell="E21" zoomScale="80" zoomScaleNormal="80" workbookViewId="0">
      <selection activeCell="G30" sqref="G30"/>
    </sheetView>
  </sheetViews>
  <sheetFormatPr defaultColWidth="8.54296875" defaultRowHeight="14.75" x14ac:dyDescent="0.75"/>
  <cols>
    <col min="1" max="1" width="22.81640625" customWidth="1"/>
    <col min="2" max="2" width="12.54296875" customWidth="1"/>
    <col min="3" max="3" width="15.453125" customWidth="1"/>
    <col min="4" max="4" width="32.54296875" customWidth="1"/>
    <col min="5" max="10" width="15.453125" customWidth="1"/>
    <col min="11" max="11" width="26.1796875" customWidth="1"/>
  </cols>
  <sheetData>
    <row r="4" spans="1:11" x14ac:dyDescent="0.75">
      <c r="A4" t="s">
        <v>13</v>
      </c>
      <c r="B4" t="s">
        <v>14</v>
      </c>
      <c r="C4" t="s">
        <v>15</v>
      </c>
      <c r="D4" t="s">
        <v>136</v>
      </c>
      <c r="E4" t="s">
        <v>48</v>
      </c>
      <c r="F4" t="s">
        <v>111</v>
      </c>
      <c r="G4" t="s">
        <v>115</v>
      </c>
      <c r="H4" t="s">
        <v>137</v>
      </c>
      <c r="I4" t="s">
        <v>98</v>
      </c>
      <c r="J4" t="s">
        <v>97</v>
      </c>
      <c r="K4" t="s">
        <v>68</v>
      </c>
    </row>
    <row r="5" spans="1:11" x14ac:dyDescent="0.75">
      <c r="A5" s="11" t="s">
        <v>11</v>
      </c>
      <c r="B5">
        <f>SUMIFS(EPICS_ESTIMATE, EPICS_PERIOD, $A5, EPICS_STATUS, "&lt;&gt;Done")</f>
        <v>400</v>
      </c>
      <c r="C5" s="12">
        <f>Parameters!F11</f>
        <v>320</v>
      </c>
      <c r="D5">
        <f t="shared" ref="D5:J9" si="0">SUMIFS(EPICS_ESTIMATE, EPICS_PERIOD, $A5, EPICS_TYPE, D$4, EPICS_STATUS, "&lt;&gt;Done")</f>
        <v>0</v>
      </c>
      <c r="E5">
        <f t="shared" si="0"/>
        <v>30</v>
      </c>
      <c r="F5">
        <f t="shared" si="0"/>
        <v>20</v>
      </c>
      <c r="G5">
        <f t="shared" si="0"/>
        <v>20</v>
      </c>
      <c r="H5">
        <f t="shared" si="0"/>
        <v>40</v>
      </c>
      <c r="I5">
        <f t="shared" si="0"/>
        <v>50</v>
      </c>
      <c r="J5">
        <f t="shared" si="0"/>
        <v>210</v>
      </c>
      <c r="K5">
        <f>Table3[[#This Row],[Planned]]-SUM(D5:J5)</f>
        <v>30</v>
      </c>
    </row>
    <row r="6" spans="1:11" x14ac:dyDescent="0.75">
      <c r="A6" s="11" t="s">
        <v>12</v>
      </c>
      <c r="B6">
        <f>SUMIFS(EPICS_ESTIMATE, EPICS_PERIOD, $A6, EPICS_STATUS, "&lt;&gt;Done")</f>
        <v>930</v>
      </c>
      <c r="C6" s="12">
        <f>Parameters!F12</f>
        <v>909.99999999999989</v>
      </c>
      <c r="D6">
        <f t="shared" si="0"/>
        <v>190</v>
      </c>
      <c r="E6">
        <f t="shared" si="0"/>
        <v>80</v>
      </c>
      <c r="F6">
        <f t="shared" si="0"/>
        <v>0</v>
      </c>
      <c r="G6">
        <f t="shared" si="0"/>
        <v>140</v>
      </c>
      <c r="H6">
        <f t="shared" si="0"/>
        <v>120</v>
      </c>
      <c r="I6">
        <f t="shared" si="0"/>
        <v>0</v>
      </c>
      <c r="J6">
        <f t="shared" si="0"/>
        <v>390</v>
      </c>
      <c r="K6">
        <f>Table3[[#This Row],[Planned]]-SUM(D6:J6)</f>
        <v>10</v>
      </c>
    </row>
    <row r="7" spans="1:11" x14ac:dyDescent="0.75">
      <c r="A7" s="11" t="str">
        <f>Parameters!A13</f>
        <v>2023 Q3</v>
      </c>
      <c r="B7">
        <f>SUMIFS(EPICS_ESTIMATE, EPICS_PERIOD, $A7, EPICS_STATUS, "&lt;&gt;Done")</f>
        <v>1080</v>
      </c>
      <c r="C7" s="12">
        <f>Parameters!F13</f>
        <v>650</v>
      </c>
      <c r="D7">
        <f t="shared" si="0"/>
        <v>160</v>
      </c>
      <c r="E7">
        <f t="shared" si="0"/>
        <v>0</v>
      </c>
      <c r="F7">
        <f t="shared" si="0"/>
        <v>150</v>
      </c>
      <c r="G7">
        <f t="shared" si="0"/>
        <v>100</v>
      </c>
      <c r="H7">
        <f t="shared" si="0"/>
        <v>310</v>
      </c>
      <c r="I7">
        <f t="shared" si="0"/>
        <v>90</v>
      </c>
      <c r="J7">
        <f t="shared" si="0"/>
        <v>270</v>
      </c>
      <c r="K7">
        <f>Table3[[#This Row],[Planned]]-SUM(D7:J7)</f>
        <v>0</v>
      </c>
    </row>
    <row r="8" spans="1:11" x14ac:dyDescent="0.75">
      <c r="A8" s="11" t="str">
        <f>Parameters!A14</f>
        <v>2023 Q4</v>
      </c>
      <c r="B8">
        <f>SUMIFS(EPICS_ESTIMATE, EPICS_PERIOD, $A8, EPICS_STATUS, "&lt;&gt;Done")</f>
        <v>0</v>
      </c>
      <c r="C8" s="12">
        <f>Parameters!F14</f>
        <v>700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>Table3[[#This Row],[Planned]]-SUM(D8:J8)</f>
        <v>0</v>
      </c>
    </row>
    <row r="9" spans="1:11" x14ac:dyDescent="0.75">
      <c r="A9" s="11">
        <f>Parameters!A15</f>
        <v>2024</v>
      </c>
      <c r="B9">
        <f>SUMIFS(EPICS_ESTIMATE, EPICS_PERIOD, $A9, EPICS_STATUS, "&lt;&gt;Done")</f>
        <v>0</v>
      </c>
      <c r="C9">
        <f>Parameters!F15</f>
        <v>2650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>Table3[[#This Row],[Planned]]-SUM(D9:J9)</f>
        <v>0</v>
      </c>
    </row>
  </sheetData>
  <pageMargins left="0.7" right="0.7" top="0.75" bottom="0.75" header="0.511811023622047" footer="0.511811023622047"/>
  <pageSetup paperSize="9" orientation="portrait" horizontalDpi="300" verticalDpi="30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C3D3-F51C-4A1C-8876-FB0FD1045D79}">
  <sheetPr filterMode="1"/>
  <dimension ref="A1:M90"/>
  <sheetViews>
    <sheetView topLeftCell="D1" workbookViewId="0">
      <selection activeCell="E14" sqref="E14"/>
    </sheetView>
  </sheetViews>
  <sheetFormatPr defaultRowHeight="14.75" x14ac:dyDescent="0.75"/>
  <cols>
    <col min="1" max="1" width="30.54296875" customWidth="1"/>
    <col min="2" max="2" width="27.26953125" customWidth="1"/>
    <col min="3" max="3" width="32.7265625" customWidth="1"/>
    <col min="4" max="4" width="86.1796875" customWidth="1"/>
    <col min="5" max="5" width="24" customWidth="1"/>
    <col min="6" max="6" width="7.6328125" customWidth="1"/>
    <col min="7" max="7" width="8.7265625" customWidth="1"/>
    <col min="8" max="10" width="10.90625" customWidth="1"/>
    <col min="11" max="11" width="27.26953125" customWidth="1"/>
    <col min="12" max="12" width="18.54296875" customWidth="1"/>
  </cols>
  <sheetData>
    <row r="1" spans="1:13" x14ac:dyDescent="0.75">
      <c r="A1" t="s">
        <v>25</v>
      </c>
      <c r="B1" t="s">
        <v>16</v>
      </c>
      <c r="C1" t="s">
        <v>17</v>
      </c>
      <c r="D1" t="s">
        <v>18</v>
      </c>
      <c r="E1" t="s">
        <v>19</v>
      </c>
      <c r="F1" t="s">
        <v>21</v>
      </c>
      <c r="G1" t="s">
        <v>23</v>
      </c>
      <c r="H1" t="s">
        <v>24</v>
      </c>
      <c r="I1" t="s">
        <v>22</v>
      </c>
      <c r="J1" t="s">
        <v>26</v>
      </c>
      <c r="K1" t="s">
        <v>20</v>
      </c>
      <c r="L1" t="s">
        <v>160</v>
      </c>
      <c r="M1" t="s">
        <v>27</v>
      </c>
    </row>
    <row r="2" spans="1:13" hidden="1" x14ac:dyDescent="0.75">
      <c r="A2" t="s">
        <v>60</v>
      </c>
      <c r="B2" t="s">
        <v>28</v>
      </c>
      <c r="C2" t="s">
        <v>57</v>
      </c>
      <c r="D2" t="s">
        <v>112</v>
      </c>
      <c r="E2" t="s">
        <v>31</v>
      </c>
      <c r="F2" t="s">
        <v>11</v>
      </c>
      <c r="G2" t="s">
        <v>58</v>
      </c>
      <c r="H2" t="s">
        <v>52</v>
      </c>
      <c r="I2">
        <v>30</v>
      </c>
      <c r="J2">
        <v>20</v>
      </c>
      <c r="K2" t="s">
        <v>136</v>
      </c>
    </row>
    <row r="3" spans="1:13" hidden="1" x14ac:dyDescent="0.75">
      <c r="A3" t="s">
        <v>43</v>
      </c>
      <c r="B3" t="s">
        <v>28</v>
      </c>
      <c r="C3" t="s">
        <v>42</v>
      </c>
      <c r="D3" t="s">
        <v>110</v>
      </c>
      <c r="E3" t="s">
        <v>31</v>
      </c>
      <c r="F3" t="s">
        <v>11</v>
      </c>
      <c r="H3" t="s">
        <v>52</v>
      </c>
      <c r="I3">
        <v>50</v>
      </c>
      <c r="J3">
        <v>20</v>
      </c>
      <c r="K3" t="s">
        <v>97</v>
      </c>
    </row>
    <row r="4" spans="1:13" hidden="1" x14ac:dyDescent="0.75">
      <c r="A4" t="s">
        <v>36</v>
      </c>
      <c r="B4" t="s">
        <v>28</v>
      </c>
      <c r="C4" t="s">
        <v>29</v>
      </c>
      <c r="D4" t="s">
        <v>34</v>
      </c>
      <c r="E4" t="s">
        <v>31</v>
      </c>
      <c r="F4" t="s">
        <v>11</v>
      </c>
      <c r="G4" t="s">
        <v>32</v>
      </c>
      <c r="H4" t="s">
        <v>52</v>
      </c>
      <c r="I4">
        <v>80</v>
      </c>
      <c r="J4">
        <v>10</v>
      </c>
      <c r="K4" t="s">
        <v>136</v>
      </c>
    </row>
    <row r="5" spans="1:13" hidden="1" x14ac:dyDescent="0.75">
      <c r="A5" t="s">
        <v>93</v>
      </c>
      <c r="B5" t="s">
        <v>28</v>
      </c>
      <c r="C5" t="s">
        <v>29</v>
      </c>
      <c r="D5" t="s">
        <v>50</v>
      </c>
      <c r="E5" t="s">
        <v>31</v>
      </c>
      <c r="F5" t="s">
        <v>11</v>
      </c>
      <c r="G5" t="s">
        <v>32</v>
      </c>
      <c r="H5" t="s">
        <v>52</v>
      </c>
      <c r="I5">
        <v>30</v>
      </c>
      <c r="J5">
        <v>20</v>
      </c>
      <c r="K5" t="s">
        <v>136</v>
      </c>
      <c r="M5" t="s">
        <v>40</v>
      </c>
    </row>
    <row r="6" spans="1:13" hidden="1" x14ac:dyDescent="0.75">
      <c r="B6" t="s">
        <v>28</v>
      </c>
      <c r="C6" t="s">
        <v>42</v>
      </c>
      <c r="D6" t="s">
        <v>87</v>
      </c>
      <c r="E6" t="s">
        <v>31</v>
      </c>
      <c r="F6" t="s">
        <v>11</v>
      </c>
      <c r="H6" t="s">
        <v>52</v>
      </c>
      <c r="I6">
        <v>20</v>
      </c>
      <c r="J6">
        <v>10</v>
      </c>
      <c r="K6" t="s">
        <v>97</v>
      </c>
    </row>
    <row r="7" spans="1:13" hidden="1" x14ac:dyDescent="0.75">
      <c r="B7" t="s">
        <v>28</v>
      </c>
      <c r="C7" t="s">
        <v>29</v>
      </c>
      <c r="D7" t="s">
        <v>30</v>
      </c>
      <c r="E7" t="s">
        <v>31</v>
      </c>
      <c r="F7" t="s">
        <v>11</v>
      </c>
      <c r="G7" t="s">
        <v>32</v>
      </c>
      <c r="H7" t="s">
        <v>38</v>
      </c>
      <c r="I7">
        <v>50</v>
      </c>
      <c r="K7" t="s">
        <v>136</v>
      </c>
      <c r="M7" t="s">
        <v>40</v>
      </c>
    </row>
    <row r="8" spans="1:13" x14ac:dyDescent="0.75">
      <c r="B8" t="s">
        <v>28</v>
      </c>
      <c r="C8" t="s">
        <v>29</v>
      </c>
      <c r="D8" t="s">
        <v>46</v>
      </c>
      <c r="E8" t="s">
        <v>31</v>
      </c>
      <c r="F8" t="s">
        <v>11</v>
      </c>
      <c r="H8" t="s">
        <v>38</v>
      </c>
      <c r="I8">
        <v>10</v>
      </c>
      <c r="J8">
        <v>10</v>
      </c>
      <c r="K8" t="s">
        <v>48</v>
      </c>
    </row>
    <row r="9" spans="1:13" hidden="1" x14ac:dyDescent="0.75">
      <c r="A9" t="s">
        <v>39</v>
      </c>
      <c r="B9" t="s">
        <v>28</v>
      </c>
      <c r="C9" t="s">
        <v>29</v>
      </c>
      <c r="D9" t="s">
        <v>37</v>
      </c>
      <c r="E9" t="s">
        <v>31</v>
      </c>
      <c r="F9" t="s">
        <v>11</v>
      </c>
      <c r="H9" t="s">
        <v>38</v>
      </c>
      <c r="I9">
        <v>50</v>
      </c>
      <c r="J9">
        <v>30</v>
      </c>
      <c r="K9" t="s">
        <v>97</v>
      </c>
      <c r="L9" t="s">
        <v>161</v>
      </c>
    </row>
    <row r="10" spans="1:13" hidden="1" x14ac:dyDescent="0.75">
      <c r="B10" t="s">
        <v>28</v>
      </c>
      <c r="C10" t="s">
        <v>29</v>
      </c>
      <c r="D10" t="s">
        <v>41</v>
      </c>
      <c r="E10" t="s">
        <v>31</v>
      </c>
      <c r="F10" t="s">
        <v>11</v>
      </c>
      <c r="H10" t="s">
        <v>33</v>
      </c>
      <c r="I10">
        <v>30</v>
      </c>
      <c r="J10">
        <v>30</v>
      </c>
      <c r="K10" t="s">
        <v>136</v>
      </c>
    </row>
    <row r="11" spans="1:13" hidden="1" x14ac:dyDescent="0.75">
      <c r="B11" t="s">
        <v>28</v>
      </c>
      <c r="C11" t="s">
        <v>29</v>
      </c>
      <c r="D11" t="s">
        <v>44</v>
      </c>
      <c r="E11" t="s">
        <v>45</v>
      </c>
      <c r="F11" t="s">
        <v>11</v>
      </c>
      <c r="H11" t="s">
        <v>108</v>
      </c>
      <c r="I11">
        <v>20</v>
      </c>
      <c r="J11">
        <v>30</v>
      </c>
      <c r="K11" t="s">
        <v>137</v>
      </c>
    </row>
    <row r="12" spans="1:13" hidden="1" x14ac:dyDescent="0.75">
      <c r="A12" t="s">
        <v>56</v>
      </c>
      <c r="B12" t="s">
        <v>53</v>
      </c>
      <c r="C12" t="s">
        <v>54</v>
      </c>
      <c r="D12" t="s">
        <v>55</v>
      </c>
      <c r="E12" t="s">
        <v>45</v>
      </c>
      <c r="F12" t="s">
        <v>11</v>
      </c>
      <c r="H12" t="s">
        <v>108</v>
      </c>
      <c r="I12">
        <v>20</v>
      </c>
      <c r="J12">
        <v>20</v>
      </c>
      <c r="K12" t="s">
        <v>111</v>
      </c>
    </row>
    <row r="13" spans="1:13" hidden="1" x14ac:dyDescent="0.75">
      <c r="B13" t="s">
        <v>28</v>
      </c>
      <c r="C13" t="s">
        <v>42</v>
      </c>
      <c r="D13" t="s">
        <v>118</v>
      </c>
      <c r="E13" t="s">
        <v>51</v>
      </c>
      <c r="F13" t="s">
        <v>12</v>
      </c>
      <c r="I13">
        <v>50</v>
      </c>
      <c r="K13" t="s">
        <v>97</v>
      </c>
    </row>
    <row r="14" spans="1:13" hidden="1" x14ac:dyDescent="0.75">
      <c r="A14" t="s">
        <v>60</v>
      </c>
      <c r="B14" t="s">
        <v>28</v>
      </c>
      <c r="C14" t="s">
        <v>62</v>
      </c>
      <c r="D14" t="s">
        <v>106</v>
      </c>
      <c r="E14" t="s">
        <v>51</v>
      </c>
      <c r="F14" t="s">
        <v>11</v>
      </c>
      <c r="H14" t="s">
        <v>108</v>
      </c>
      <c r="I14">
        <v>80</v>
      </c>
      <c r="J14">
        <v>30</v>
      </c>
      <c r="K14" t="s">
        <v>97</v>
      </c>
    </row>
    <row r="15" spans="1:13" hidden="1" x14ac:dyDescent="0.75">
      <c r="B15" t="s">
        <v>28</v>
      </c>
      <c r="C15" t="s">
        <v>42</v>
      </c>
      <c r="D15" t="s">
        <v>107</v>
      </c>
      <c r="E15" t="s">
        <v>49</v>
      </c>
      <c r="F15" t="s">
        <v>11</v>
      </c>
      <c r="G15" t="s">
        <v>32</v>
      </c>
      <c r="H15" t="s">
        <v>113</v>
      </c>
      <c r="I15">
        <v>80</v>
      </c>
      <c r="J15">
        <v>10</v>
      </c>
      <c r="K15" t="s">
        <v>97</v>
      </c>
    </row>
    <row r="16" spans="1:13" hidden="1" x14ac:dyDescent="0.75">
      <c r="A16" t="s">
        <v>39</v>
      </c>
      <c r="B16" t="s">
        <v>28</v>
      </c>
      <c r="C16" t="s">
        <v>29</v>
      </c>
      <c r="D16" t="s">
        <v>59</v>
      </c>
      <c r="E16" t="s">
        <v>45</v>
      </c>
      <c r="F16" t="s">
        <v>11</v>
      </c>
      <c r="H16" t="s">
        <v>108</v>
      </c>
      <c r="I16">
        <v>20</v>
      </c>
      <c r="J16">
        <v>10</v>
      </c>
      <c r="K16" t="s">
        <v>97</v>
      </c>
    </row>
    <row r="17" spans="1:11" hidden="1" x14ac:dyDescent="0.75">
      <c r="A17" t="s">
        <v>60</v>
      </c>
      <c r="B17" t="s">
        <v>70</v>
      </c>
      <c r="C17" t="s">
        <v>71</v>
      </c>
      <c r="D17" t="s">
        <v>101</v>
      </c>
      <c r="E17" t="s">
        <v>45</v>
      </c>
      <c r="F17" t="s">
        <v>11</v>
      </c>
      <c r="H17" t="s">
        <v>52</v>
      </c>
      <c r="I17">
        <v>30</v>
      </c>
      <c r="J17">
        <v>20</v>
      </c>
      <c r="K17" t="s">
        <v>48</v>
      </c>
    </row>
    <row r="18" spans="1:11" hidden="1" x14ac:dyDescent="0.75">
      <c r="B18" t="s">
        <v>28</v>
      </c>
      <c r="C18" t="s">
        <v>42</v>
      </c>
      <c r="D18" t="s">
        <v>63</v>
      </c>
      <c r="E18" t="s">
        <v>51</v>
      </c>
      <c r="F18" t="s">
        <v>12</v>
      </c>
      <c r="I18">
        <v>30</v>
      </c>
      <c r="K18" t="s">
        <v>137</v>
      </c>
    </row>
    <row r="19" spans="1:11" hidden="1" x14ac:dyDescent="0.75">
      <c r="A19" t="s">
        <v>43</v>
      </c>
      <c r="B19" t="s">
        <v>28</v>
      </c>
      <c r="C19" t="s">
        <v>42</v>
      </c>
      <c r="D19" t="s">
        <v>64</v>
      </c>
      <c r="E19" t="s">
        <v>45</v>
      </c>
      <c r="F19" t="s">
        <v>66</v>
      </c>
      <c r="I19">
        <v>30</v>
      </c>
      <c r="K19" t="s">
        <v>136</v>
      </c>
    </row>
    <row r="20" spans="1:11" x14ac:dyDescent="0.75">
      <c r="B20" t="s">
        <v>28</v>
      </c>
      <c r="C20" t="s">
        <v>42</v>
      </c>
      <c r="D20" t="s">
        <v>69</v>
      </c>
      <c r="E20" t="s">
        <v>162</v>
      </c>
      <c r="F20" t="s">
        <v>12</v>
      </c>
      <c r="I20">
        <v>10</v>
      </c>
      <c r="K20" t="s">
        <v>137</v>
      </c>
    </row>
    <row r="21" spans="1:11" hidden="1" x14ac:dyDescent="0.75">
      <c r="A21" t="s">
        <v>60</v>
      </c>
      <c r="B21" t="s">
        <v>28</v>
      </c>
      <c r="C21" t="s">
        <v>29</v>
      </c>
      <c r="D21" t="s">
        <v>72</v>
      </c>
      <c r="E21" t="s">
        <v>51</v>
      </c>
      <c r="F21" t="s">
        <v>12</v>
      </c>
      <c r="I21">
        <v>50</v>
      </c>
      <c r="K21" t="s">
        <v>115</v>
      </c>
    </row>
    <row r="22" spans="1:11" hidden="1" x14ac:dyDescent="0.75">
      <c r="B22" t="s">
        <v>28</v>
      </c>
      <c r="C22" t="s">
        <v>163</v>
      </c>
      <c r="D22" t="s">
        <v>164</v>
      </c>
      <c r="E22" t="s">
        <v>51</v>
      </c>
      <c r="H22" t="s">
        <v>113</v>
      </c>
    </row>
    <row r="23" spans="1:11" hidden="1" x14ac:dyDescent="0.75">
      <c r="B23" t="s">
        <v>28</v>
      </c>
      <c r="C23" t="s">
        <v>165</v>
      </c>
      <c r="D23" t="s">
        <v>166</v>
      </c>
      <c r="E23" t="s">
        <v>51</v>
      </c>
    </row>
    <row r="24" spans="1:11" hidden="1" x14ac:dyDescent="0.75">
      <c r="B24" t="s">
        <v>28</v>
      </c>
      <c r="C24" t="s">
        <v>29</v>
      </c>
      <c r="D24" t="s">
        <v>74</v>
      </c>
      <c r="E24" t="s">
        <v>51</v>
      </c>
      <c r="F24" t="s">
        <v>12</v>
      </c>
      <c r="I24">
        <v>80</v>
      </c>
      <c r="J24">
        <v>20</v>
      </c>
      <c r="K24" t="s">
        <v>97</v>
      </c>
    </row>
    <row r="25" spans="1:11" hidden="1" x14ac:dyDescent="0.75">
      <c r="B25" t="s">
        <v>28</v>
      </c>
      <c r="C25" t="s">
        <v>42</v>
      </c>
      <c r="D25" t="s">
        <v>65</v>
      </c>
      <c r="E25" t="s">
        <v>75</v>
      </c>
      <c r="F25" t="s">
        <v>66</v>
      </c>
      <c r="I25">
        <v>30</v>
      </c>
      <c r="K25" t="s">
        <v>137</v>
      </c>
    </row>
    <row r="26" spans="1:11" hidden="1" x14ac:dyDescent="0.75">
      <c r="A26" t="s">
        <v>39</v>
      </c>
      <c r="B26" t="s">
        <v>28</v>
      </c>
      <c r="C26" t="s">
        <v>29</v>
      </c>
      <c r="D26" t="s">
        <v>121</v>
      </c>
      <c r="E26" t="s">
        <v>75</v>
      </c>
      <c r="F26" t="s">
        <v>66</v>
      </c>
      <c r="G26" t="s">
        <v>32</v>
      </c>
      <c r="I26">
        <v>80</v>
      </c>
      <c r="K26" t="s">
        <v>97</v>
      </c>
    </row>
    <row r="27" spans="1:11" hidden="1" x14ac:dyDescent="0.75">
      <c r="A27" t="s">
        <v>60</v>
      </c>
      <c r="B27" t="s">
        <v>28</v>
      </c>
      <c r="C27" t="s">
        <v>29</v>
      </c>
      <c r="D27" t="s">
        <v>128</v>
      </c>
      <c r="E27" t="s">
        <v>75</v>
      </c>
      <c r="F27" t="s">
        <v>66</v>
      </c>
      <c r="I27">
        <v>30</v>
      </c>
      <c r="K27" t="s">
        <v>115</v>
      </c>
    </row>
    <row r="28" spans="1:11" hidden="1" x14ac:dyDescent="0.75">
      <c r="A28" t="s">
        <v>39</v>
      </c>
      <c r="B28" t="s">
        <v>28</v>
      </c>
      <c r="C28" t="s">
        <v>29</v>
      </c>
      <c r="D28" t="s">
        <v>130</v>
      </c>
      <c r="E28" t="s">
        <v>75</v>
      </c>
      <c r="F28" t="s">
        <v>66</v>
      </c>
      <c r="I28">
        <v>20</v>
      </c>
      <c r="K28" t="s">
        <v>115</v>
      </c>
    </row>
    <row r="29" spans="1:11" hidden="1" x14ac:dyDescent="0.75">
      <c r="B29" t="s">
        <v>28</v>
      </c>
      <c r="C29" t="s">
        <v>29</v>
      </c>
      <c r="D29" t="s">
        <v>119</v>
      </c>
      <c r="E29" t="s">
        <v>75</v>
      </c>
      <c r="F29" t="s">
        <v>66</v>
      </c>
      <c r="G29" t="s">
        <v>120</v>
      </c>
      <c r="K29" t="s">
        <v>97</v>
      </c>
    </row>
    <row r="30" spans="1:11" hidden="1" x14ac:dyDescent="0.75">
      <c r="B30" t="s">
        <v>28</v>
      </c>
      <c r="C30" t="s">
        <v>29</v>
      </c>
      <c r="D30" t="s">
        <v>151</v>
      </c>
      <c r="E30" t="s">
        <v>75</v>
      </c>
      <c r="F30" t="s">
        <v>66</v>
      </c>
      <c r="I30">
        <v>20</v>
      </c>
      <c r="K30" t="s">
        <v>137</v>
      </c>
    </row>
    <row r="31" spans="1:11" hidden="1" x14ac:dyDescent="0.75">
      <c r="B31" t="s">
        <v>28</v>
      </c>
      <c r="C31" t="s">
        <v>163</v>
      </c>
      <c r="D31" t="s">
        <v>167</v>
      </c>
      <c r="E31" t="s">
        <v>75</v>
      </c>
    </row>
    <row r="32" spans="1:11" hidden="1" x14ac:dyDescent="0.75">
      <c r="B32" t="s">
        <v>28</v>
      </c>
      <c r="C32" t="s">
        <v>29</v>
      </c>
      <c r="D32" t="s">
        <v>168</v>
      </c>
      <c r="E32" t="s">
        <v>75</v>
      </c>
    </row>
    <row r="33" spans="1:11" hidden="1" x14ac:dyDescent="0.75">
      <c r="B33" t="s">
        <v>70</v>
      </c>
      <c r="C33" t="s">
        <v>71</v>
      </c>
      <c r="D33" t="s">
        <v>158</v>
      </c>
      <c r="E33" t="s">
        <v>75</v>
      </c>
      <c r="F33" t="s">
        <v>66</v>
      </c>
      <c r="I33">
        <v>30</v>
      </c>
      <c r="K33" t="s">
        <v>98</v>
      </c>
    </row>
    <row r="34" spans="1:11" hidden="1" x14ac:dyDescent="0.75">
      <c r="B34" t="s">
        <v>28</v>
      </c>
      <c r="C34" t="s">
        <v>42</v>
      </c>
      <c r="D34" t="s">
        <v>157</v>
      </c>
      <c r="E34" t="s">
        <v>75</v>
      </c>
      <c r="F34" t="s">
        <v>66</v>
      </c>
      <c r="I34">
        <v>20</v>
      </c>
      <c r="K34" t="s">
        <v>137</v>
      </c>
    </row>
    <row r="35" spans="1:11" hidden="1" x14ac:dyDescent="0.75">
      <c r="B35" t="s">
        <v>28</v>
      </c>
      <c r="C35" t="s">
        <v>155</v>
      </c>
      <c r="D35" t="s">
        <v>156</v>
      </c>
      <c r="E35" t="s">
        <v>75</v>
      </c>
      <c r="F35" t="s">
        <v>66</v>
      </c>
      <c r="I35">
        <v>30</v>
      </c>
      <c r="K35" t="s">
        <v>98</v>
      </c>
    </row>
    <row r="36" spans="1:11" hidden="1" x14ac:dyDescent="0.75">
      <c r="B36" t="s">
        <v>28</v>
      </c>
      <c r="C36" t="s">
        <v>29</v>
      </c>
      <c r="D36" t="s">
        <v>153</v>
      </c>
      <c r="E36" t="s">
        <v>75</v>
      </c>
      <c r="F36" t="s">
        <v>66</v>
      </c>
      <c r="I36">
        <v>80</v>
      </c>
      <c r="K36" t="s">
        <v>137</v>
      </c>
    </row>
    <row r="37" spans="1:11" hidden="1" x14ac:dyDescent="0.75">
      <c r="B37" t="s">
        <v>28</v>
      </c>
      <c r="C37" t="s">
        <v>29</v>
      </c>
      <c r="D37" t="s">
        <v>152</v>
      </c>
      <c r="E37" t="s">
        <v>75</v>
      </c>
      <c r="F37" t="s">
        <v>66</v>
      </c>
      <c r="I37">
        <v>50</v>
      </c>
      <c r="K37" t="s">
        <v>137</v>
      </c>
    </row>
    <row r="38" spans="1:11" hidden="1" x14ac:dyDescent="0.75">
      <c r="B38" t="s">
        <v>142</v>
      </c>
      <c r="C38" t="s">
        <v>143</v>
      </c>
      <c r="D38" t="s">
        <v>144</v>
      </c>
      <c r="E38" t="s">
        <v>75</v>
      </c>
      <c r="F38" t="s">
        <v>66</v>
      </c>
      <c r="I38">
        <v>30</v>
      </c>
      <c r="K38" t="s">
        <v>136</v>
      </c>
    </row>
    <row r="39" spans="1:11" hidden="1" x14ac:dyDescent="0.75">
      <c r="B39" t="s">
        <v>28</v>
      </c>
      <c r="C39" t="s">
        <v>29</v>
      </c>
      <c r="D39" t="s">
        <v>150</v>
      </c>
      <c r="E39" t="s">
        <v>75</v>
      </c>
      <c r="F39" t="s">
        <v>66</v>
      </c>
      <c r="I39">
        <v>30</v>
      </c>
      <c r="K39" t="s">
        <v>97</v>
      </c>
    </row>
    <row r="40" spans="1:11" hidden="1" x14ac:dyDescent="0.75">
      <c r="B40" t="s">
        <v>28</v>
      </c>
      <c r="C40" t="s">
        <v>29</v>
      </c>
      <c r="D40" t="s">
        <v>148</v>
      </c>
      <c r="E40" t="s">
        <v>75</v>
      </c>
      <c r="F40" t="s">
        <v>66</v>
      </c>
      <c r="I40">
        <v>30</v>
      </c>
      <c r="K40" t="s">
        <v>98</v>
      </c>
    </row>
    <row r="41" spans="1:11" hidden="1" x14ac:dyDescent="0.75">
      <c r="A41" t="s">
        <v>60</v>
      </c>
      <c r="B41" t="s">
        <v>53</v>
      </c>
      <c r="C41" t="s">
        <v>54</v>
      </c>
      <c r="D41" t="s">
        <v>134</v>
      </c>
      <c r="E41" t="s">
        <v>75</v>
      </c>
      <c r="F41" t="s">
        <v>66</v>
      </c>
      <c r="I41">
        <v>20</v>
      </c>
      <c r="K41" t="s">
        <v>111</v>
      </c>
    </row>
    <row r="42" spans="1:11" hidden="1" x14ac:dyDescent="0.75">
      <c r="A42" t="s">
        <v>60</v>
      </c>
      <c r="B42" t="s">
        <v>53</v>
      </c>
      <c r="C42" t="s">
        <v>132</v>
      </c>
      <c r="D42" t="s">
        <v>133</v>
      </c>
      <c r="E42" t="s">
        <v>75</v>
      </c>
      <c r="F42" t="s">
        <v>66</v>
      </c>
      <c r="I42">
        <v>20</v>
      </c>
      <c r="K42" t="s">
        <v>111</v>
      </c>
    </row>
    <row r="43" spans="1:11" hidden="1" x14ac:dyDescent="0.75">
      <c r="B43" t="s">
        <v>28</v>
      </c>
      <c r="D43" t="s">
        <v>169</v>
      </c>
      <c r="E43" t="s">
        <v>75</v>
      </c>
      <c r="I43">
        <v>30</v>
      </c>
      <c r="K43" t="s">
        <v>136</v>
      </c>
    </row>
    <row r="44" spans="1:11" hidden="1" x14ac:dyDescent="0.75">
      <c r="A44" t="s">
        <v>93</v>
      </c>
      <c r="B44" t="s">
        <v>28</v>
      </c>
      <c r="C44" t="s">
        <v>29</v>
      </c>
      <c r="D44" t="s">
        <v>117</v>
      </c>
      <c r="E44" t="s">
        <v>75</v>
      </c>
      <c r="F44" t="s">
        <v>66</v>
      </c>
      <c r="G44" t="s">
        <v>99</v>
      </c>
      <c r="I44">
        <v>30</v>
      </c>
      <c r="K44" t="s">
        <v>137</v>
      </c>
    </row>
    <row r="45" spans="1:11" hidden="1" x14ac:dyDescent="0.75">
      <c r="B45" t="s">
        <v>28</v>
      </c>
      <c r="C45" t="s">
        <v>29</v>
      </c>
      <c r="D45" t="s">
        <v>92</v>
      </c>
      <c r="E45" t="s">
        <v>75</v>
      </c>
      <c r="F45" t="s">
        <v>66</v>
      </c>
      <c r="I45">
        <v>80</v>
      </c>
      <c r="K45" t="s">
        <v>97</v>
      </c>
    </row>
    <row r="46" spans="1:11" hidden="1" x14ac:dyDescent="0.75">
      <c r="B46" t="s">
        <v>28</v>
      </c>
      <c r="C46" t="s">
        <v>42</v>
      </c>
      <c r="D46" t="s">
        <v>91</v>
      </c>
      <c r="E46" t="s">
        <v>75</v>
      </c>
      <c r="F46" t="s">
        <v>66</v>
      </c>
      <c r="I46">
        <v>30</v>
      </c>
      <c r="K46" t="s">
        <v>97</v>
      </c>
    </row>
    <row r="47" spans="1:11" hidden="1" x14ac:dyDescent="0.75">
      <c r="A47" t="s">
        <v>39</v>
      </c>
      <c r="B47" t="s">
        <v>28</v>
      </c>
      <c r="C47" t="s">
        <v>42</v>
      </c>
      <c r="D47" t="s">
        <v>139</v>
      </c>
      <c r="E47" t="s">
        <v>75</v>
      </c>
      <c r="F47" t="s">
        <v>66</v>
      </c>
      <c r="I47">
        <v>50</v>
      </c>
      <c r="K47" t="s">
        <v>97</v>
      </c>
    </row>
    <row r="48" spans="1:11" hidden="1" x14ac:dyDescent="0.75">
      <c r="A48" t="s">
        <v>89</v>
      </c>
      <c r="B48" t="s">
        <v>28</v>
      </c>
      <c r="C48" t="s">
        <v>42</v>
      </c>
      <c r="D48" t="s">
        <v>88</v>
      </c>
      <c r="E48" t="s">
        <v>75</v>
      </c>
      <c r="F48" t="s">
        <v>66</v>
      </c>
      <c r="I48">
        <v>50</v>
      </c>
      <c r="K48" t="s">
        <v>136</v>
      </c>
    </row>
    <row r="49" spans="1:11" hidden="1" x14ac:dyDescent="0.75">
      <c r="B49" t="s">
        <v>28</v>
      </c>
      <c r="C49" t="s">
        <v>29</v>
      </c>
      <c r="D49" t="s">
        <v>138</v>
      </c>
      <c r="E49" t="s">
        <v>75</v>
      </c>
      <c r="F49" t="s">
        <v>66</v>
      </c>
      <c r="I49">
        <v>50</v>
      </c>
      <c r="K49" t="s">
        <v>137</v>
      </c>
    </row>
    <row r="50" spans="1:11" hidden="1" x14ac:dyDescent="0.75">
      <c r="B50" t="s">
        <v>28</v>
      </c>
      <c r="C50" t="s">
        <v>29</v>
      </c>
      <c r="D50" t="s">
        <v>78</v>
      </c>
      <c r="E50" t="s">
        <v>51</v>
      </c>
      <c r="F50" t="s">
        <v>11</v>
      </c>
      <c r="H50" t="s">
        <v>108</v>
      </c>
      <c r="I50">
        <v>50</v>
      </c>
      <c r="J50">
        <v>30</v>
      </c>
      <c r="K50" t="s">
        <v>98</v>
      </c>
    </row>
    <row r="51" spans="1:11" hidden="1" x14ac:dyDescent="0.75">
      <c r="B51" t="s">
        <v>28</v>
      </c>
      <c r="C51" t="s">
        <v>165</v>
      </c>
      <c r="D51" t="s">
        <v>170</v>
      </c>
      <c r="E51" t="s">
        <v>171</v>
      </c>
    </row>
    <row r="52" spans="1:11" hidden="1" x14ac:dyDescent="0.75">
      <c r="B52" t="s">
        <v>28</v>
      </c>
      <c r="C52" t="s">
        <v>42</v>
      </c>
      <c r="D52" t="s">
        <v>79</v>
      </c>
      <c r="E52" t="s">
        <v>171</v>
      </c>
      <c r="F52" t="s">
        <v>12</v>
      </c>
      <c r="I52">
        <v>30</v>
      </c>
      <c r="K52" t="s">
        <v>136</v>
      </c>
    </row>
    <row r="53" spans="1:11" hidden="1" x14ac:dyDescent="0.75">
      <c r="A53" t="s">
        <v>56</v>
      </c>
      <c r="B53" t="s">
        <v>28</v>
      </c>
      <c r="C53" t="s">
        <v>29</v>
      </c>
      <c r="D53" t="s">
        <v>80</v>
      </c>
      <c r="E53" t="s">
        <v>75</v>
      </c>
      <c r="F53" t="s">
        <v>66</v>
      </c>
      <c r="I53">
        <v>50</v>
      </c>
      <c r="K53" t="s">
        <v>111</v>
      </c>
    </row>
    <row r="54" spans="1:11" hidden="1" x14ac:dyDescent="0.75">
      <c r="B54" t="s">
        <v>28</v>
      </c>
      <c r="C54" t="s">
        <v>29</v>
      </c>
      <c r="D54" t="s">
        <v>81</v>
      </c>
      <c r="E54" t="s">
        <v>75</v>
      </c>
      <c r="F54" t="s">
        <v>66</v>
      </c>
      <c r="I54">
        <v>50</v>
      </c>
      <c r="K54" t="s">
        <v>136</v>
      </c>
    </row>
    <row r="55" spans="1:11" hidden="1" x14ac:dyDescent="0.75">
      <c r="A55" t="s">
        <v>60</v>
      </c>
      <c r="B55" t="s">
        <v>28</v>
      </c>
      <c r="C55" t="s">
        <v>29</v>
      </c>
      <c r="D55" t="s">
        <v>82</v>
      </c>
      <c r="E55" t="s">
        <v>75</v>
      </c>
      <c r="F55" t="s">
        <v>66</v>
      </c>
      <c r="I55">
        <v>50</v>
      </c>
      <c r="K55" t="s">
        <v>115</v>
      </c>
    </row>
    <row r="56" spans="1:11" hidden="1" x14ac:dyDescent="0.75">
      <c r="B56" t="s">
        <v>28</v>
      </c>
      <c r="C56" t="s">
        <v>29</v>
      </c>
      <c r="D56" t="s">
        <v>83</v>
      </c>
      <c r="E56" t="s">
        <v>75</v>
      </c>
      <c r="F56" t="s">
        <v>66</v>
      </c>
      <c r="I56">
        <v>30</v>
      </c>
      <c r="K56" t="s">
        <v>111</v>
      </c>
    </row>
    <row r="57" spans="1:11" hidden="1" x14ac:dyDescent="0.75">
      <c r="A57" t="s">
        <v>56</v>
      </c>
      <c r="B57" t="s">
        <v>84</v>
      </c>
      <c r="C57" t="s">
        <v>85</v>
      </c>
      <c r="D57" t="s">
        <v>86</v>
      </c>
      <c r="E57" t="s">
        <v>75</v>
      </c>
      <c r="F57" t="s">
        <v>66</v>
      </c>
      <c r="I57">
        <v>30</v>
      </c>
      <c r="K57" t="s">
        <v>111</v>
      </c>
    </row>
    <row r="58" spans="1:11" hidden="1" x14ac:dyDescent="0.75">
      <c r="B58" t="s">
        <v>28</v>
      </c>
      <c r="C58" t="s">
        <v>42</v>
      </c>
      <c r="D58" t="s">
        <v>105</v>
      </c>
      <c r="E58" t="s">
        <v>171</v>
      </c>
      <c r="F58" t="s">
        <v>12</v>
      </c>
      <c r="G58" t="s">
        <v>32</v>
      </c>
      <c r="I58">
        <v>30</v>
      </c>
      <c r="K58" t="s">
        <v>97</v>
      </c>
    </row>
    <row r="59" spans="1:11" hidden="1" x14ac:dyDescent="0.75">
      <c r="A59" t="s">
        <v>60</v>
      </c>
      <c r="B59" t="s">
        <v>28</v>
      </c>
      <c r="C59" t="s">
        <v>29</v>
      </c>
      <c r="D59" t="s">
        <v>131</v>
      </c>
      <c r="E59" t="s">
        <v>171</v>
      </c>
      <c r="F59" t="s">
        <v>12</v>
      </c>
      <c r="I59">
        <v>30</v>
      </c>
      <c r="K59" t="s">
        <v>115</v>
      </c>
    </row>
    <row r="60" spans="1:11" hidden="1" x14ac:dyDescent="0.75">
      <c r="B60" t="s">
        <v>28</v>
      </c>
      <c r="C60" t="s">
        <v>42</v>
      </c>
      <c r="D60" t="s">
        <v>114</v>
      </c>
      <c r="E60" t="s">
        <v>171</v>
      </c>
      <c r="F60" t="s">
        <v>12</v>
      </c>
      <c r="I60">
        <v>30</v>
      </c>
      <c r="K60" t="s">
        <v>136</v>
      </c>
    </row>
    <row r="61" spans="1:11" hidden="1" x14ac:dyDescent="0.75">
      <c r="A61" t="s">
        <v>60</v>
      </c>
      <c r="B61" t="s">
        <v>28</v>
      </c>
      <c r="C61" t="s">
        <v>29</v>
      </c>
      <c r="D61" t="s">
        <v>129</v>
      </c>
      <c r="E61" t="s">
        <v>171</v>
      </c>
      <c r="F61" t="s">
        <v>12</v>
      </c>
      <c r="I61">
        <v>30</v>
      </c>
      <c r="K61" t="s">
        <v>115</v>
      </c>
    </row>
    <row r="62" spans="1:11" hidden="1" x14ac:dyDescent="0.75">
      <c r="A62" t="s">
        <v>39</v>
      </c>
      <c r="B62" t="s">
        <v>28</v>
      </c>
      <c r="C62" t="s">
        <v>29</v>
      </c>
      <c r="D62" t="s">
        <v>61</v>
      </c>
      <c r="E62" t="s">
        <v>171</v>
      </c>
      <c r="F62" t="s">
        <v>12</v>
      </c>
      <c r="I62">
        <v>30</v>
      </c>
      <c r="J62">
        <v>10</v>
      </c>
      <c r="K62" t="s">
        <v>137</v>
      </c>
    </row>
    <row r="63" spans="1:11" hidden="1" x14ac:dyDescent="0.75">
      <c r="A63" t="s">
        <v>60</v>
      </c>
      <c r="B63" t="s">
        <v>28</v>
      </c>
      <c r="C63" t="s">
        <v>29</v>
      </c>
      <c r="D63" t="s">
        <v>100</v>
      </c>
      <c r="E63" t="s">
        <v>171</v>
      </c>
      <c r="F63" t="s">
        <v>12</v>
      </c>
      <c r="I63">
        <v>30</v>
      </c>
      <c r="K63" t="s">
        <v>48</v>
      </c>
    </row>
    <row r="64" spans="1:11" hidden="1" x14ac:dyDescent="0.75">
      <c r="B64" t="s">
        <v>28</v>
      </c>
      <c r="C64" t="s">
        <v>57</v>
      </c>
      <c r="D64" t="s">
        <v>147</v>
      </c>
      <c r="E64" t="s">
        <v>171</v>
      </c>
      <c r="F64" t="s">
        <v>12</v>
      </c>
      <c r="I64">
        <v>20</v>
      </c>
      <c r="K64" t="s">
        <v>137</v>
      </c>
    </row>
    <row r="65" spans="1:11" hidden="1" x14ac:dyDescent="0.75">
      <c r="B65" t="s">
        <v>28</v>
      </c>
      <c r="C65" t="s">
        <v>29</v>
      </c>
      <c r="D65" t="s">
        <v>76</v>
      </c>
      <c r="E65" t="s">
        <v>171</v>
      </c>
      <c r="F65" t="s">
        <v>12</v>
      </c>
      <c r="I65">
        <v>50</v>
      </c>
      <c r="K65" t="s">
        <v>97</v>
      </c>
    </row>
    <row r="66" spans="1:11" hidden="1" x14ac:dyDescent="0.75">
      <c r="B66" t="s">
        <v>28</v>
      </c>
      <c r="C66" t="s">
        <v>29</v>
      </c>
      <c r="D66" t="s">
        <v>77</v>
      </c>
      <c r="E66" t="s">
        <v>171</v>
      </c>
      <c r="F66" t="s">
        <v>12</v>
      </c>
      <c r="I66">
        <v>50</v>
      </c>
      <c r="K66" t="s">
        <v>136</v>
      </c>
    </row>
    <row r="67" spans="1:11" x14ac:dyDescent="0.75">
      <c r="B67" t="s">
        <v>28</v>
      </c>
      <c r="C67" t="s">
        <v>29</v>
      </c>
      <c r="D67" t="s">
        <v>109</v>
      </c>
      <c r="E67" t="s">
        <v>171</v>
      </c>
      <c r="F67" t="s">
        <v>12</v>
      </c>
      <c r="I67">
        <v>10</v>
      </c>
      <c r="K67" t="s">
        <v>115</v>
      </c>
    </row>
    <row r="68" spans="1:11" x14ac:dyDescent="0.75">
      <c r="B68" t="s">
        <v>28</v>
      </c>
      <c r="C68" t="s">
        <v>172</v>
      </c>
      <c r="D68" t="s">
        <v>173</v>
      </c>
      <c r="E68" t="s">
        <v>171</v>
      </c>
      <c r="F68" t="s">
        <v>12</v>
      </c>
      <c r="I68">
        <v>10</v>
      </c>
    </row>
    <row r="69" spans="1:11" hidden="1" x14ac:dyDescent="0.75">
      <c r="B69" t="s">
        <v>28</v>
      </c>
      <c r="C69" t="s">
        <v>29</v>
      </c>
      <c r="D69" t="s">
        <v>141</v>
      </c>
      <c r="E69" t="s">
        <v>171</v>
      </c>
      <c r="F69" t="s">
        <v>12</v>
      </c>
      <c r="I69">
        <v>50</v>
      </c>
      <c r="K69" t="s">
        <v>97</v>
      </c>
    </row>
    <row r="70" spans="1:11" hidden="1" x14ac:dyDescent="0.75">
      <c r="B70" t="s">
        <v>28</v>
      </c>
      <c r="C70" t="s">
        <v>29</v>
      </c>
      <c r="D70" t="s">
        <v>154</v>
      </c>
      <c r="E70" t="s">
        <v>171</v>
      </c>
      <c r="F70" t="s">
        <v>12</v>
      </c>
      <c r="I70">
        <v>50</v>
      </c>
      <c r="K70" t="s">
        <v>136</v>
      </c>
    </row>
    <row r="71" spans="1:11" hidden="1" x14ac:dyDescent="0.75">
      <c r="B71" t="s">
        <v>28</v>
      </c>
      <c r="C71" t="s">
        <v>29</v>
      </c>
      <c r="D71" t="s">
        <v>116</v>
      </c>
      <c r="E71" t="s">
        <v>171</v>
      </c>
      <c r="F71" t="s">
        <v>12</v>
      </c>
      <c r="I71">
        <v>80</v>
      </c>
      <c r="K71" t="s">
        <v>97</v>
      </c>
    </row>
    <row r="72" spans="1:11" hidden="1" x14ac:dyDescent="0.75">
      <c r="A72" t="s">
        <v>39</v>
      </c>
      <c r="B72" t="s">
        <v>28</v>
      </c>
      <c r="C72" t="s">
        <v>42</v>
      </c>
      <c r="D72" t="s">
        <v>140</v>
      </c>
      <c r="E72" t="s">
        <v>171</v>
      </c>
      <c r="F72" t="s">
        <v>12</v>
      </c>
      <c r="I72">
        <v>30</v>
      </c>
      <c r="K72" t="s">
        <v>97</v>
      </c>
    </row>
    <row r="73" spans="1:11" hidden="1" x14ac:dyDescent="0.75">
      <c r="B73" t="s">
        <v>28</v>
      </c>
      <c r="C73" t="s">
        <v>29</v>
      </c>
      <c r="D73" t="s">
        <v>149</v>
      </c>
      <c r="E73" t="s">
        <v>171</v>
      </c>
      <c r="F73" t="s">
        <v>12</v>
      </c>
      <c r="I73">
        <v>30</v>
      </c>
      <c r="K73" t="s">
        <v>137</v>
      </c>
    </row>
    <row r="74" spans="1:11" hidden="1" x14ac:dyDescent="0.75">
      <c r="B74" t="s">
        <v>28</v>
      </c>
      <c r="C74" t="s">
        <v>145</v>
      </c>
      <c r="D74" t="s">
        <v>146</v>
      </c>
      <c r="E74" t="s">
        <v>171</v>
      </c>
      <c r="F74" t="s">
        <v>12</v>
      </c>
      <c r="I74">
        <v>20</v>
      </c>
      <c r="K74" t="s">
        <v>97</v>
      </c>
    </row>
    <row r="75" spans="1:11" hidden="1" x14ac:dyDescent="0.75">
      <c r="A75" t="s">
        <v>60</v>
      </c>
      <c r="B75" t="s">
        <v>28</v>
      </c>
      <c r="C75" t="s">
        <v>29</v>
      </c>
      <c r="D75" t="s">
        <v>135</v>
      </c>
      <c r="E75" t="s">
        <v>171</v>
      </c>
      <c r="F75" t="s">
        <v>12</v>
      </c>
      <c r="I75">
        <v>20</v>
      </c>
      <c r="K75" t="s">
        <v>115</v>
      </c>
    </row>
    <row r="76" spans="1:11" hidden="1" x14ac:dyDescent="0.75">
      <c r="B76" t="s">
        <v>28</v>
      </c>
      <c r="C76" t="s">
        <v>29</v>
      </c>
      <c r="D76" t="s">
        <v>94</v>
      </c>
      <c r="E76" t="s">
        <v>31</v>
      </c>
      <c r="F76" t="s">
        <v>11</v>
      </c>
      <c r="H76" t="s">
        <v>33</v>
      </c>
      <c r="I76">
        <v>50</v>
      </c>
      <c r="J76">
        <v>40</v>
      </c>
      <c r="K76" t="s">
        <v>48</v>
      </c>
    </row>
    <row r="77" spans="1:11" hidden="1" x14ac:dyDescent="0.75">
      <c r="A77" t="s">
        <v>96</v>
      </c>
      <c r="B77" t="s">
        <v>28</v>
      </c>
      <c r="C77" t="s">
        <v>29</v>
      </c>
      <c r="D77" t="s">
        <v>95</v>
      </c>
      <c r="E77" t="s">
        <v>31</v>
      </c>
      <c r="F77" t="s">
        <v>11</v>
      </c>
      <c r="H77" t="s">
        <v>38</v>
      </c>
      <c r="I77">
        <v>50</v>
      </c>
      <c r="J77">
        <v>30</v>
      </c>
    </row>
    <row r="78" spans="1:11" hidden="1" x14ac:dyDescent="0.75">
      <c r="A78" t="s">
        <v>60</v>
      </c>
      <c r="B78" t="s">
        <v>53</v>
      </c>
      <c r="C78" t="s">
        <v>54</v>
      </c>
      <c r="D78" t="s">
        <v>102</v>
      </c>
      <c r="E78" t="s">
        <v>31</v>
      </c>
      <c r="F78" t="s">
        <v>11</v>
      </c>
      <c r="H78" t="s">
        <v>33</v>
      </c>
      <c r="I78">
        <v>50</v>
      </c>
      <c r="K78" t="s">
        <v>111</v>
      </c>
    </row>
    <row r="79" spans="1:11" hidden="1" x14ac:dyDescent="0.75">
      <c r="A79" t="s">
        <v>36</v>
      </c>
      <c r="B79" t="s">
        <v>28</v>
      </c>
      <c r="C79" t="s">
        <v>29</v>
      </c>
      <c r="D79" t="s">
        <v>103</v>
      </c>
      <c r="E79" t="s">
        <v>31</v>
      </c>
      <c r="F79" t="s">
        <v>11</v>
      </c>
      <c r="H79" t="s">
        <v>33</v>
      </c>
      <c r="I79">
        <v>30</v>
      </c>
    </row>
    <row r="80" spans="1:11" hidden="1" x14ac:dyDescent="0.75">
      <c r="B80" t="s">
        <v>28</v>
      </c>
      <c r="C80" t="s">
        <v>29</v>
      </c>
      <c r="D80" t="s">
        <v>104</v>
      </c>
      <c r="E80" t="s">
        <v>31</v>
      </c>
      <c r="F80" t="s">
        <v>11</v>
      </c>
      <c r="H80" t="s">
        <v>33</v>
      </c>
      <c r="I80">
        <v>50</v>
      </c>
      <c r="K80" t="s">
        <v>48</v>
      </c>
    </row>
    <row r="81" spans="1:11" hidden="1" x14ac:dyDescent="0.75">
      <c r="B81" t="s">
        <v>28</v>
      </c>
      <c r="C81" t="s">
        <v>29</v>
      </c>
      <c r="D81" t="s">
        <v>126</v>
      </c>
      <c r="E81" t="s">
        <v>35</v>
      </c>
      <c r="F81" t="s">
        <v>12</v>
      </c>
      <c r="H81" t="s">
        <v>52</v>
      </c>
      <c r="I81">
        <v>50</v>
      </c>
      <c r="J81">
        <v>20</v>
      </c>
      <c r="K81" t="s">
        <v>48</v>
      </c>
    </row>
    <row r="82" spans="1:11" hidden="1" x14ac:dyDescent="0.75">
      <c r="B82" t="s">
        <v>28</v>
      </c>
      <c r="C82" t="s">
        <v>29</v>
      </c>
      <c r="D82" t="s">
        <v>127</v>
      </c>
      <c r="E82" t="s">
        <v>47</v>
      </c>
      <c r="F82" t="s">
        <v>12</v>
      </c>
      <c r="I82">
        <v>30</v>
      </c>
      <c r="K82" t="s">
        <v>136</v>
      </c>
    </row>
    <row r="83" spans="1:11" hidden="1" x14ac:dyDescent="0.75">
      <c r="A83" t="s">
        <v>60</v>
      </c>
      <c r="B83" t="s">
        <v>28</v>
      </c>
      <c r="C83" t="s">
        <v>165</v>
      </c>
      <c r="D83" t="s">
        <v>73</v>
      </c>
      <c r="E83" t="s">
        <v>47</v>
      </c>
      <c r="F83" t="s">
        <v>66</v>
      </c>
      <c r="I83">
        <v>30</v>
      </c>
      <c r="K83" t="s">
        <v>137</v>
      </c>
    </row>
    <row r="84" spans="1:11" hidden="1" x14ac:dyDescent="0.75">
      <c r="B84" t="s">
        <v>28</v>
      </c>
      <c r="C84" t="s">
        <v>42</v>
      </c>
      <c r="D84" t="s">
        <v>159</v>
      </c>
      <c r="E84" t="s">
        <v>51</v>
      </c>
      <c r="F84" t="s">
        <v>11</v>
      </c>
      <c r="G84" t="s">
        <v>32</v>
      </c>
      <c r="H84" t="s">
        <v>113</v>
      </c>
      <c r="I84">
        <v>20</v>
      </c>
    </row>
    <row r="85" spans="1:11" hidden="1" x14ac:dyDescent="0.75">
      <c r="B85" t="s">
        <v>28</v>
      </c>
      <c r="C85" t="s">
        <v>29</v>
      </c>
      <c r="D85" t="s">
        <v>90</v>
      </c>
      <c r="E85" t="s">
        <v>51</v>
      </c>
      <c r="F85" t="s">
        <v>11</v>
      </c>
      <c r="H85" t="s">
        <v>113</v>
      </c>
      <c r="I85">
        <v>20</v>
      </c>
      <c r="K85" t="s">
        <v>115</v>
      </c>
    </row>
    <row r="86" spans="1:11" hidden="1" x14ac:dyDescent="0.75">
      <c r="B86" t="s">
        <v>28</v>
      </c>
      <c r="C86" t="s">
        <v>42</v>
      </c>
      <c r="D86" t="s">
        <v>122</v>
      </c>
      <c r="E86" t="s">
        <v>51</v>
      </c>
      <c r="F86" t="s">
        <v>11</v>
      </c>
      <c r="H86" t="s">
        <v>113</v>
      </c>
      <c r="I86">
        <v>20</v>
      </c>
      <c r="K86" t="s">
        <v>137</v>
      </c>
    </row>
    <row r="87" spans="1:11" x14ac:dyDescent="0.75">
      <c r="B87" t="s">
        <v>28</v>
      </c>
      <c r="C87" t="s">
        <v>42</v>
      </c>
      <c r="D87" t="s">
        <v>174</v>
      </c>
      <c r="E87" t="s">
        <v>51</v>
      </c>
      <c r="F87" t="s">
        <v>11</v>
      </c>
      <c r="H87" t="s">
        <v>108</v>
      </c>
      <c r="I87">
        <v>10</v>
      </c>
    </row>
    <row r="88" spans="1:11" hidden="1" x14ac:dyDescent="0.75">
      <c r="B88" t="s">
        <v>123</v>
      </c>
      <c r="C88" t="s">
        <v>124</v>
      </c>
      <c r="D88" t="s">
        <v>125</v>
      </c>
      <c r="E88" t="s">
        <v>51</v>
      </c>
      <c r="F88" t="s">
        <v>11</v>
      </c>
      <c r="H88" t="s">
        <v>108</v>
      </c>
      <c r="I88">
        <v>30</v>
      </c>
      <c r="K88" t="s">
        <v>97</v>
      </c>
    </row>
    <row r="89" spans="1:11" hidden="1" x14ac:dyDescent="0.75">
      <c r="B89" t="s">
        <v>142</v>
      </c>
      <c r="C89" t="s">
        <v>175</v>
      </c>
      <c r="D89" t="s">
        <v>176</v>
      </c>
      <c r="E89" t="s">
        <v>47</v>
      </c>
    </row>
    <row r="90" spans="1:11" hidden="1" x14ac:dyDescent="0.75">
      <c r="B90" t="s">
        <v>28</v>
      </c>
      <c r="C90" t="s">
        <v>165</v>
      </c>
      <c r="D90" t="s">
        <v>177</v>
      </c>
      <c r="E90" t="s">
        <v>47</v>
      </c>
    </row>
  </sheetData>
  <autoFilter ref="A1:M90" xr:uid="{F51DC3D3-F51C-4A1C-8876-FB0FD1045D79}">
    <filterColumn colId="8">
      <filters>
        <filter val="1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Parameters</vt:lpstr>
      <vt:lpstr>Capacity</vt:lpstr>
      <vt:lpstr>GITHUB_EPICS</vt:lpstr>
      <vt:lpstr>EPICS_ESTIMATE</vt:lpstr>
      <vt:lpstr>EPICS_PERIOD</vt:lpstr>
      <vt:lpstr>EPICS_STATUS</vt:lpstr>
      <vt:lpstr>EPICS_TYPE</vt:lpstr>
      <vt:lpstr>PERIODS</vt:lpstr>
      <vt:lpstr>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Neil Smyth</dc:creator>
  <dc:description/>
  <cp:lastModifiedBy>Neil Smyth</cp:lastModifiedBy>
  <cp:revision>1</cp:revision>
  <dcterms:created xsi:type="dcterms:W3CDTF">2023-01-30T14:25:48Z</dcterms:created>
  <dcterms:modified xsi:type="dcterms:W3CDTF">2023-02-24T14:35:27Z</dcterms:modified>
  <dc:language>en-US</dc:language>
</cp:coreProperties>
</file>