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BuÇalışmaKitabı" defaultThemeVersion="124226"/>
  <mc:AlternateContent xmlns:mc="http://schemas.openxmlformats.org/markup-compatibility/2006">
    <mc:Choice Requires="x15">
      <x15ac:absPath xmlns:x15ac="http://schemas.microsoft.com/office/spreadsheetml/2010/11/ac" url="C:\Users\Alkın\Desktop\mobilya_sorgu_app\"/>
    </mc:Choice>
  </mc:AlternateContent>
  <xr:revisionPtr revIDLastSave="0" documentId="13_ncr:1_{25CEE3EC-2B5A-4948-9F61-125CB8ED031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ÜRÜNLER" sheetId="10" r:id="rId1"/>
    <sheet name="MOBYA  " sheetId="12" r:id="rId2"/>
    <sheet name="ERCAN" sheetId="13" r:id="rId3"/>
    <sheet name="MOBYA  BOTH" sheetId="6" r:id="rId4"/>
    <sheet name="MOBYA   (2)" sheetId="14" r:id="rId5"/>
  </sheets>
  <definedNames>
    <definedName name="aa">IF(ISBLANK('MOBYA  '!$B$2),ÜRÜNLER!$H$1,INDEX(ÜRÜNLER!$D:$D,MATCH('MOBYA  '!$B$2,ÜRÜNLER!$A:$A,0),0))</definedName>
    <definedName name="ab">IF(ISBLANK('MOBYA  '!$B$3),ÜRÜNLER!$H$1,INDEX(ÜRÜNLER!$D:$D,MATCH('MOBYA  '!$B$3,ÜRÜNLER!$A:$A,0),0))</definedName>
    <definedName name="ac">IF(ISBLANK('MOBYA  '!$B$4),ÜRÜNLER!$H$1,INDEX(ÜRÜNLER!$D:$D,MATCH('MOBYA  '!$B$4,ÜRÜNLER!$A:$A,0),0))</definedName>
    <definedName name="ad">IF(ISBLANK('MOBYA  '!$B$5),ÜRÜNLER!$H$1,INDEX(ÜRÜNLER!$D:$D,MATCH('MOBYA  '!$B$5,ÜRÜNLER!$A:$A,0),0))</definedName>
    <definedName name="af">IF(ISBLANK('MOBYA  '!$B$6),ÜRÜNLER!$H$1,INDEX(ÜRÜNLER!$D:$D,MATCH('MOBYA  '!$B$6,ÜRÜNLER!$A:$A,0),0))</definedName>
    <definedName name="ag">IF(ISBLANK('MOBYA  '!$B$7),ÜRÜNLER!$H$1,INDEX(ÜRÜNLER!$D:$D,MATCH('MOBYA  '!$B$7,ÜRÜNLER!$A:$A,0),0))</definedName>
    <definedName name="ah">IF(ISBLANK('MOBYA  '!$B$8),ÜRÜNLER!$H$1,INDEX(ÜRÜNLER!$D:$D,MATCH('MOBYA  '!$B$8,ÜRÜNLER!$A:$A,0),0))</definedName>
    <definedName name="ak">IF(ISBLANK('MOBYA  '!$B$9),ÜRÜNLER!$H$1,INDEX(ÜRÜNLER!$D:$D,MATCH('MOBYA  '!$B$9,ÜRÜNLER!$A:$A,0),0))</definedName>
    <definedName name="al">IF(ISBLANK('MOBYA  '!$B$10),ÜRÜNLER!$H$1,INDEX(ÜRÜNLER!$D:$D,MATCH('MOBYA  '!$B$10,ÜRÜNLER!$A:$A,0),0))</definedName>
    <definedName name="FOTO_BUL" localSheetId="4">INDEX(ÜRÜNLER!$D:$D, MATCH('MOBYA   (2)'!$B$2,ÜRÜNLER!$A:$A,0),0)</definedName>
    <definedName name="FOTO_BUL">INDEX(ÜRÜNLER!$D:$D, MATCH('MOBYA  '!$B$2,ÜRÜNLER!$A:$A,0),0)</definedName>
    <definedName name="_xlnm.Print_Area" localSheetId="1">'MOBYA  '!$A$1:$O$12</definedName>
    <definedName name="_xlnm.Print_Area" localSheetId="4">'MOBYA   (2)'!$A$1:$O$100</definedName>
    <definedName name="_xlnm.Print_Area" localSheetId="3">'MOBYA  BOTH'!$B$1:$J$92</definedName>
    <definedName name="_xlnm.Print_Area" localSheetId="0">ÜRÜNLER!$A$1:$G$99</definedName>
    <definedName name="SANDALYE_BUL">INDEX(ÜRÜNLER!$D:$D,MATCH(ERCAN!$C$2,ÜRÜNLER!$A:$A,0),0)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12" l="1" a="1"/>
  <c r="K10" i="12" s="1"/>
  <c r="K9" i="12" a="1"/>
  <c r="K9" i="12" s="1"/>
  <c r="K8" i="12" a="1"/>
  <c r="K8" i="12" s="1"/>
  <c r="K7" i="12" a="1"/>
  <c r="K7" i="12" s="1"/>
  <c r="K6" i="12" a="1"/>
  <c r="K6" i="12" s="1"/>
  <c r="K5" i="12" a="1"/>
  <c r="K5" i="12"/>
  <c r="K4" i="12" a="1"/>
  <c r="K4" i="12" s="1"/>
  <c r="K3" i="12" a="1"/>
  <c r="K3" i="12" s="1"/>
  <c r="K2" i="12" a="1"/>
  <c r="K2" i="12" s="1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G10" i="14"/>
  <c r="D10" i="14"/>
  <c r="C10" i="14"/>
  <c r="H9" i="14"/>
  <c r="G9" i="14"/>
  <c r="D9" i="14"/>
  <c r="C9" i="14"/>
  <c r="H8" i="14"/>
  <c r="G8" i="14"/>
  <c r="D8" i="14"/>
  <c r="C8" i="14"/>
  <c r="H7" i="14"/>
  <c r="G7" i="14"/>
  <c r="D7" i="14"/>
  <c r="C7" i="14"/>
  <c r="H6" i="14"/>
  <c r="G6" i="14"/>
  <c r="D6" i="14"/>
  <c r="C6" i="14"/>
  <c r="H5" i="14"/>
  <c r="G5" i="14"/>
  <c r="D5" i="14"/>
  <c r="C5" i="14"/>
  <c r="G4" i="14"/>
  <c r="H4" i="14" s="1"/>
  <c r="D4" i="14"/>
  <c r="C4" i="14"/>
  <c r="K3" i="14" a="1"/>
  <c r="K3" i="14" s="1"/>
  <c r="G3" i="14"/>
  <c r="H3" i="14" s="1"/>
  <c r="F3" i="14"/>
  <c r="F99" i="14" s="1"/>
  <c r="D3" i="14"/>
  <c r="C3" i="14"/>
  <c r="L2" i="14" a="1"/>
  <c r="L2" i="14" s="1"/>
  <c r="K2" i="14" a="1"/>
  <c r="K2" i="14" s="1"/>
  <c r="G2" i="14"/>
  <c r="H2" i="14" s="1"/>
  <c r="D2" i="14"/>
  <c r="C2" i="14"/>
  <c r="G3" i="12"/>
  <c r="H3" i="12" s="1"/>
  <c r="G4" i="12"/>
  <c r="H4" i="12" s="1"/>
  <c r="G5" i="12"/>
  <c r="H5" i="12" s="1"/>
  <c r="G6" i="12"/>
  <c r="H6" i="12" s="1"/>
  <c r="G7" i="12"/>
  <c r="H7" i="12" s="1"/>
  <c r="G8" i="12"/>
  <c r="H8" i="12" s="1"/>
  <c r="G9" i="12"/>
  <c r="H9" i="12" s="1"/>
  <c r="G10" i="12"/>
  <c r="H10" i="12" s="1"/>
  <c r="G2" i="12"/>
  <c r="H2" i="12" s="1"/>
  <c r="D3" i="12"/>
  <c r="D4" i="12"/>
  <c r="D5" i="12"/>
  <c r="D6" i="12"/>
  <c r="D7" i="12"/>
  <c r="D8" i="12"/>
  <c r="D9" i="12"/>
  <c r="D10" i="12"/>
  <c r="D2" i="12"/>
  <c r="C5" i="12"/>
  <c r="C6" i="12"/>
  <c r="C7" i="12"/>
  <c r="C8" i="12"/>
  <c r="C9" i="12"/>
  <c r="C10" i="12"/>
  <c r="C3" i="12"/>
  <c r="C4" i="12"/>
  <c r="C2" i="12"/>
  <c r="C7" i="13"/>
  <c r="H99" i="14" l="1"/>
  <c r="C8" i="13"/>
  <c r="C5" i="13"/>
  <c r="C4" i="13"/>
  <c r="G63" i="10"/>
  <c r="E99" i="10"/>
  <c r="G98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2" i="10"/>
  <c r="F11" i="12" l="1"/>
  <c r="N91" i="6"/>
  <c r="K90" i="6"/>
  <c r="I90" i="6"/>
  <c r="J90" i="6" s="1"/>
  <c r="N90" i="6"/>
  <c r="G91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5" i="6"/>
  <c r="I5" i="6"/>
  <c r="J5" i="6" s="1"/>
  <c r="I7" i="6"/>
  <c r="J7" i="6" s="1"/>
  <c r="I6" i="6"/>
  <c r="J6" i="6" s="1"/>
  <c r="I8" i="6"/>
  <c r="J8" i="6" s="1"/>
  <c r="I9" i="6"/>
  <c r="J9" i="6" s="1"/>
  <c r="I10" i="6"/>
  <c r="J10" i="6" s="1"/>
  <c r="I11" i="6"/>
  <c r="J11" i="6" s="1"/>
  <c r="I12" i="6"/>
  <c r="J12" i="6" s="1"/>
  <c r="I13" i="6"/>
  <c r="J13" i="6" s="1"/>
  <c r="I14" i="6"/>
  <c r="J14" i="6" s="1"/>
  <c r="I15" i="6"/>
  <c r="J15" i="6" s="1"/>
  <c r="I16" i="6"/>
  <c r="J16" i="6" s="1"/>
  <c r="I17" i="6"/>
  <c r="J17" i="6" s="1"/>
  <c r="I18" i="6"/>
  <c r="J18" i="6" s="1"/>
  <c r="I19" i="6"/>
  <c r="J19" i="6" s="1"/>
  <c r="I20" i="6"/>
  <c r="J20" i="6" s="1"/>
  <c r="I21" i="6"/>
  <c r="J21" i="6" s="1"/>
  <c r="I22" i="6"/>
  <c r="J22" i="6" s="1"/>
  <c r="I23" i="6"/>
  <c r="J23" i="6" s="1"/>
  <c r="I24" i="6"/>
  <c r="J24" i="6" s="1"/>
  <c r="I25" i="6"/>
  <c r="J25" i="6" s="1"/>
  <c r="I26" i="6"/>
  <c r="J26" i="6" s="1"/>
  <c r="I27" i="6"/>
  <c r="J27" i="6" s="1"/>
  <c r="I28" i="6"/>
  <c r="J28" i="6" s="1"/>
  <c r="I29" i="6"/>
  <c r="J29" i="6" s="1"/>
  <c r="I30" i="6"/>
  <c r="J30" i="6" s="1"/>
  <c r="I31" i="6"/>
  <c r="J31" i="6" s="1"/>
  <c r="I32" i="6"/>
  <c r="J32" i="6" s="1"/>
  <c r="I33" i="6"/>
  <c r="J33" i="6" s="1"/>
  <c r="I34" i="6"/>
  <c r="J34" i="6" s="1"/>
  <c r="I35" i="6"/>
  <c r="J35" i="6" s="1"/>
  <c r="I36" i="6"/>
  <c r="J36" i="6" s="1"/>
  <c r="I37" i="6"/>
  <c r="J37" i="6" s="1"/>
  <c r="I38" i="6"/>
  <c r="J38" i="6" s="1"/>
  <c r="I39" i="6"/>
  <c r="J39" i="6" s="1"/>
  <c r="I40" i="6"/>
  <c r="J40" i="6" s="1"/>
  <c r="I41" i="6"/>
  <c r="J41" i="6" s="1"/>
  <c r="I42" i="6"/>
  <c r="J42" i="6" s="1"/>
  <c r="I43" i="6"/>
  <c r="J43" i="6" s="1"/>
  <c r="I44" i="6"/>
  <c r="J44" i="6" s="1"/>
  <c r="I45" i="6"/>
  <c r="J45" i="6" s="1"/>
  <c r="I46" i="6"/>
  <c r="J46" i="6" s="1"/>
  <c r="I47" i="6"/>
  <c r="J47" i="6" s="1"/>
  <c r="I48" i="6"/>
  <c r="J48" i="6" s="1"/>
  <c r="I49" i="6"/>
  <c r="J49" i="6" s="1"/>
  <c r="I50" i="6"/>
  <c r="J50" i="6" s="1"/>
  <c r="I51" i="6"/>
  <c r="J51" i="6" s="1"/>
  <c r="I52" i="6"/>
  <c r="J52" i="6" s="1"/>
  <c r="I53" i="6"/>
  <c r="J53" i="6" s="1"/>
  <c r="I54" i="6"/>
  <c r="J54" i="6" s="1"/>
  <c r="I55" i="6"/>
  <c r="J55" i="6" s="1"/>
  <c r="I56" i="6"/>
  <c r="J56" i="6" s="1"/>
  <c r="I57" i="6"/>
  <c r="J57" i="6" s="1"/>
  <c r="I58" i="6"/>
  <c r="J58" i="6" s="1"/>
  <c r="I59" i="6"/>
  <c r="J59" i="6" s="1"/>
  <c r="I60" i="6"/>
  <c r="J60" i="6" s="1"/>
  <c r="I61" i="6"/>
  <c r="J61" i="6" s="1"/>
  <c r="I62" i="6"/>
  <c r="J62" i="6" s="1"/>
  <c r="I63" i="6"/>
  <c r="J63" i="6" s="1"/>
  <c r="I64" i="6"/>
  <c r="J64" i="6" s="1"/>
  <c r="I65" i="6"/>
  <c r="J65" i="6" s="1"/>
  <c r="I66" i="6"/>
  <c r="J66" i="6" s="1"/>
  <c r="I67" i="6"/>
  <c r="J67" i="6" s="1"/>
  <c r="I68" i="6"/>
  <c r="J68" i="6" s="1"/>
  <c r="I69" i="6"/>
  <c r="J69" i="6" s="1"/>
  <c r="I70" i="6"/>
  <c r="J70" i="6" s="1"/>
  <c r="I71" i="6"/>
  <c r="J71" i="6" s="1"/>
  <c r="I72" i="6"/>
  <c r="J72" i="6" s="1"/>
  <c r="I73" i="6"/>
  <c r="J73" i="6" s="1"/>
  <c r="I74" i="6"/>
  <c r="J74" i="6" s="1"/>
  <c r="I75" i="6"/>
  <c r="J75" i="6" s="1"/>
  <c r="I76" i="6"/>
  <c r="J76" i="6" s="1"/>
  <c r="I77" i="6"/>
  <c r="J77" i="6" s="1"/>
  <c r="I78" i="6"/>
  <c r="J78" i="6" s="1"/>
  <c r="I79" i="6"/>
  <c r="J79" i="6" s="1"/>
  <c r="I80" i="6"/>
  <c r="J80" i="6" s="1"/>
  <c r="I81" i="6"/>
  <c r="J81" i="6" s="1"/>
  <c r="I82" i="6"/>
  <c r="J82" i="6" s="1"/>
  <c r="I83" i="6"/>
  <c r="J83" i="6" s="1"/>
  <c r="I84" i="6"/>
  <c r="J84" i="6" s="1"/>
  <c r="I85" i="6"/>
  <c r="J85" i="6" s="1"/>
  <c r="I86" i="6"/>
  <c r="J86" i="6" s="1"/>
  <c r="I87" i="6"/>
  <c r="J87" i="6" s="1"/>
  <c r="I88" i="6"/>
  <c r="J88" i="6" s="1"/>
  <c r="I89" i="6"/>
  <c r="J89" i="6" s="1"/>
  <c r="H11" i="12" l="1"/>
  <c r="L90" i="6"/>
  <c r="K40" i="6"/>
  <c r="L40" i="6" s="1"/>
  <c r="K59" i="6"/>
  <c r="L59" i="6" s="1"/>
  <c r="K38" i="6"/>
  <c r="L38" i="6" s="1"/>
  <c r="K17" i="6"/>
  <c r="L17" i="6" s="1"/>
  <c r="K15" i="6"/>
  <c r="L15" i="6" s="1"/>
  <c r="K74" i="6"/>
  <c r="L74" i="6" s="1"/>
  <c r="K14" i="6"/>
  <c r="L14" i="6" s="1"/>
  <c r="K46" i="6"/>
  <c r="L46" i="6" s="1"/>
  <c r="K71" i="6"/>
  <c r="L71" i="6" s="1"/>
  <c r="K56" i="6"/>
  <c r="L56" i="6" s="1"/>
  <c r="K70" i="6"/>
  <c r="L70" i="6" s="1"/>
  <c r="K28" i="6"/>
  <c r="L28" i="6" s="1"/>
  <c r="K84" i="6"/>
  <c r="L84" i="6" s="1"/>
  <c r="K26" i="6"/>
  <c r="L26" i="6" s="1"/>
  <c r="K23" i="6"/>
  <c r="L23" i="6" s="1"/>
  <c r="K81" i="6"/>
  <c r="L81" i="6" s="1"/>
  <c r="K35" i="6"/>
  <c r="L35" i="6" s="1"/>
  <c r="K55" i="6"/>
  <c r="L55" i="6" s="1"/>
  <c r="K86" i="6"/>
  <c r="L86" i="6" s="1"/>
  <c r="K65" i="6"/>
  <c r="L65" i="6" s="1"/>
  <c r="K83" i="6"/>
  <c r="L83" i="6" s="1"/>
  <c r="K25" i="6"/>
  <c r="L25" i="6" s="1"/>
  <c r="K47" i="6"/>
  <c r="L47" i="6" s="1"/>
  <c r="K11" i="6"/>
  <c r="L11" i="6" s="1"/>
  <c r="K34" i="6"/>
  <c r="L34" i="6" s="1"/>
  <c r="K49" i="6"/>
  <c r="L49" i="6" s="1"/>
  <c r="K82" i="6"/>
  <c r="L82" i="6" s="1"/>
  <c r="K24" i="6"/>
  <c r="L24" i="6" s="1"/>
  <c r="K73" i="6"/>
  <c r="L73" i="6" s="1"/>
  <c r="K58" i="6"/>
  <c r="L58" i="6" s="1"/>
  <c r="K37" i="6"/>
  <c r="L37" i="6" s="1"/>
  <c r="K13" i="6"/>
  <c r="L13" i="6" s="1"/>
  <c r="K72" i="6"/>
  <c r="L72" i="6" s="1"/>
  <c r="K57" i="6"/>
  <c r="L57" i="6" s="1"/>
  <c r="K36" i="6"/>
  <c r="L36" i="6" s="1"/>
  <c r="K12" i="6"/>
  <c r="L12" i="6" s="1"/>
  <c r="K80" i="6"/>
  <c r="L80" i="6" s="1"/>
  <c r="K63" i="6"/>
  <c r="L63" i="6" s="1"/>
  <c r="K33" i="6"/>
  <c r="L33" i="6" s="1"/>
  <c r="K79" i="6"/>
  <c r="L79" i="6" s="1"/>
  <c r="K44" i="6"/>
  <c r="L44" i="6" s="1"/>
  <c r="K9" i="6"/>
  <c r="L9" i="6" s="1"/>
  <c r="K89" i="6"/>
  <c r="L89" i="6" s="1"/>
  <c r="K78" i="6"/>
  <c r="L78" i="6" s="1"/>
  <c r="K67" i="6"/>
  <c r="L67" i="6" s="1"/>
  <c r="K62" i="6"/>
  <c r="L62" i="6" s="1"/>
  <c r="K52" i="6"/>
  <c r="L52" i="6" s="1"/>
  <c r="K43" i="6"/>
  <c r="L43" i="6" s="1"/>
  <c r="K31" i="6"/>
  <c r="L31" i="6" s="1"/>
  <c r="K20" i="6"/>
  <c r="L20" i="6" s="1"/>
  <c r="K8" i="6"/>
  <c r="L8" i="6" s="1"/>
  <c r="K5" i="6"/>
  <c r="L5" i="6" s="1"/>
  <c r="K45" i="6"/>
  <c r="L45" i="6" s="1"/>
  <c r="K10" i="6"/>
  <c r="L10" i="6" s="1"/>
  <c r="K68" i="6"/>
  <c r="L68" i="6" s="1"/>
  <c r="K32" i="6"/>
  <c r="L32" i="6" s="1"/>
  <c r="K88" i="6"/>
  <c r="L88" i="6" s="1"/>
  <c r="K77" i="6"/>
  <c r="L77" i="6" s="1"/>
  <c r="K61" i="6"/>
  <c r="L61" i="6" s="1"/>
  <c r="K51" i="6"/>
  <c r="L51" i="6" s="1"/>
  <c r="K42" i="6"/>
  <c r="L42" i="6" s="1"/>
  <c r="K30" i="6"/>
  <c r="L30" i="6" s="1"/>
  <c r="K19" i="6"/>
  <c r="L19" i="6" s="1"/>
  <c r="K7" i="6"/>
  <c r="L7" i="6" s="1"/>
  <c r="K69" i="6"/>
  <c r="L69" i="6" s="1"/>
  <c r="K54" i="6"/>
  <c r="L54" i="6" s="1"/>
  <c r="K22" i="6"/>
  <c r="L22" i="6" s="1"/>
  <c r="K53" i="6"/>
  <c r="L53" i="6" s="1"/>
  <c r="K21" i="6"/>
  <c r="L21" i="6" s="1"/>
  <c r="K87" i="6"/>
  <c r="L87" i="6" s="1"/>
  <c r="K76" i="6"/>
  <c r="L76" i="6" s="1"/>
  <c r="K66" i="6"/>
  <c r="L66" i="6" s="1"/>
  <c r="K60" i="6"/>
  <c r="L60" i="6" s="1"/>
  <c r="K50" i="6"/>
  <c r="L50" i="6" s="1"/>
  <c r="K41" i="6"/>
  <c r="L41" i="6" s="1"/>
  <c r="K29" i="6"/>
  <c r="L29" i="6" s="1"/>
  <c r="K18" i="6"/>
  <c r="L18" i="6" s="1"/>
  <c r="K6" i="6"/>
  <c r="L6" i="6" s="1"/>
  <c r="K85" i="6"/>
  <c r="L85" i="6" s="1"/>
  <c r="K75" i="6"/>
  <c r="L75" i="6" s="1"/>
  <c r="K64" i="6"/>
  <c r="L64" i="6" s="1"/>
  <c r="K48" i="6"/>
  <c r="L48" i="6" s="1"/>
  <c r="K39" i="6"/>
  <c r="L39" i="6" s="1"/>
  <c r="K27" i="6"/>
  <c r="L27" i="6" s="1"/>
  <c r="K16" i="6"/>
  <c r="L16" i="6" s="1"/>
  <c r="J91" i="6"/>
  <c r="G99" i="10" l="1"/>
  <c r="L91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<sst xmlns="http://schemas.openxmlformats.org/spreadsheetml/2006/main" count="622" uniqueCount="166">
  <si>
    <t>Total Price</t>
  </si>
  <si>
    <t>Unit Price</t>
  </si>
  <si>
    <t>Main Category</t>
  </si>
  <si>
    <t>Type</t>
  </si>
  <si>
    <t>Serial No.</t>
  </si>
  <si>
    <t>Lisa</t>
  </si>
  <si>
    <t>AL8207</t>
  </si>
  <si>
    <t>AL8210</t>
  </si>
  <si>
    <t>AL8220</t>
  </si>
  <si>
    <t>Mesh office Chairs</t>
  </si>
  <si>
    <t>AL8232</t>
  </si>
  <si>
    <t>AL8203</t>
  </si>
  <si>
    <t>AL8230</t>
  </si>
  <si>
    <t>AL8223</t>
  </si>
  <si>
    <t>Dofi</t>
  </si>
  <si>
    <t>AL8300</t>
  </si>
  <si>
    <t>AL8310</t>
  </si>
  <si>
    <t>Donna</t>
  </si>
  <si>
    <t>AL8414</t>
  </si>
  <si>
    <t>AL8433</t>
  </si>
  <si>
    <t>AL8416</t>
  </si>
  <si>
    <t>Laki-s</t>
  </si>
  <si>
    <t>AL8516</t>
  </si>
  <si>
    <t>Lakı-s</t>
  </si>
  <si>
    <t>AL8515</t>
  </si>
  <si>
    <t>AL8517</t>
  </si>
  <si>
    <t>Laki</t>
  </si>
  <si>
    <t>AL8514</t>
  </si>
  <si>
    <t>Lani</t>
  </si>
  <si>
    <t>Winney</t>
  </si>
  <si>
    <t>Office Chairs</t>
  </si>
  <si>
    <t>Pride</t>
  </si>
  <si>
    <t>AL4230</t>
  </si>
  <si>
    <t>Yarasa</t>
  </si>
  <si>
    <t>AL9557</t>
  </si>
  <si>
    <t>AL9563</t>
  </si>
  <si>
    <t>Art</t>
  </si>
  <si>
    <t>AL7000</t>
  </si>
  <si>
    <t>AL7010</t>
  </si>
  <si>
    <t>AL7020</t>
  </si>
  <si>
    <t>Sına</t>
  </si>
  <si>
    <t>AL5110</t>
  </si>
  <si>
    <t>Sina</t>
  </si>
  <si>
    <t>AL5120</t>
  </si>
  <si>
    <t>AL5130</t>
  </si>
  <si>
    <t>Opera</t>
  </si>
  <si>
    <t>AL9580</t>
  </si>
  <si>
    <t>AL9581</t>
  </si>
  <si>
    <t>AL9582</t>
  </si>
  <si>
    <t>Inci</t>
  </si>
  <si>
    <t>Zare</t>
  </si>
  <si>
    <t>AL7040</t>
  </si>
  <si>
    <t>Conto</t>
  </si>
  <si>
    <t>AL7091</t>
  </si>
  <si>
    <t>AL7092</t>
  </si>
  <si>
    <t>AL7093</t>
  </si>
  <si>
    <t>Port</t>
  </si>
  <si>
    <t>AL6403</t>
  </si>
  <si>
    <t>AL6404</t>
  </si>
  <si>
    <t>Waiting</t>
  </si>
  <si>
    <t>AL6400</t>
  </si>
  <si>
    <t>AL6402</t>
  </si>
  <si>
    <t>AL6401</t>
  </si>
  <si>
    <t>AL8641</t>
  </si>
  <si>
    <t>AL8642</t>
  </si>
  <si>
    <t>AL8643</t>
  </si>
  <si>
    <t>AL8735</t>
  </si>
  <si>
    <t>VVinney</t>
  </si>
  <si>
    <t>AL8737</t>
  </si>
  <si>
    <t>Eko</t>
  </si>
  <si>
    <t>AL5540</t>
  </si>
  <si>
    <t>AL5560</t>
  </si>
  <si>
    <t>Speak</t>
  </si>
  <si>
    <t>AL7081</t>
  </si>
  <si>
    <t>AL7080</t>
  </si>
  <si>
    <t>AL7085</t>
  </si>
  <si>
    <t>Conferance</t>
  </si>
  <si>
    <t>Melting</t>
  </si>
  <si>
    <t>AL5761-1</t>
  </si>
  <si>
    <t>Stylo</t>
  </si>
  <si>
    <t>AL8050</t>
  </si>
  <si>
    <t>Lecture</t>
  </si>
  <si>
    <t>AL9915-1</t>
  </si>
  <si>
    <t>AL9914</t>
  </si>
  <si>
    <t>Café</t>
  </si>
  <si>
    <t>Fora</t>
  </si>
  <si>
    <t>AL5810-1</t>
  </si>
  <si>
    <t>AL5860-2</t>
  </si>
  <si>
    <t>AL5860-1</t>
  </si>
  <si>
    <t>AL5860-7</t>
  </si>
  <si>
    <t>Mora</t>
  </si>
  <si>
    <t>Mira</t>
  </si>
  <si>
    <t>AL5980-9</t>
  </si>
  <si>
    <t>Maya</t>
  </si>
  <si>
    <t>AL6160-3</t>
  </si>
  <si>
    <t>Tabure</t>
  </si>
  <si>
    <t>AL6333-White</t>
  </si>
  <si>
    <t>AL6330-1</t>
  </si>
  <si>
    <t>AL6310-1</t>
  </si>
  <si>
    <t>AL5692</t>
  </si>
  <si>
    <t>Harmony</t>
  </si>
  <si>
    <t>AL6688</t>
  </si>
  <si>
    <t>Keebar</t>
  </si>
  <si>
    <t>AL5650</t>
  </si>
  <si>
    <t>AL5651</t>
  </si>
  <si>
    <t>Comodo</t>
  </si>
  <si>
    <t>AL6970</t>
  </si>
  <si>
    <t>Bar</t>
  </si>
  <si>
    <t>AL6120</t>
  </si>
  <si>
    <t>AL6181-11</t>
  </si>
  <si>
    <t>Golden</t>
  </si>
  <si>
    <t>AL6977</t>
  </si>
  <si>
    <t>AL6974</t>
  </si>
  <si>
    <t>Bench</t>
  </si>
  <si>
    <t>AL6010</t>
  </si>
  <si>
    <t>AL6O20</t>
  </si>
  <si>
    <t>AL5960-2</t>
  </si>
  <si>
    <t>AL6990</t>
  </si>
  <si>
    <t>AL8736</t>
  </si>
  <si>
    <t>AL5545</t>
  </si>
  <si>
    <t>AL4210</t>
  </si>
  <si>
    <t>AL6333-Black</t>
  </si>
  <si>
    <t>AL5860-6</t>
  </si>
  <si>
    <r>
      <rPr>
        <b/>
        <sz val="14"/>
        <rFont val="Times New Roman"/>
        <family val="1"/>
        <charset val="162"/>
      </rPr>
      <t xml:space="preserve">Fares Habash </t>
    </r>
    <r>
      <rPr>
        <b/>
        <sz val="14"/>
        <color rgb="FF231A00"/>
        <rFont val="Times New Roman"/>
        <family val="1"/>
        <charset val="162"/>
      </rPr>
      <t xml:space="preserve">— </t>
    </r>
    <r>
      <rPr>
        <b/>
        <sz val="14"/>
        <rFont val="Times New Roman"/>
        <family val="1"/>
        <charset val="162"/>
      </rPr>
      <t xml:space="preserve">Company    Syria - Tartous — Hanano Street
</t>
    </r>
    <r>
      <rPr>
        <b/>
        <sz val="14"/>
        <color rgb="FF000000"/>
        <rFont val="Times New Roman"/>
        <family val="1"/>
        <charset val="162"/>
      </rPr>
      <t xml:space="preserve">
To: ALTIN BÜRO DAY. TÜK. MAR. SAN. ve TiC. LTD. STI</t>
    </r>
  </si>
  <si>
    <t>AL8607-11</t>
  </si>
  <si>
    <t>AL8513   </t>
  </si>
  <si>
    <r>
      <rPr>
        <sz val="12"/>
        <rFont val="Times New Roman"/>
        <family val="1"/>
        <charset val="162"/>
      </rPr>
      <t> AL9551</t>
    </r>
  </si>
  <si>
    <t>AL8330</t>
  </si>
  <si>
    <t>AL5770-1</t>
  </si>
  <si>
    <t>AL9015</t>
  </si>
  <si>
    <t>Bar/ Maya</t>
  </si>
  <si>
    <t>Qty</t>
  </si>
  <si>
    <t>Image</t>
  </si>
  <si>
    <t>1- THE PRODUCTS IN THE OFFER WILL BE DELIVERED FROM THE FACTORY IN KONYA
2- PAYMENT  : 
                         50% WHEN ORDER IS SIGNED
                         50% TO BE PAID BEFORE SHIPPING.</t>
  </si>
  <si>
    <t>ALL TOTAL</t>
  </si>
  <si>
    <t>AL6870</t>
  </si>
  <si>
    <r>
      <t>AL5312-Black</t>
    </r>
    <r>
      <rPr>
        <sz val="12"/>
        <color rgb="FF00006E"/>
        <rFont val="Times New Roman"/>
        <family val="1"/>
        <charset val="162"/>
      </rPr>
      <t>.</t>
    </r>
  </si>
  <si>
    <t>AL7083</t>
  </si>
  <si>
    <t>Sara</t>
  </si>
  <si>
    <t>AL8011</t>
  </si>
  <si>
    <t>AL8921</t>
  </si>
  <si>
    <t>Stylo-m</t>
  </si>
  <si>
    <t>AL9912</t>
  </si>
  <si>
    <t>AL9904</t>
  </si>
  <si>
    <t>AL9901</t>
  </si>
  <si>
    <t>AL9900</t>
  </si>
  <si>
    <t>AL5860-11</t>
  </si>
  <si>
    <t>AL6320-1</t>
  </si>
  <si>
    <t>Care</t>
  </si>
  <si>
    <t>AL6921</t>
  </si>
  <si>
    <t>AL6020</t>
  </si>
  <si>
    <t>AL8050- RED</t>
  </si>
  <si>
    <t>AL8051- SILVER</t>
  </si>
  <si>
    <t>ÜRÜN KODU SEÇİNİZ</t>
  </si>
  <si>
    <t>w</t>
  </si>
  <si>
    <t>aa</t>
  </si>
  <si>
    <t>ab</t>
  </si>
  <si>
    <t>ac</t>
  </si>
  <si>
    <t>ad</t>
  </si>
  <si>
    <t>af</t>
  </si>
  <si>
    <t>ag</t>
  </si>
  <si>
    <t>ah</t>
  </si>
  <si>
    <t>ak</t>
  </si>
  <si>
    <t>al</t>
  </si>
  <si>
    <t>formül</t>
  </si>
  <si>
    <t>ad tanımı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</si>
</sst>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0_ ;_-[$$-409]* \-#,##0.00\ ;_-[$$-409]* &quot;-&quot;??_ ;_-@_ "/>
    <numFmt numFmtId="165" formatCode="_-[$$-409]* #,##0_ ;_-[$$-409]* \-#,##0\ ;_-[$$-409]* &quot;-&quot;??_ ;_-@_ "/>
  </numFmts>
  <fonts count="12" x14ac:knownFonts="1">
    <font>
      <sz val="10"/>
      <color rgb="FF000000"/>
      <name val="Times New Roman"/>
      <charset val="204"/>
    </font>
    <font>
      <sz val="12"/>
      <color rgb="FF000000"/>
      <name val="Times New Roman"/>
      <family val="1"/>
      <charset val="162"/>
    </font>
    <font>
      <sz val="12"/>
      <name val="Times New Roman"/>
      <family val="1"/>
      <charset val="162"/>
    </font>
    <font>
      <sz val="12"/>
      <color rgb="FF00006E"/>
      <name val="Times New Roman"/>
      <family val="1"/>
      <charset val="162"/>
    </font>
    <font>
      <b/>
      <sz val="12"/>
      <color rgb="FF000000"/>
      <name val="Times New Roman"/>
      <family val="1"/>
      <charset val="162"/>
    </font>
    <font>
      <b/>
      <sz val="14"/>
      <color rgb="FF000000"/>
      <name val="Times New Roman"/>
      <family val="1"/>
      <charset val="162"/>
    </font>
    <font>
      <b/>
      <sz val="14"/>
      <name val="Times New Roman"/>
      <family val="1"/>
      <charset val="162"/>
    </font>
    <font>
      <b/>
      <sz val="14"/>
      <color rgb="FF231A00"/>
      <name val="Times New Roman"/>
      <family val="1"/>
      <charset val="162"/>
    </font>
    <font>
      <b/>
      <sz val="10"/>
      <color rgb="FF000000"/>
      <name val="Times New Roman"/>
      <family val="1"/>
      <charset val="162"/>
    </font>
    <font>
      <sz val="10"/>
      <color rgb="FF000000"/>
      <name val="Times New Roman"/>
      <family val="1"/>
      <charset val="162"/>
    </font>
    <font>
      <sz val="8"/>
      <name val="Times New Roman"/>
      <family val="1"/>
      <charset val="162"/>
    </font>
    <font>
      <sz val="14"/>
      <color rgb="FF000000"/>
      <name val="Times New Roman"/>
      <family val="1"/>
      <charset val="162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0"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top"/>
    </xf>
    <xf numFmtId="0" fontId="5" fillId="0" borderId="0" xfId="0" applyFont="1" applyAlignment="1">
      <alignment horizontal="left" vertical="center"/>
    </xf>
    <xf numFmtId="0" fontId="6" fillId="2" borderId="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0" fontId="6" fillId="2" borderId="12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/>
    </xf>
    <xf numFmtId="0" fontId="1" fillId="3" borderId="24" xfId="0" applyFont="1" applyFill="1" applyBorder="1" applyAlignment="1">
      <alignment horizontal="left" vertical="top"/>
    </xf>
    <xf numFmtId="0" fontId="1" fillId="3" borderId="24" xfId="0" applyFont="1" applyFill="1" applyBorder="1" applyAlignment="1">
      <alignment horizontal="center" vertical="top"/>
    </xf>
    <xf numFmtId="0" fontId="2" fillId="0" borderId="7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left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2" fillId="0" borderId="9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164" fontId="1" fillId="0" borderId="28" xfId="0" applyNumberFormat="1" applyFont="1" applyBorder="1" applyAlignment="1">
      <alignment horizontal="left" vertical="center"/>
    </xf>
    <xf numFmtId="164" fontId="1" fillId="0" borderId="29" xfId="0" applyNumberFormat="1" applyFont="1" applyBorder="1" applyAlignment="1">
      <alignment horizontal="left" vertical="center"/>
    </xf>
    <xf numFmtId="164" fontId="1" fillId="0" borderId="30" xfId="0" applyNumberFormat="1" applyFont="1" applyBorder="1" applyAlignment="1">
      <alignment horizontal="left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left" vertical="center" wrapText="1"/>
    </xf>
    <xf numFmtId="0" fontId="5" fillId="3" borderId="2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left" vertical="center"/>
    </xf>
    <xf numFmtId="0" fontId="1" fillId="3" borderId="0" xfId="0" applyFont="1" applyFill="1" applyAlignment="1">
      <alignment horizontal="left" vertical="top"/>
    </xf>
    <xf numFmtId="0" fontId="4" fillId="4" borderId="0" xfId="0" applyFont="1" applyFill="1" applyAlignment="1">
      <alignment horizontal="left" vertical="top"/>
    </xf>
    <xf numFmtId="0" fontId="1" fillId="4" borderId="0" xfId="0" applyFont="1" applyFill="1" applyAlignment="1">
      <alignment horizontal="left" vertical="top"/>
    </xf>
    <xf numFmtId="1" fontId="1" fillId="0" borderId="13" xfId="0" applyNumberFormat="1" applyFont="1" applyBorder="1" applyAlignment="1">
      <alignment horizontal="center" vertical="center" shrinkToFit="1"/>
    </xf>
    <xf numFmtId="164" fontId="1" fillId="0" borderId="3" xfId="0" applyNumberFormat="1" applyFont="1" applyBorder="1" applyAlignment="1">
      <alignment horizontal="left" vertical="center"/>
    </xf>
    <xf numFmtId="164" fontId="1" fillId="0" borderId="13" xfId="0" applyNumberFormat="1" applyFont="1" applyBorder="1" applyAlignment="1">
      <alignment horizontal="left" vertical="center"/>
    </xf>
    <xf numFmtId="1" fontId="1" fillId="0" borderId="14" xfId="0" applyNumberFormat="1" applyFont="1" applyBorder="1" applyAlignment="1">
      <alignment horizontal="center" vertical="center" shrinkToFit="1"/>
    </xf>
    <xf numFmtId="164" fontId="1" fillId="0" borderId="5" xfId="0" applyNumberFormat="1" applyFont="1" applyBorder="1" applyAlignment="1">
      <alignment horizontal="left" vertical="center"/>
    </xf>
    <xf numFmtId="164" fontId="1" fillId="0" borderId="23" xfId="0" applyNumberFormat="1" applyFont="1" applyBorder="1" applyAlignment="1">
      <alignment horizontal="left" vertical="center"/>
    </xf>
    <xf numFmtId="1" fontId="1" fillId="0" borderId="27" xfId="0" applyNumberFormat="1" applyFont="1" applyBorder="1" applyAlignment="1">
      <alignment horizontal="center" vertical="center" shrinkToFit="1"/>
    </xf>
    <xf numFmtId="164" fontId="1" fillId="3" borderId="6" xfId="0" applyNumberFormat="1" applyFont="1" applyFill="1" applyBorder="1" applyAlignment="1">
      <alignment horizontal="left" vertical="top"/>
    </xf>
    <xf numFmtId="1" fontId="1" fillId="3" borderId="24" xfId="0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top"/>
    </xf>
    <xf numFmtId="0" fontId="1" fillId="5" borderId="0" xfId="0" applyFont="1" applyFill="1" applyAlignment="1">
      <alignment horizontal="left" vertical="top"/>
    </xf>
    <xf numFmtId="0" fontId="5" fillId="5" borderId="0" xfId="0" applyFont="1" applyFill="1" applyAlignment="1">
      <alignment horizontal="left" vertical="center"/>
    </xf>
    <xf numFmtId="164" fontId="1" fillId="5" borderId="0" xfId="0" applyNumberFormat="1" applyFont="1" applyFill="1" applyAlignment="1">
      <alignment horizontal="left" vertical="center"/>
    </xf>
    <xf numFmtId="164" fontId="1" fillId="3" borderId="0" xfId="0" applyNumberFormat="1" applyFont="1" applyFill="1" applyAlignment="1">
      <alignment horizontal="left" vertical="top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left" vertical="center"/>
    </xf>
    <xf numFmtId="0" fontId="1" fillId="2" borderId="15" xfId="0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left" vertical="center"/>
    </xf>
    <xf numFmtId="0" fontId="1" fillId="2" borderId="16" xfId="0" applyFont="1" applyFill="1" applyBorder="1" applyAlignment="1">
      <alignment horizontal="center" vertical="center"/>
    </xf>
    <xf numFmtId="164" fontId="4" fillId="2" borderId="0" xfId="0" applyNumberFormat="1" applyFont="1" applyFill="1" applyAlignment="1">
      <alignment horizontal="left" vertical="center"/>
    </xf>
    <xf numFmtId="0" fontId="9" fillId="2" borderId="2" xfId="0" applyFont="1" applyFill="1" applyBorder="1" applyAlignment="1">
      <alignment horizontal="center" vertical="center"/>
    </xf>
    <xf numFmtId="164" fontId="5" fillId="0" borderId="0" xfId="0" applyNumberFormat="1" applyFont="1" applyAlignment="1">
      <alignment horizontal="left" vertical="top"/>
    </xf>
    <xf numFmtId="0" fontId="1" fillId="6" borderId="1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14" xfId="0" applyFont="1" applyFill="1" applyBorder="1" applyAlignment="1">
      <alignment horizontal="center" vertical="center" wrapText="1"/>
    </xf>
    <xf numFmtId="1" fontId="1" fillId="6" borderId="14" xfId="0" applyNumberFormat="1" applyFont="1" applyFill="1" applyBorder="1" applyAlignment="1">
      <alignment horizontal="center" vertical="center" shrinkToFit="1"/>
    </xf>
    <xf numFmtId="164" fontId="1" fillId="6" borderId="1" xfId="0" applyNumberFormat="1" applyFont="1" applyFill="1" applyBorder="1" applyAlignment="1">
      <alignment horizontal="left" vertical="center"/>
    </xf>
    <xf numFmtId="0" fontId="4" fillId="6" borderId="0" xfId="0" applyFont="1" applyFill="1" applyAlignment="1">
      <alignment horizontal="left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left" vertical="center"/>
    </xf>
    <xf numFmtId="165" fontId="1" fillId="0" borderId="1" xfId="0" applyNumberFormat="1" applyFont="1" applyBorder="1" applyAlignment="1">
      <alignment horizontal="left" vertical="center"/>
    </xf>
    <xf numFmtId="165" fontId="1" fillId="6" borderId="1" xfId="0" applyNumberFormat="1" applyFont="1" applyFill="1" applyBorder="1" applyAlignment="1">
      <alignment horizontal="left" vertical="center"/>
    </xf>
    <xf numFmtId="0" fontId="2" fillId="7" borderId="9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14" xfId="0" applyFont="1" applyFill="1" applyBorder="1" applyAlignment="1">
      <alignment horizontal="center" vertical="center" wrapText="1"/>
    </xf>
    <xf numFmtId="1" fontId="1" fillId="7" borderId="14" xfId="0" applyNumberFormat="1" applyFont="1" applyFill="1" applyBorder="1" applyAlignment="1">
      <alignment horizontal="center" vertical="center" shrinkToFit="1"/>
    </xf>
    <xf numFmtId="165" fontId="1" fillId="7" borderId="1" xfId="0" applyNumberFormat="1" applyFont="1" applyFill="1" applyBorder="1" applyAlignment="1">
      <alignment horizontal="left" vertical="center"/>
    </xf>
    <xf numFmtId="164" fontId="1" fillId="7" borderId="1" xfId="0" applyNumberFormat="1" applyFont="1" applyFill="1" applyBorder="1" applyAlignment="1">
      <alignment horizontal="left" vertical="center"/>
    </xf>
    <xf numFmtId="0" fontId="6" fillId="2" borderId="3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/>
    </xf>
    <xf numFmtId="0" fontId="6" fillId="2" borderId="32" xfId="0" applyFont="1" applyFill="1" applyBorder="1" applyAlignment="1">
      <alignment vertical="center" wrapText="1"/>
    </xf>
    <xf numFmtId="0" fontId="0" fillId="0" borderId="33" xfId="0" applyBorder="1" applyAlignment="1">
      <alignment horizontal="left" vertical="center"/>
    </xf>
    <xf numFmtId="0" fontId="6" fillId="2" borderId="1" xfId="0" applyFont="1" applyFill="1" applyBorder="1" applyAlignment="1">
      <alignment vertical="center" wrapText="1"/>
    </xf>
    <xf numFmtId="0" fontId="11" fillId="0" borderId="1" xfId="0" applyFont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/>
    </xf>
    <xf numFmtId="0" fontId="6" fillId="7" borderId="34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left" vertical="top"/>
    </xf>
    <xf numFmtId="0" fontId="4" fillId="4" borderId="1" xfId="0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 wrapText="1"/>
    </xf>
    <xf numFmtId="0" fontId="1" fillId="0" borderId="24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5" fillId="4" borderId="15" xfId="0" applyFont="1" applyFill="1" applyBorder="1" applyAlignment="1">
      <alignment horizontal="center" vertical="top" wrapText="1"/>
    </xf>
    <xf numFmtId="0" fontId="5" fillId="4" borderId="16" xfId="0" applyFont="1" applyFill="1" applyBorder="1" applyAlignment="1">
      <alignment horizontal="center" vertical="top" wrapText="1"/>
    </xf>
    <xf numFmtId="0" fontId="5" fillId="4" borderId="17" xfId="0" applyFont="1" applyFill="1" applyBorder="1" applyAlignment="1">
      <alignment horizontal="center" vertical="top" wrapText="1"/>
    </xf>
    <xf numFmtId="0" fontId="5" fillId="4" borderId="18" xfId="0" applyFont="1" applyFill="1" applyBorder="1" applyAlignment="1">
      <alignment horizontal="center" vertical="top" wrapText="1"/>
    </xf>
    <xf numFmtId="0" fontId="5" fillId="4" borderId="0" xfId="0" applyFont="1" applyFill="1" applyAlignment="1">
      <alignment horizontal="center" vertical="top" wrapText="1"/>
    </xf>
    <xf numFmtId="0" fontId="5" fillId="4" borderId="19" xfId="0" applyFont="1" applyFill="1" applyBorder="1" applyAlignment="1">
      <alignment horizontal="center" vertical="top" wrapText="1"/>
    </xf>
    <xf numFmtId="0" fontId="5" fillId="4" borderId="20" xfId="0" applyFont="1" applyFill="1" applyBorder="1" applyAlignment="1">
      <alignment horizontal="center" vertical="top" wrapText="1"/>
    </xf>
    <xf numFmtId="0" fontId="5" fillId="4" borderId="21" xfId="0" applyFont="1" applyFill="1" applyBorder="1" applyAlignment="1">
      <alignment horizontal="center" vertical="top" wrapText="1"/>
    </xf>
    <xf numFmtId="0" fontId="5" fillId="4" borderId="22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emf"/><Relationship Id="rId3" Type="http://schemas.openxmlformats.org/officeDocument/2006/relationships/image" Target="../media/image99.emf"/><Relationship Id="rId7" Type="http://schemas.openxmlformats.org/officeDocument/2006/relationships/image" Target="../media/image103.emf"/><Relationship Id="rId2" Type="http://schemas.openxmlformats.org/officeDocument/2006/relationships/image" Target="../media/image98.emf"/><Relationship Id="rId1" Type="http://schemas.openxmlformats.org/officeDocument/2006/relationships/image" Target="../media/image97.emf"/><Relationship Id="rId6" Type="http://schemas.openxmlformats.org/officeDocument/2006/relationships/image" Target="../media/image102.emf"/><Relationship Id="rId5" Type="http://schemas.openxmlformats.org/officeDocument/2006/relationships/image" Target="../media/image101.emf"/><Relationship Id="rId4" Type="http://schemas.openxmlformats.org/officeDocument/2006/relationships/image" Target="../media/image100.emf"/><Relationship Id="rId9" Type="http://schemas.openxmlformats.org/officeDocument/2006/relationships/image" Target="../media/image105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emf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7.png"/><Relationship Id="rId84" Type="http://schemas.openxmlformats.org/officeDocument/2006/relationships/image" Target="../media/image83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3.png"/><Relationship Id="rId79" Type="http://schemas.openxmlformats.org/officeDocument/2006/relationships/image" Target="../media/image7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93.png"/><Relationship Id="rId69" Type="http://schemas.openxmlformats.org/officeDocument/2006/relationships/image" Target="../media/image68.png"/><Relationship Id="rId77" Type="http://schemas.openxmlformats.org/officeDocument/2006/relationships/image" Target="../media/image7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1.png"/><Relationship Id="rId80" Type="http://schemas.openxmlformats.org/officeDocument/2006/relationships/image" Target="../media/image79.png"/><Relationship Id="rId85" Type="http://schemas.openxmlformats.org/officeDocument/2006/relationships/image" Target="../media/image84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69.png"/><Relationship Id="rId75" Type="http://schemas.openxmlformats.org/officeDocument/2006/relationships/image" Target="../media/image74.png"/><Relationship Id="rId83" Type="http://schemas.openxmlformats.org/officeDocument/2006/relationships/image" Target="../media/image8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4.png"/><Relationship Id="rId73" Type="http://schemas.openxmlformats.org/officeDocument/2006/relationships/image" Target="../media/image72.png"/><Relationship Id="rId78" Type="http://schemas.openxmlformats.org/officeDocument/2006/relationships/image" Target="../media/image77.png"/><Relationship Id="rId81" Type="http://schemas.openxmlformats.org/officeDocument/2006/relationships/image" Target="../media/image80.png"/><Relationship Id="rId86" Type="http://schemas.openxmlformats.org/officeDocument/2006/relationships/image" Target="../media/image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5.png"/><Relationship Id="rId7" Type="http://schemas.openxmlformats.org/officeDocument/2006/relationships/image" Target="../media/image7.png"/><Relationship Id="rId71" Type="http://schemas.openxmlformats.org/officeDocument/2006/relationships/image" Target="../media/image70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5.png"/><Relationship Id="rId61" Type="http://schemas.openxmlformats.org/officeDocument/2006/relationships/image" Target="../media/image61.png"/><Relationship Id="rId82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emf"/><Relationship Id="rId2" Type="http://schemas.openxmlformats.org/officeDocument/2006/relationships/image" Target="../media/image118.emf"/><Relationship Id="rId1" Type="http://schemas.openxmlformats.org/officeDocument/2006/relationships/image" Target="../media/image117.emf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emf"/><Relationship Id="rId3" Type="http://schemas.openxmlformats.org/officeDocument/2006/relationships/image" Target="../media/image108.emf"/><Relationship Id="rId7" Type="http://schemas.openxmlformats.org/officeDocument/2006/relationships/image" Target="../media/image112.emf"/><Relationship Id="rId2" Type="http://schemas.openxmlformats.org/officeDocument/2006/relationships/image" Target="../media/image107.emf"/><Relationship Id="rId1" Type="http://schemas.openxmlformats.org/officeDocument/2006/relationships/image" Target="../media/image106.emf"/><Relationship Id="rId6" Type="http://schemas.openxmlformats.org/officeDocument/2006/relationships/image" Target="../media/image111.emf"/><Relationship Id="rId5" Type="http://schemas.openxmlformats.org/officeDocument/2006/relationships/image" Target="../media/image110.emf"/><Relationship Id="rId4" Type="http://schemas.openxmlformats.org/officeDocument/2006/relationships/image" Target="../media/image109.emf"/><Relationship Id="rId9" Type="http://schemas.openxmlformats.org/officeDocument/2006/relationships/image" Target="../media/image11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2.emf"/><Relationship Id="rId2" Type="http://schemas.openxmlformats.org/officeDocument/2006/relationships/image" Target="../media/image121.emf"/><Relationship Id="rId1" Type="http://schemas.openxmlformats.org/officeDocument/2006/relationships/image" Target="../media/image12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57149</xdr:colOff>
      <xdr:row>70</xdr:row>
      <xdr:rowOff>103013</xdr:rowOff>
    </xdr:from>
    <xdr:to>
      <xdr:col>3</xdr:col>
      <xdr:colOff>836283</xdr:colOff>
      <xdr:row>70</xdr:row>
      <xdr:rowOff>1198562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7A230E70-BAC8-4BCF-81EA-3D6501D0A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89399" y="78862063"/>
          <a:ext cx="779134" cy="109554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72</xdr:row>
      <xdr:rowOff>81972</xdr:rowOff>
    </xdr:from>
    <xdr:to>
      <xdr:col>3</xdr:col>
      <xdr:colOff>735012</xdr:colOff>
      <xdr:row>72</xdr:row>
      <xdr:rowOff>1248062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6145DFC7-DBB7-461A-AE54-BC2477FA6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21150" y="80111022"/>
          <a:ext cx="646112" cy="1166090"/>
        </a:xfrm>
        <a:prstGeom prst="rect">
          <a:avLst/>
        </a:prstGeom>
      </xdr:spPr>
    </xdr:pic>
    <xdr:clientData/>
  </xdr:twoCellAnchor>
  <xdr:twoCellAnchor editAs="oneCell">
    <xdr:from>
      <xdr:col>3</xdr:col>
      <xdr:colOff>231459</xdr:colOff>
      <xdr:row>63</xdr:row>
      <xdr:rowOff>54166</xdr:rowOff>
    </xdr:from>
    <xdr:to>
      <xdr:col>3</xdr:col>
      <xdr:colOff>931862</xdr:colOff>
      <xdr:row>63</xdr:row>
      <xdr:rowOff>1214438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84D28917-9FCF-4D67-A5DB-61EB1A19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3709" y="80080041"/>
          <a:ext cx="700403" cy="1160272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93</xdr:row>
      <xdr:rowOff>78284</xdr:rowOff>
    </xdr:from>
    <xdr:to>
      <xdr:col>3</xdr:col>
      <xdr:colOff>1047728</xdr:colOff>
      <xdr:row>93</xdr:row>
      <xdr:rowOff>1142999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E052C2BB-D5A2-44C8-8EF9-C04DBF644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1950" y="104237334"/>
          <a:ext cx="908028" cy="1064715"/>
        </a:xfrm>
        <a:prstGeom prst="rect">
          <a:avLst/>
        </a:prstGeom>
      </xdr:spPr>
    </xdr:pic>
    <xdr:clientData/>
  </xdr:twoCellAnchor>
  <xdr:twoCellAnchor editAs="oneCell">
    <xdr:from>
      <xdr:col>3</xdr:col>
      <xdr:colOff>42349</xdr:colOff>
      <xdr:row>94</xdr:row>
      <xdr:rowOff>82550</xdr:rowOff>
    </xdr:from>
    <xdr:to>
      <xdr:col>3</xdr:col>
      <xdr:colOff>1179258</xdr:colOff>
      <xdr:row>94</xdr:row>
      <xdr:rowOff>952500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6D7904E4-EE0C-43CA-9671-B125B51E2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74599" y="105511600"/>
          <a:ext cx="1136909" cy="869950"/>
        </a:xfrm>
        <a:prstGeom prst="rect">
          <a:avLst/>
        </a:prstGeom>
      </xdr:spPr>
    </xdr:pic>
    <xdr:clientData/>
  </xdr:twoCellAnchor>
  <xdr:twoCellAnchor editAs="oneCell">
    <xdr:from>
      <xdr:col>3</xdr:col>
      <xdr:colOff>179236</xdr:colOff>
      <xdr:row>31</xdr:row>
      <xdr:rowOff>57149</xdr:rowOff>
    </xdr:from>
    <xdr:to>
      <xdr:col>3</xdr:col>
      <xdr:colOff>989012</xdr:colOff>
      <xdr:row>31</xdr:row>
      <xdr:rowOff>1199662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11288F21-3E52-4057-9385-CE06B7EF4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11486" y="39446199"/>
          <a:ext cx="809776" cy="1142513"/>
        </a:xfrm>
        <a:prstGeom prst="rect">
          <a:avLst/>
        </a:prstGeom>
      </xdr:spPr>
    </xdr:pic>
    <xdr:clientData/>
  </xdr:twoCellAnchor>
  <xdr:twoCellAnchor editAs="oneCell">
    <xdr:from>
      <xdr:col>3</xdr:col>
      <xdr:colOff>146049</xdr:colOff>
      <xdr:row>32</xdr:row>
      <xdr:rowOff>95097</xdr:rowOff>
    </xdr:from>
    <xdr:to>
      <xdr:col>3</xdr:col>
      <xdr:colOff>952500</xdr:colOff>
      <xdr:row>32</xdr:row>
      <xdr:rowOff>1116168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89DDA696-657B-437B-B557-EFBE1AF3C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8299" y="40754147"/>
          <a:ext cx="806451" cy="1021071"/>
        </a:xfrm>
        <a:prstGeom prst="rect">
          <a:avLst/>
        </a:prstGeom>
      </xdr:spPr>
    </xdr:pic>
    <xdr:clientData/>
  </xdr:twoCellAnchor>
  <xdr:twoCellAnchor editAs="oneCell">
    <xdr:from>
      <xdr:col>3</xdr:col>
      <xdr:colOff>96204</xdr:colOff>
      <xdr:row>33</xdr:row>
      <xdr:rowOff>31750</xdr:rowOff>
    </xdr:from>
    <xdr:to>
      <xdr:col>3</xdr:col>
      <xdr:colOff>1002266</xdr:colOff>
      <xdr:row>33</xdr:row>
      <xdr:rowOff>1135062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78CE3309-D185-40AD-BD8C-39D58E87F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28454" y="41960800"/>
          <a:ext cx="906062" cy="1103312"/>
        </a:xfrm>
        <a:prstGeom prst="rect">
          <a:avLst/>
        </a:prstGeom>
      </xdr:spPr>
    </xdr:pic>
    <xdr:clientData/>
  </xdr:twoCellAnchor>
  <xdr:twoCellAnchor editAs="oneCell">
    <xdr:from>
      <xdr:col>3</xdr:col>
      <xdr:colOff>264522</xdr:colOff>
      <xdr:row>1</xdr:row>
      <xdr:rowOff>115570</xdr:rowOff>
    </xdr:from>
    <xdr:to>
      <xdr:col>3</xdr:col>
      <xdr:colOff>886141</xdr:colOff>
      <xdr:row>1</xdr:row>
      <xdr:rowOff>1199832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FE644991-DA0B-46CC-9C7E-FD617FEED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13562" y="572770"/>
          <a:ext cx="621619" cy="1084262"/>
        </a:xfrm>
        <a:prstGeom prst="rect">
          <a:avLst/>
        </a:prstGeom>
      </xdr:spPr>
    </xdr:pic>
    <xdr:clientData/>
  </xdr:twoCellAnchor>
  <xdr:twoCellAnchor editAs="oneCell">
    <xdr:from>
      <xdr:col>3</xdr:col>
      <xdr:colOff>259483</xdr:colOff>
      <xdr:row>2</xdr:row>
      <xdr:rowOff>57150</xdr:rowOff>
    </xdr:from>
    <xdr:to>
      <xdr:col>3</xdr:col>
      <xdr:colOff>999420</xdr:colOff>
      <xdr:row>2</xdr:row>
      <xdr:rowOff>1154112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30C3CD55-200D-4827-AC6A-551D3A225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1733" y="2616200"/>
          <a:ext cx="739937" cy="1096962"/>
        </a:xfrm>
        <a:prstGeom prst="rect">
          <a:avLst/>
        </a:prstGeom>
      </xdr:spPr>
    </xdr:pic>
    <xdr:clientData/>
  </xdr:twoCellAnchor>
  <xdr:twoCellAnchor editAs="oneCell">
    <xdr:from>
      <xdr:col>3</xdr:col>
      <xdr:colOff>273050</xdr:colOff>
      <xdr:row>3</xdr:row>
      <xdr:rowOff>31750</xdr:rowOff>
    </xdr:from>
    <xdr:to>
      <xdr:col>3</xdr:col>
      <xdr:colOff>999101</xdr:colOff>
      <xdr:row>3</xdr:row>
      <xdr:rowOff>1116512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082479EA-28C3-4E28-B5F5-48B94FB5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05300" y="3860800"/>
          <a:ext cx="726051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234950</xdr:colOff>
      <xdr:row>4</xdr:row>
      <xdr:rowOff>152400</xdr:rowOff>
    </xdr:from>
    <xdr:to>
      <xdr:col>3</xdr:col>
      <xdr:colOff>1049162</xdr:colOff>
      <xdr:row>4</xdr:row>
      <xdr:rowOff>1237162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AF51F042-FE53-4FFD-8240-5AE15FE57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7200" y="5251450"/>
          <a:ext cx="814212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260350</xdr:colOff>
      <xdr:row>5</xdr:row>
      <xdr:rowOff>57150</xdr:rowOff>
    </xdr:from>
    <xdr:to>
      <xdr:col>3</xdr:col>
      <xdr:colOff>980482</xdr:colOff>
      <xdr:row>5</xdr:row>
      <xdr:rowOff>1141912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BAE0E16E-35F2-4AE6-B54F-3C671EC30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2600" y="6426200"/>
          <a:ext cx="720132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184151</xdr:colOff>
      <xdr:row>6</xdr:row>
      <xdr:rowOff>88900</xdr:rowOff>
    </xdr:from>
    <xdr:to>
      <xdr:col>3</xdr:col>
      <xdr:colOff>1011958</xdr:colOff>
      <xdr:row>6</xdr:row>
      <xdr:rowOff>1173662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0A4FDDDA-32F5-4B33-B122-43521F7AC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16401" y="7727950"/>
          <a:ext cx="827807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266701</xdr:colOff>
      <xdr:row>7</xdr:row>
      <xdr:rowOff>127000</xdr:rowOff>
    </xdr:from>
    <xdr:to>
      <xdr:col>3</xdr:col>
      <xdr:colOff>1078100</xdr:colOff>
      <xdr:row>7</xdr:row>
      <xdr:rowOff>1211762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7FDA85A3-DA5B-466D-A84A-C828560A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8951" y="9036050"/>
          <a:ext cx="811399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</xdr:colOff>
      <xdr:row>8</xdr:row>
      <xdr:rowOff>101600</xdr:rowOff>
    </xdr:from>
    <xdr:to>
      <xdr:col>3</xdr:col>
      <xdr:colOff>1029548</xdr:colOff>
      <xdr:row>8</xdr:row>
      <xdr:rowOff>1181600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CA6EC1E9-BC38-4B1F-96F5-F8A10D9E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4500" y="10280650"/>
          <a:ext cx="807298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171451</xdr:colOff>
      <xdr:row>9</xdr:row>
      <xdr:rowOff>107950</xdr:rowOff>
    </xdr:from>
    <xdr:to>
      <xdr:col>3</xdr:col>
      <xdr:colOff>989578</xdr:colOff>
      <xdr:row>9</xdr:row>
      <xdr:rowOff>1192712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8FF56E42-2CD0-4779-BAD5-A493F5DED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03701" y="11557000"/>
          <a:ext cx="818127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223604</xdr:colOff>
      <xdr:row>10</xdr:row>
      <xdr:rowOff>120650</xdr:rowOff>
    </xdr:from>
    <xdr:to>
      <xdr:col>3</xdr:col>
      <xdr:colOff>991566</xdr:colOff>
      <xdr:row>10</xdr:row>
      <xdr:rowOff>1200650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B635B6BD-66A4-4E49-9536-5AAB8A853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5854" y="12839700"/>
          <a:ext cx="767962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11</xdr:row>
      <xdr:rowOff>63500</xdr:rowOff>
    </xdr:from>
    <xdr:to>
      <xdr:col>3</xdr:col>
      <xdr:colOff>1075194</xdr:colOff>
      <xdr:row>11</xdr:row>
      <xdr:rowOff>1143500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348C8FDB-DE53-4E8A-800A-E5CA982BE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03700" y="14052550"/>
          <a:ext cx="903744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12</xdr:row>
      <xdr:rowOff>114300</xdr:rowOff>
    </xdr:from>
    <xdr:to>
      <xdr:col>3</xdr:col>
      <xdr:colOff>1047730</xdr:colOff>
      <xdr:row>12</xdr:row>
      <xdr:rowOff>1199062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3868EAA1-29B4-4586-AE36-4399677D8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91000" y="15373350"/>
          <a:ext cx="888980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13</xdr:row>
      <xdr:rowOff>101600</xdr:rowOff>
    </xdr:from>
    <xdr:to>
      <xdr:col>3</xdr:col>
      <xdr:colOff>1028702</xdr:colOff>
      <xdr:row>13</xdr:row>
      <xdr:rowOff>1181600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A3DA1772-6B03-47A3-A2CE-D99B1CA25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97350" y="16630650"/>
          <a:ext cx="863602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14</xdr:row>
      <xdr:rowOff>69850</xdr:rowOff>
    </xdr:from>
    <xdr:to>
      <xdr:col>3</xdr:col>
      <xdr:colOff>934758</xdr:colOff>
      <xdr:row>14</xdr:row>
      <xdr:rowOff>1154612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292B7DE9-EF67-4049-B234-9102E517B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41801" y="17868900"/>
          <a:ext cx="725207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15</xdr:row>
      <xdr:rowOff>82550</xdr:rowOff>
    </xdr:from>
    <xdr:to>
      <xdr:col>3</xdr:col>
      <xdr:colOff>906429</xdr:colOff>
      <xdr:row>15</xdr:row>
      <xdr:rowOff>1162550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785AA361-2A88-4CC2-A50A-A5BC92D00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35450" y="19151600"/>
          <a:ext cx="703229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228601</xdr:colOff>
      <xdr:row>16</xdr:row>
      <xdr:rowOff>114300</xdr:rowOff>
    </xdr:from>
    <xdr:to>
      <xdr:col>3</xdr:col>
      <xdr:colOff>914184</xdr:colOff>
      <xdr:row>16</xdr:row>
      <xdr:rowOff>1199062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1807D1AA-9041-437C-BC10-52100FE0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0851" y="20453350"/>
          <a:ext cx="685583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17</xdr:row>
      <xdr:rowOff>114300</xdr:rowOff>
    </xdr:from>
    <xdr:to>
      <xdr:col>3</xdr:col>
      <xdr:colOff>982870</xdr:colOff>
      <xdr:row>17</xdr:row>
      <xdr:rowOff>1199062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3A13A1CE-BA29-400C-AF21-80D93198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97350" y="21723350"/>
          <a:ext cx="817770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18</xdr:row>
      <xdr:rowOff>82550</xdr:rowOff>
    </xdr:from>
    <xdr:to>
      <xdr:col>3</xdr:col>
      <xdr:colOff>1028678</xdr:colOff>
      <xdr:row>18</xdr:row>
      <xdr:rowOff>1162550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788D837F-C6A9-4DEE-8EA5-A43CFE244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22750" y="22961600"/>
          <a:ext cx="838178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19</xdr:row>
      <xdr:rowOff>57150</xdr:rowOff>
    </xdr:from>
    <xdr:to>
      <xdr:col>3</xdr:col>
      <xdr:colOff>981123</xdr:colOff>
      <xdr:row>19</xdr:row>
      <xdr:rowOff>1141912</xdr:rowOff>
    </xdr:to>
    <xdr:pic>
      <xdr:nvPicPr>
        <xdr:cNvPr id="28" name="Resim 27">
          <a:extLst>
            <a:ext uri="{FF2B5EF4-FFF2-40B4-BE49-F238E27FC236}">
              <a16:creationId xmlns:a16="http://schemas.microsoft.com/office/drawing/2014/main" id="{19ADEFA9-7526-44D2-8112-E5393D6F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6250" y="24206200"/>
          <a:ext cx="727123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20</xdr:row>
      <xdr:rowOff>107950</xdr:rowOff>
    </xdr:from>
    <xdr:to>
      <xdr:col>3</xdr:col>
      <xdr:colOff>999252</xdr:colOff>
      <xdr:row>20</xdr:row>
      <xdr:rowOff>1192712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EF012AF3-E3EE-406E-8452-45E716698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3550" y="25527000"/>
          <a:ext cx="757952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21</xdr:row>
      <xdr:rowOff>101600</xdr:rowOff>
    </xdr:from>
    <xdr:to>
      <xdr:col>3</xdr:col>
      <xdr:colOff>1026558</xdr:colOff>
      <xdr:row>21</xdr:row>
      <xdr:rowOff>1181600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55747C73-993C-4539-A88E-D91CFA8E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65600" y="26790650"/>
          <a:ext cx="893208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22</xdr:row>
      <xdr:rowOff>114300</xdr:rowOff>
    </xdr:from>
    <xdr:to>
      <xdr:col>3</xdr:col>
      <xdr:colOff>963349</xdr:colOff>
      <xdr:row>22</xdr:row>
      <xdr:rowOff>1199062</xdr:rowOff>
    </xdr:to>
    <xdr:pic>
      <xdr:nvPicPr>
        <xdr:cNvPr id="31" name="Resim 30">
          <a:extLst>
            <a:ext uri="{FF2B5EF4-FFF2-40B4-BE49-F238E27FC236}">
              <a16:creationId xmlns:a16="http://schemas.microsoft.com/office/drawing/2014/main" id="{2D8D5930-624D-416B-A6A6-FFFA0BC7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6250" y="28073350"/>
          <a:ext cx="709349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23</xdr:row>
      <xdr:rowOff>139700</xdr:rowOff>
    </xdr:from>
    <xdr:to>
      <xdr:col>3</xdr:col>
      <xdr:colOff>1038448</xdr:colOff>
      <xdr:row>23</xdr:row>
      <xdr:rowOff>1219700</xdr:rowOff>
    </xdr:to>
    <xdr:pic>
      <xdr:nvPicPr>
        <xdr:cNvPr id="32" name="Resim 31">
          <a:extLst>
            <a:ext uri="{FF2B5EF4-FFF2-40B4-BE49-F238E27FC236}">
              <a16:creationId xmlns:a16="http://schemas.microsoft.com/office/drawing/2014/main" id="{B8F10525-8911-4934-AC0F-DAB73A83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22750" y="29368750"/>
          <a:ext cx="847948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203201</xdr:colOff>
      <xdr:row>24</xdr:row>
      <xdr:rowOff>88900</xdr:rowOff>
    </xdr:from>
    <xdr:to>
      <xdr:col>3</xdr:col>
      <xdr:colOff>1029680</xdr:colOff>
      <xdr:row>24</xdr:row>
      <xdr:rowOff>1173662</xdr:rowOff>
    </xdr:to>
    <xdr:pic>
      <xdr:nvPicPr>
        <xdr:cNvPr id="33" name="Resim 32">
          <a:extLst>
            <a:ext uri="{FF2B5EF4-FFF2-40B4-BE49-F238E27FC236}">
              <a16:creationId xmlns:a16="http://schemas.microsoft.com/office/drawing/2014/main" id="{77878D87-FCA5-489A-9D28-6B1C62B2B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35451" y="30587950"/>
          <a:ext cx="826479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228601</xdr:colOff>
      <xdr:row>25</xdr:row>
      <xdr:rowOff>101600</xdr:rowOff>
    </xdr:from>
    <xdr:to>
      <xdr:col>3</xdr:col>
      <xdr:colOff>954072</xdr:colOff>
      <xdr:row>25</xdr:row>
      <xdr:rowOff>1181600</xdr:rowOff>
    </xdr:to>
    <xdr:pic>
      <xdr:nvPicPr>
        <xdr:cNvPr id="34" name="Resim 33">
          <a:extLst>
            <a:ext uri="{FF2B5EF4-FFF2-40B4-BE49-F238E27FC236}">
              <a16:creationId xmlns:a16="http://schemas.microsoft.com/office/drawing/2014/main" id="{929ED36C-F532-4E6E-8080-44EE05678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0851" y="31870650"/>
          <a:ext cx="725471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26</xdr:row>
      <xdr:rowOff>95250</xdr:rowOff>
    </xdr:from>
    <xdr:to>
      <xdr:col>3</xdr:col>
      <xdr:colOff>1009584</xdr:colOff>
      <xdr:row>26</xdr:row>
      <xdr:rowOff>1180012</xdr:rowOff>
    </xdr:to>
    <xdr:pic>
      <xdr:nvPicPr>
        <xdr:cNvPr id="35" name="Resim 34">
          <a:extLst>
            <a:ext uri="{FF2B5EF4-FFF2-40B4-BE49-F238E27FC236}">
              <a16:creationId xmlns:a16="http://schemas.microsoft.com/office/drawing/2014/main" id="{01D15238-4AFF-4F28-9110-C70AA0013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03700" y="33134300"/>
          <a:ext cx="838134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234951</xdr:colOff>
      <xdr:row>27</xdr:row>
      <xdr:rowOff>69850</xdr:rowOff>
    </xdr:from>
    <xdr:to>
      <xdr:col>3</xdr:col>
      <xdr:colOff>1048004</xdr:colOff>
      <xdr:row>27</xdr:row>
      <xdr:rowOff>1154612</xdr:rowOff>
    </xdr:to>
    <xdr:pic>
      <xdr:nvPicPr>
        <xdr:cNvPr id="36" name="Resim 35">
          <a:extLst>
            <a:ext uri="{FF2B5EF4-FFF2-40B4-BE49-F238E27FC236}">
              <a16:creationId xmlns:a16="http://schemas.microsoft.com/office/drawing/2014/main" id="{77C35EB7-1524-4918-A653-AE90402B9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7201" y="34378900"/>
          <a:ext cx="813053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</xdr:colOff>
      <xdr:row>28</xdr:row>
      <xdr:rowOff>101600</xdr:rowOff>
    </xdr:from>
    <xdr:to>
      <xdr:col>3</xdr:col>
      <xdr:colOff>989252</xdr:colOff>
      <xdr:row>28</xdr:row>
      <xdr:rowOff>1181600</xdr:rowOff>
    </xdr:to>
    <xdr:pic>
      <xdr:nvPicPr>
        <xdr:cNvPr id="37" name="Resim 36">
          <a:extLst>
            <a:ext uri="{FF2B5EF4-FFF2-40B4-BE49-F238E27FC236}">
              <a16:creationId xmlns:a16="http://schemas.microsoft.com/office/drawing/2014/main" id="{B2BE369F-6BBC-4E7C-834B-7EAEB751D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4500" y="35680650"/>
          <a:ext cx="767002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29</xdr:row>
      <xdr:rowOff>88900</xdr:rowOff>
    </xdr:from>
    <xdr:to>
      <xdr:col>3</xdr:col>
      <xdr:colOff>1000971</xdr:colOff>
      <xdr:row>29</xdr:row>
      <xdr:rowOff>1173662</xdr:rowOff>
    </xdr:to>
    <xdr:pic>
      <xdr:nvPicPr>
        <xdr:cNvPr id="38" name="Resim 37">
          <a:extLst>
            <a:ext uri="{FF2B5EF4-FFF2-40B4-BE49-F238E27FC236}">
              <a16:creationId xmlns:a16="http://schemas.microsoft.com/office/drawing/2014/main" id="{4743029A-DD0F-4D74-81C6-C2067114B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03700" y="36937950"/>
          <a:ext cx="829521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30</xdr:row>
      <xdr:rowOff>63500</xdr:rowOff>
    </xdr:from>
    <xdr:to>
      <xdr:col>3</xdr:col>
      <xdr:colOff>1083843</xdr:colOff>
      <xdr:row>30</xdr:row>
      <xdr:rowOff>1143500</xdr:rowOff>
    </xdr:to>
    <xdr:pic>
      <xdr:nvPicPr>
        <xdr:cNvPr id="39" name="Resim 38">
          <a:extLst>
            <a:ext uri="{FF2B5EF4-FFF2-40B4-BE49-F238E27FC236}">
              <a16:creationId xmlns:a16="http://schemas.microsoft.com/office/drawing/2014/main" id="{7D7BB2BA-9CAF-454D-9C14-93F148415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97350" y="38182550"/>
          <a:ext cx="918743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200756</xdr:colOff>
      <xdr:row>34</xdr:row>
      <xdr:rowOff>87313</xdr:rowOff>
    </xdr:from>
    <xdr:to>
      <xdr:col>3</xdr:col>
      <xdr:colOff>933449</xdr:colOff>
      <xdr:row>34</xdr:row>
      <xdr:rowOff>1226502</xdr:rowOff>
    </xdr:to>
    <xdr:pic>
      <xdr:nvPicPr>
        <xdr:cNvPr id="40" name="Resim 39">
          <a:extLst>
            <a:ext uri="{FF2B5EF4-FFF2-40B4-BE49-F238E27FC236}">
              <a16:creationId xmlns:a16="http://schemas.microsoft.com/office/drawing/2014/main" id="{A3186E91-AC91-4251-A617-6E2114846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33006" y="43286363"/>
          <a:ext cx="732693" cy="1139189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35</xdr:row>
      <xdr:rowOff>111496</xdr:rowOff>
    </xdr:from>
    <xdr:to>
      <xdr:col>3</xdr:col>
      <xdr:colOff>951289</xdr:colOff>
      <xdr:row>35</xdr:row>
      <xdr:rowOff>1191496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id="{6E9A3580-1730-47CD-9CC9-9C80D96A8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97350" y="44580546"/>
          <a:ext cx="786189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36</xdr:row>
      <xdr:rowOff>82550</xdr:rowOff>
    </xdr:from>
    <xdr:to>
      <xdr:col>3</xdr:col>
      <xdr:colOff>960416</xdr:colOff>
      <xdr:row>36</xdr:row>
      <xdr:rowOff>1162550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id="{13F59A1B-8751-459C-9815-FA587EAEB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59250" y="45821600"/>
          <a:ext cx="833416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37</xdr:row>
      <xdr:rowOff>6349</xdr:rowOff>
    </xdr:from>
    <xdr:to>
      <xdr:col>3</xdr:col>
      <xdr:colOff>762000</xdr:colOff>
      <xdr:row>37</xdr:row>
      <xdr:rowOff>1236318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id="{3131F94A-A43C-48DB-B312-2B9D49163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27500" y="47015399"/>
          <a:ext cx="666750" cy="122996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38</xdr:row>
      <xdr:rowOff>69849</xdr:rowOff>
    </xdr:from>
    <xdr:to>
      <xdr:col>3</xdr:col>
      <xdr:colOff>817562</xdr:colOff>
      <xdr:row>38</xdr:row>
      <xdr:rowOff>1246810</xdr:rowOff>
    </xdr:to>
    <xdr:pic>
      <xdr:nvPicPr>
        <xdr:cNvPr id="44" name="Resim 43">
          <a:extLst>
            <a:ext uri="{FF2B5EF4-FFF2-40B4-BE49-F238E27FC236}">
              <a16:creationId xmlns:a16="http://schemas.microsoft.com/office/drawing/2014/main" id="{6E499303-4A6B-4BC7-9C78-DA8EC5AEE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08450" y="48348899"/>
          <a:ext cx="741362" cy="1176961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39</xdr:row>
      <xdr:rowOff>292100</xdr:rowOff>
    </xdr:from>
    <xdr:to>
      <xdr:col>3</xdr:col>
      <xdr:colOff>1153645</xdr:colOff>
      <xdr:row>39</xdr:row>
      <xdr:rowOff>914400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C5EE236A-9CE0-492C-A595-A5E986FD5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76700" y="49841150"/>
          <a:ext cx="1109195" cy="622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50801</xdr:colOff>
      <xdr:row>40</xdr:row>
      <xdr:rowOff>152400</xdr:rowOff>
    </xdr:from>
    <xdr:to>
      <xdr:col>3</xdr:col>
      <xdr:colOff>1170446</xdr:colOff>
      <xdr:row>40</xdr:row>
      <xdr:rowOff>857250</xdr:rowOff>
    </xdr:to>
    <xdr:pic>
      <xdr:nvPicPr>
        <xdr:cNvPr id="46" name="Resim 45">
          <a:extLst>
            <a:ext uri="{FF2B5EF4-FFF2-40B4-BE49-F238E27FC236}">
              <a16:creationId xmlns:a16="http://schemas.microsoft.com/office/drawing/2014/main" id="{B89D2400-3010-4A32-98E7-A32F675EF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83051" y="50971450"/>
          <a:ext cx="1119645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41</xdr:row>
      <xdr:rowOff>31750</xdr:rowOff>
    </xdr:from>
    <xdr:to>
      <xdr:col>3</xdr:col>
      <xdr:colOff>1102765</xdr:colOff>
      <xdr:row>41</xdr:row>
      <xdr:rowOff>1116512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82157613-3616-4B21-92D5-E22E578F8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21150" y="52120800"/>
          <a:ext cx="1013865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69851</xdr:colOff>
      <xdr:row>42</xdr:row>
      <xdr:rowOff>57918</xdr:rowOff>
    </xdr:from>
    <xdr:to>
      <xdr:col>3</xdr:col>
      <xdr:colOff>1135063</xdr:colOff>
      <xdr:row>42</xdr:row>
      <xdr:rowOff>941986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id="{71DEB4FA-D989-4248-A019-B9A0708EA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02101" y="53416968"/>
          <a:ext cx="1065212" cy="884068"/>
        </a:xfrm>
        <a:prstGeom prst="rect">
          <a:avLst/>
        </a:prstGeom>
      </xdr:spPr>
    </xdr:pic>
    <xdr:clientData/>
  </xdr:twoCellAnchor>
  <xdr:twoCellAnchor editAs="oneCell">
    <xdr:from>
      <xdr:col>3</xdr:col>
      <xdr:colOff>69851</xdr:colOff>
      <xdr:row>43</xdr:row>
      <xdr:rowOff>170681</xdr:rowOff>
    </xdr:from>
    <xdr:to>
      <xdr:col>3</xdr:col>
      <xdr:colOff>1161371</xdr:colOff>
      <xdr:row>43</xdr:row>
      <xdr:rowOff>952501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7A82E1FF-A3D3-4017-A31F-6122EA760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02101" y="54799731"/>
          <a:ext cx="1091520" cy="78182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44</xdr:row>
      <xdr:rowOff>57149</xdr:rowOff>
    </xdr:from>
    <xdr:to>
      <xdr:col>3</xdr:col>
      <xdr:colOff>1103312</xdr:colOff>
      <xdr:row>44</xdr:row>
      <xdr:rowOff>1218756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id="{8E628399-EEE8-40F1-86F1-18247618D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89400" y="55956199"/>
          <a:ext cx="1046162" cy="1161607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45</xdr:row>
      <xdr:rowOff>47098</xdr:rowOff>
    </xdr:from>
    <xdr:to>
      <xdr:col>3</xdr:col>
      <xdr:colOff>1169604</xdr:colOff>
      <xdr:row>45</xdr:row>
      <xdr:rowOff>1084761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A0E81817-2835-47BB-9263-E5B066FA8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83050" y="57216148"/>
          <a:ext cx="1118804" cy="1037663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46</xdr:row>
      <xdr:rowOff>31750</xdr:rowOff>
    </xdr:from>
    <xdr:to>
      <xdr:col>3</xdr:col>
      <xdr:colOff>1182712</xdr:colOff>
      <xdr:row>46</xdr:row>
      <xdr:rowOff>874712</xdr:rowOff>
    </xdr:to>
    <xdr:pic>
      <xdr:nvPicPr>
        <xdr:cNvPr id="52" name="Resim 51">
          <a:extLst>
            <a:ext uri="{FF2B5EF4-FFF2-40B4-BE49-F238E27FC236}">
              <a16:creationId xmlns:a16="http://schemas.microsoft.com/office/drawing/2014/main" id="{75B1B1B2-AFE6-4752-830B-F3140FF1C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76700" y="58470800"/>
          <a:ext cx="1138262" cy="842962"/>
        </a:xfrm>
        <a:prstGeom prst="rect">
          <a:avLst/>
        </a:prstGeom>
      </xdr:spPr>
    </xdr:pic>
    <xdr:clientData/>
  </xdr:twoCellAnchor>
  <xdr:twoCellAnchor editAs="oneCell">
    <xdr:from>
      <xdr:col>3</xdr:col>
      <xdr:colOff>67905</xdr:colOff>
      <xdr:row>47</xdr:row>
      <xdr:rowOff>50801</xdr:rowOff>
    </xdr:from>
    <xdr:to>
      <xdr:col>3</xdr:col>
      <xdr:colOff>1096962</xdr:colOff>
      <xdr:row>47</xdr:row>
      <xdr:rowOff>1246105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5EFAA126-2866-423A-A809-DE4864C4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00155" y="59759851"/>
          <a:ext cx="1029057" cy="1195304"/>
        </a:xfrm>
        <a:prstGeom prst="rect">
          <a:avLst/>
        </a:prstGeom>
      </xdr:spPr>
    </xdr:pic>
    <xdr:clientData/>
  </xdr:twoCellAnchor>
  <xdr:twoCellAnchor editAs="oneCell">
    <xdr:from>
      <xdr:col>3</xdr:col>
      <xdr:colOff>56951</xdr:colOff>
      <xdr:row>48</xdr:row>
      <xdr:rowOff>107950</xdr:rowOff>
    </xdr:from>
    <xdr:to>
      <xdr:col>3</xdr:col>
      <xdr:colOff>1141413</xdr:colOff>
      <xdr:row>48</xdr:row>
      <xdr:rowOff>1105037</xdr:rowOff>
    </xdr:to>
    <xdr:pic>
      <xdr:nvPicPr>
        <xdr:cNvPr id="54" name="Resim 53">
          <a:extLst>
            <a:ext uri="{FF2B5EF4-FFF2-40B4-BE49-F238E27FC236}">
              <a16:creationId xmlns:a16="http://schemas.microsoft.com/office/drawing/2014/main" id="{465759DF-D395-4B47-B71B-3B61DC4A8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89201" y="61087000"/>
          <a:ext cx="1084462" cy="99708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49</xdr:row>
      <xdr:rowOff>44450</xdr:rowOff>
    </xdr:from>
    <xdr:to>
      <xdr:col>3</xdr:col>
      <xdr:colOff>1169212</xdr:colOff>
      <xdr:row>49</xdr:row>
      <xdr:rowOff>912812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CDBE87B4-DC96-401D-A41C-9A9506B23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70350" y="62293500"/>
          <a:ext cx="1131112" cy="868362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50</xdr:row>
      <xdr:rowOff>38099</xdr:rowOff>
    </xdr:from>
    <xdr:to>
      <xdr:col>3</xdr:col>
      <xdr:colOff>1009650</xdr:colOff>
      <xdr:row>50</xdr:row>
      <xdr:rowOff>1219984</xdr:rowOff>
    </xdr:to>
    <xdr:pic>
      <xdr:nvPicPr>
        <xdr:cNvPr id="56" name="Resim 55">
          <a:extLst>
            <a:ext uri="{FF2B5EF4-FFF2-40B4-BE49-F238E27FC236}">
              <a16:creationId xmlns:a16="http://schemas.microsoft.com/office/drawing/2014/main" id="{86D17DA0-79C4-4F9C-A383-C17231C90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70350" y="63557149"/>
          <a:ext cx="971550" cy="118188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51</xdr:row>
      <xdr:rowOff>67895</xdr:rowOff>
    </xdr:from>
    <xdr:to>
      <xdr:col>3</xdr:col>
      <xdr:colOff>1162051</xdr:colOff>
      <xdr:row>51</xdr:row>
      <xdr:rowOff>1040164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110C4401-83BD-45E2-9344-3E1BFF32B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08451" y="64856945"/>
          <a:ext cx="1085850" cy="97226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52</xdr:row>
      <xdr:rowOff>63500</xdr:rowOff>
    </xdr:from>
    <xdr:to>
      <xdr:col>3</xdr:col>
      <xdr:colOff>1162240</xdr:colOff>
      <xdr:row>52</xdr:row>
      <xdr:rowOff>788262</xdr:rowOff>
    </xdr:to>
    <xdr:pic>
      <xdr:nvPicPr>
        <xdr:cNvPr id="58" name="Resim 57">
          <a:extLst>
            <a:ext uri="{FF2B5EF4-FFF2-40B4-BE49-F238E27FC236}">
              <a16:creationId xmlns:a16="http://schemas.microsoft.com/office/drawing/2014/main" id="{16EFD4BC-CEA2-4049-AFFD-98CAD11D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08451" y="66122550"/>
          <a:ext cx="1086039" cy="72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54</xdr:row>
      <xdr:rowOff>96864</xdr:rowOff>
    </xdr:from>
    <xdr:to>
      <xdr:col>3</xdr:col>
      <xdr:colOff>1059016</xdr:colOff>
      <xdr:row>54</xdr:row>
      <xdr:rowOff>1181280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0B04A1AA-736C-4614-A375-DB820663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59250" y="68695914"/>
          <a:ext cx="932016" cy="1084416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53</xdr:row>
      <xdr:rowOff>171450</xdr:rowOff>
    </xdr:from>
    <xdr:to>
      <xdr:col>3</xdr:col>
      <xdr:colOff>1173694</xdr:colOff>
      <xdr:row>53</xdr:row>
      <xdr:rowOff>1116012</xdr:rowOff>
    </xdr:to>
    <xdr:pic>
      <xdr:nvPicPr>
        <xdr:cNvPr id="60" name="Resim 59">
          <a:extLst>
            <a:ext uri="{FF2B5EF4-FFF2-40B4-BE49-F238E27FC236}">
              <a16:creationId xmlns:a16="http://schemas.microsoft.com/office/drawing/2014/main" id="{9136F8B4-F289-4C81-8BCE-A91B30D45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95751" y="67500500"/>
          <a:ext cx="1110193" cy="944562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55</xdr:row>
      <xdr:rowOff>44450</xdr:rowOff>
    </xdr:from>
    <xdr:to>
      <xdr:col>3</xdr:col>
      <xdr:colOff>1039988</xdr:colOff>
      <xdr:row>55</xdr:row>
      <xdr:rowOff>1124450</xdr:rowOff>
    </xdr:to>
    <xdr:pic>
      <xdr:nvPicPr>
        <xdr:cNvPr id="61" name="Resim 60">
          <a:extLst>
            <a:ext uri="{FF2B5EF4-FFF2-40B4-BE49-F238E27FC236}">
              <a16:creationId xmlns:a16="http://schemas.microsoft.com/office/drawing/2014/main" id="{28F2CCCD-04E3-45FD-9536-6E5EB7CFA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33850" y="69913500"/>
          <a:ext cx="938388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59</xdr:row>
      <xdr:rowOff>38100</xdr:rowOff>
    </xdr:from>
    <xdr:to>
      <xdr:col>3</xdr:col>
      <xdr:colOff>981400</xdr:colOff>
      <xdr:row>59</xdr:row>
      <xdr:rowOff>1122862</xdr:rowOff>
    </xdr:to>
    <xdr:pic>
      <xdr:nvPicPr>
        <xdr:cNvPr id="62" name="Resim 61">
          <a:extLst>
            <a:ext uri="{FF2B5EF4-FFF2-40B4-BE49-F238E27FC236}">
              <a16:creationId xmlns:a16="http://schemas.microsoft.com/office/drawing/2014/main" id="{074AAC17-0E2E-440E-A418-85C9B4B17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65600" y="71177150"/>
          <a:ext cx="848050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60</xdr:row>
      <xdr:rowOff>63500</xdr:rowOff>
    </xdr:from>
    <xdr:to>
      <xdr:col>3</xdr:col>
      <xdr:colOff>990054</xdr:colOff>
      <xdr:row>60</xdr:row>
      <xdr:rowOff>1230312</xdr:rowOff>
    </xdr:to>
    <xdr:pic>
      <xdr:nvPicPr>
        <xdr:cNvPr id="63" name="Resim 62">
          <a:extLst>
            <a:ext uri="{FF2B5EF4-FFF2-40B4-BE49-F238E27FC236}">
              <a16:creationId xmlns:a16="http://schemas.microsoft.com/office/drawing/2014/main" id="{D7B62721-6F15-4B08-B5DE-4034E8F68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02100" y="72472550"/>
          <a:ext cx="920204" cy="1166812"/>
        </a:xfrm>
        <a:prstGeom prst="rect">
          <a:avLst/>
        </a:prstGeom>
      </xdr:spPr>
    </xdr:pic>
    <xdr:clientData/>
  </xdr:twoCellAnchor>
  <xdr:twoCellAnchor editAs="oneCell">
    <xdr:from>
      <xdr:col>3</xdr:col>
      <xdr:colOff>140650</xdr:colOff>
      <xdr:row>61</xdr:row>
      <xdr:rowOff>57150</xdr:rowOff>
    </xdr:from>
    <xdr:to>
      <xdr:col>3</xdr:col>
      <xdr:colOff>1066800</xdr:colOff>
      <xdr:row>61</xdr:row>
      <xdr:rowOff>1227742</xdr:rowOff>
    </xdr:to>
    <xdr:pic>
      <xdr:nvPicPr>
        <xdr:cNvPr id="64" name="Resim 63">
          <a:extLst>
            <a:ext uri="{FF2B5EF4-FFF2-40B4-BE49-F238E27FC236}">
              <a16:creationId xmlns:a16="http://schemas.microsoft.com/office/drawing/2014/main" id="{5D90C9E7-E650-4515-ABA6-ECA5235B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2900" y="77543025"/>
          <a:ext cx="926150" cy="1170592"/>
        </a:xfrm>
        <a:prstGeom prst="rect">
          <a:avLst/>
        </a:prstGeom>
      </xdr:spPr>
    </xdr:pic>
    <xdr:clientData/>
  </xdr:twoCellAnchor>
  <xdr:twoCellAnchor editAs="oneCell">
    <xdr:from>
      <xdr:col>3</xdr:col>
      <xdr:colOff>180365</xdr:colOff>
      <xdr:row>69</xdr:row>
      <xdr:rowOff>107950</xdr:rowOff>
    </xdr:from>
    <xdr:to>
      <xdr:col>3</xdr:col>
      <xdr:colOff>1065032</xdr:colOff>
      <xdr:row>69</xdr:row>
      <xdr:rowOff>1192712</xdr:rowOff>
    </xdr:to>
    <xdr:pic>
      <xdr:nvPicPr>
        <xdr:cNvPr id="66" name="Resim 65">
          <a:extLst>
            <a:ext uri="{FF2B5EF4-FFF2-40B4-BE49-F238E27FC236}">
              <a16:creationId xmlns:a16="http://schemas.microsoft.com/office/drawing/2014/main" id="{D2C50465-A711-4E2A-A501-BC707D97D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12615" y="77597000"/>
          <a:ext cx="884667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73</xdr:row>
      <xdr:rowOff>76200</xdr:rowOff>
    </xdr:from>
    <xdr:to>
      <xdr:col>3</xdr:col>
      <xdr:colOff>830262</xdr:colOff>
      <xdr:row>73</xdr:row>
      <xdr:rowOff>1180082</xdr:rowOff>
    </xdr:to>
    <xdr:pic>
      <xdr:nvPicPr>
        <xdr:cNvPr id="67" name="Resim 66">
          <a:extLst>
            <a:ext uri="{FF2B5EF4-FFF2-40B4-BE49-F238E27FC236}">
              <a16:creationId xmlns:a16="http://schemas.microsoft.com/office/drawing/2014/main" id="{36305454-58E5-4547-8B9F-E5C61424E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89400" y="81375250"/>
          <a:ext cx="773112" cy="110388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74</xdr:row>
      <xdr:rowOff>82549</xdr:rowOff>
    </xdr:from>
    <xdr:to>
      <xdr:col>3</xdr:col>
      <xdr:colOff>923566</xdr:colOff>
      <xdr:row>74</xdr:row>
      <xdr:rowOff>1162549</xdr:rowOff>
    </xdr:to>
    <xdr:pic>
      <xdr:nvPicPr>
        <xdr:cNvPr id="68" name="Resim 67">
          <a:extLst>
            <a:ext uri="{FF2B5EF4-FFF2-40B4-BE49-F238E27FC236}">
              <a16:creationId xmlns:a16="http://schemas.microsoft.com/office/drawing/2014/main" id="{BCDF3DF0-F9D0-4631-ADE2-D7F07117B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65600" y="82651599"/>
          <a:ext cx="790216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234950</xdr:colOff>
      <xdr:row>75</xdr:row>
      <xdr:rowOff>95250</xdr:rowOff>
    </xdr:from>
    <xdr:to>
      <xdr:col>3</xdr:col>
      <xdr:colOff>1030088</xdr:colOff>
      <xdr:row>75</xdr:row>
      <xdr:rowOff>1180012</xdr:rowOff>
    </xdr:to>
    <xdr:pic>
      <xdr:nvPicPr>
        <xdr:cNvPr id="69" name="Resim 68">
          <a:extLst>
            <a:ext uri="{FF2B5EF4-FFF2-40B4-BE49-F238E27FC236}">
              <a16:creationId xmlns:a16="http://schemas.microsoft.com/office/drawing/2014/main" id="{732E17D2-42A6-43EC-A6FD-B92233D53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7200" y="83934300"/>
          <a:ext cx="795138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76</xdr:row>
      <xdr:rowOff>114300</xdr:rowOff>
    </xdr:from>
    <xdr:to>
      <xdr:col>3</xdr:col>
      <xdr:colOff>970642</xdr:colOff>
      <xdr:row>76</xdr:row>
      <xdr:rowOff>1199062</xdr:rowOff>
    </xdr:to>
    <xdr:pic>
      <xdr:nvPicPr>
        <xdr:cNvPr id="70" name="Resim 69">
          <a:extLst>
            <a:ext uri="{FF2B5EF4-FFF2-40B4-BE49-F238E27FC236}">
              <a16:creationId xmlns:a16="http://schemas.microsoft.com/office/drawing/2014/main" id="{BD3ED6A9-34D9-48F4-8767-F3735DCBA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35450" y="85223350"/>
          <a:ext cx="767442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77</xdr:row>
      <xdr:rowOff>95250</xdr:rowOff>
    </xdr:from>
    <xdr:to>
      <xdr:col>3</xdr:col>
      <xdr:colOff>1113116</xdr:colOff>
      <xdr:row>77</xdr:row>
      <xdr:rowOff>1180012</xdr:rowOff>
    </xdr:to>
    <xdr:pic>
      <xdr:nvPicPr>
        <xdr:cNvPr id="71" name="Resim 70">
          <a:extLst>
            <a:ext uri="{FF2B5EF4-FFF2-40B4-BE49-F238E27FC236}">
              <a16:creationId xmlns:a16="http://schemas.microsoft.com/office/drawing/2014/main" id="{2AABF49B-875C-4ACA-BADC-AFDC0537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46550" y="86474300"/>
          <a:ext cx="998816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78</xdr:row>
      <xdr:rowOff>95250</xdr:rowOff>
    </xdr:from>
    <xdr:to>
      <xdr:col>3</xdr:col>
      <xdr:colOff>1008448</xdr:colOff>
      <xdr:row>78</xdr:row>
      <xdr:rowOff>1180012</xdr:rowOff>
    </xdr:to>
    <xdr:pic>
      <xdr:nvPicPr>
        <xdr:cNvPr id="72" name="Resim 71">
          <a:extLst>
            <a:ext uri="{FF2B5EF4-FFF2-40B4-BE49-F238E27FC236}">
              <a16:creationId xmlns:a16="http://schemas.microsoft.com/office/drawing/2014/main" id="{72430F85-86EC-40B7-8384-EEE807A7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03700" y="87744300"/>
          <a:ext cx="836998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79</xdr:row>
      <xdr:rowOff>107950</xdr:rowOff>
    </xdr:from>
    <xdr:to>
      <xdr:col>3</xdr:col>
      <xdr:colOff>1055485</xdr:colOff>
      <xdr:row>79</xdr:row>
      <xdr:rowOff>1192712</xdr:rowOff>
    </xdr:to>
    <xdr:pic>
      <xdr:nvPicPr>
        <xdr:cNvPr id="73" name="Resim 72">
          <a:extLst>
            <a:ext uri="{FF2B5EF4-FFF2-40B4-BE49-F238E27FC236}">
              <a16:creationId xmlns:a16="http://schemas.microsoft.com/office/drawing/2014/main" id="{338DC64F-74BD-4495-82FB-3914722F0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8950" y="89027000"/>
          <a:ext cx="788785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255943</xdr:colOff>
      <xdr:row>80</xdr:row>
      <xdr:rowOff>114300</xdr:rowOff>
    </xdr:from>
    <xdr:to>
      <xdr:col>3</xdr:col>
      <xdr:colOff>1056414</xdr:colOff>
      <xdr:row>80</xdr:row>
      <xdr:rowOff>1199062</xdr:rowOff>
    </xdr:to>
    <xdr:pic>
      <xdr:nvPicPr>
        <xdr:cNvPr id="74" name="Resim 73">
          <a:extLst>
            <a:ext uri="{FF2B5EF4-FFF2-40B4-BE49-F238E27FC236}">
              <a16:creationId xmlns:a16="http://schemas.microsoft.com/office/drawing/2014/main" id="{D1327A3A-E230-489A-9989-61434F34A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8193" y="90303350"/>
          <a:ext cx="800471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82</xdr:row>
      <xdr:rowOff>95250</xdr:rowOff>
    </xdr:from>
    <xdr:to>
      <xdr:col>3</xdr:col>
      <xdr:colOff>962343</xdr:colOff>
      <xdr:row>82</xdr:row>
      <xdr:rowOff>1180012</xdr:rowOff>
    </xdr:to>
    <xdr:pic>
      <xdr:nvPicPr>
        <xdr:cNvPr id="75" name="Resim 74">
          <a:extLst>
            <a:ext uri="{FF2B5EF4-FFF2-40B4-BE49-F238E27FC236}">
              <a16:creationId xmlns:a16="http://schemas.microsoft.com/office/drawing/2014/main" id="{12B743C4-D5F6-46EA-A704-D5D638DC4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3550" y="91554300"/>
          <a:ext cx="721043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83</xdr:row>
      <xdr:rowOff>88900</xdr:rowOff>
    </xdr:from>
    <xdr:to>
      <xdr:col>3</xdr:col>
      <xdr:colOff>1077480</xdr:colOff>
      <xdr:row>83</xdr:row>
      <xdr:rowOff>1173662</xdr:rowOff>
    </xdr:to>
    <xdr:pic>
      <xdr:nvPicPr>
        <xdr:cNvPr id="76" name="Resim 75">
          <a:extLst>
            <a:ext uri="{FF2B5EF4-FFF2-40B4-BE49-F238E27FC236}">
              <a16:creationId xmlns:a16="http://schemas.microsoft.com/office/drawing/2014/main" id="{EB7E9D8C-2F38-4CCB-9025-A786255C3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03700" y="92817950"/>
          <a:ext cx="906030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196850</xdr:colOff>
      <xdr:row>84</xdr:row>
      <xdr:rowOff>76200</xdr:rowOff>
    </xdr:from>
    <xdr:to>
      <xdr:col>3</xdr:col>
      <xdr:colOff>1001887</xdr:colOff>
      <xdr:row>84</xdr:row>
      <xdr:rowOff>1160962</xdr:rowOff>
    </xdr:to>
    <xdr:pic>
      <xdr:nvPicPr>
        <xdr:cNvPr id="77" name="Resim 76">
          <a:extLst>
            <a:ext uri="{FF2B5EF4-FFF2-40B4-BE49-F238E27FC236}">
              <a16:creationId xmlns:a16="http://schemas.microsoft.com/office/drawing/2014/main" id="{DDFE1C8B-ECA8-432A-B226-00471C8EC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29100" y="94075250"/>
          <a:ext cx="805037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85</xdr:row>
      <xdr:rowOff>76200</xdr:rowOff>
    </xdr:from>
    <xdr:to>
      <xdr:col>3</xdr:col>
      <xdr:colOff>1104892</xdr:colOff>
      <xdr:row>85</xdr:row>
      <xdr:rowOff>1160962</xdr:rowOff>
    </xdr:to>
    <xdr:pic>
      <xdr:nvPicPr>
        <xdr:cNvPr id="78" name="Resim 77">
          <a:extLst>
            <a:ext uri="{FF2B5EF4-FFF2-40B4-BE49-F238E27FC236}">
              <a16:creationId xmlns:a16="http://schemas.microsoft.com/office/drawing/2014/main" id="{88AAB590-FBF6-49F2-95B5-18FF5F14A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33850" y="95345250"/>
          <a:ext cx="1003292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86</xdr:row>
      <xdr:rowOff>101600</xdr:rowOff>
    </xdr:from>
    <xdr:to>
      <xdr:col>3</xdr:col>
      <xdr:colOff>1085340</xdr:colOff>
      <xdr:row>86</xdr:row>
      <xdr:rowOff>1181600</xdr:rowOff>
    </xdr:to>
    <xdr:pic>
      <xdr:nvPicPr>
        <xdr:cNvPr id="79" name="Resim 78">
          <a:extLst>
            <a:ext uri="{FF2B5EF4-FFF2-40B4-BE49-F238E27FC236}">
              <a16:creationId xmlns:a16="http://schemas.microsoft.com/office/drawing/2014/main" id="{7DAE0579-A685-48F5-BC17-14B723CC1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03700" y="96640650"/>
          <a:ext cx="913890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87</xdr:row>
      <xdr:rowOff>88900</xdr:rowOff>
    </xdr:from>
    <xdr:to>
      <xdr:col>3</xdr:col>
      <xdr:colOff>1068630</xdr:colOff>
      <xdr:row>87</xdr:row>
      <xdr:rowOff>1173662</xdr:rowOff>
    </xdr:to>
    <xdr:pic>
      <xdr:nvPicPr>
        <xdr:cNvPr id="80" name="Resim 79">
          <a:extLst>
            <a:ext uri="{FF2B5EF4-FFF2-40B4-BE49-F238E27FC236}">
              <a16:creationId xmlns:a16="http://schemas.microsoft.com/office/drawing/2014/main" id="{6223A37E-65E4-44AB-B61E-65D263E5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1950" y="97897950"/>
          <a:ext cx="928930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89</xdr:row>
      <xdr:rowOff>82550</xdr:rowOff>
    </xdr:from>
    <xdr:to>
      <xdr:col>3</xdr:col>
      <xdr:colOff>1008108</xdr:colOff>
      <xdr:row>89</xdr:row>
      <xdr:rowOff>1162550</xdr:rowOff>
    </xdr:to>
    <xdr:pic>
      <xdr:nvPicPr>
        <xdr:cNvPr id="81" name="Resim 80">
          <a:extLst>
            <a:ext uri="{FF2B5EF4-FFF2-40B4-BE49-F238E27FC236}">
              <a16:creationId xmlns:a16="http://schemas.microsoft.com/office/drawing/2014/main" id="{57B7B0B8-3B7B-4C26-882E-725B159CE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84651" y="99161600"/>
          <a:ext cx="855707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90</xdr:row>
      <xdr:rowOff>82550</xdr:rowOff>
    </xdr:from>
    <xdr:to>
      <xdr:col>3</xdr:col>
      <xdr:colOff>924590</xdr:colOff>
      <xdr:row>90</xdr:row>
      <xdr:rowOff>1162550</xdr:rowOff>
    </xdr:to>
    <xdr:pic>
      <xdr:nvPicPr>
        <xdr:cNvPr id="82" name="Resim 81">
          <a:extLst>
            <a:ext uri="{FF2B5EF4-FFF2-40B4-BE49-F238E27FC236}">
              <a16:creationId xmlns:a16="http://schemas.microsoft.com/office/drawing/2014/main" id="{EAD6C3B2-63EA-4096-BF45-AB644CED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22751" y="100431600"/>
          <a:ext cx="734089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91</xdr:row>
      <xdr:rowOff>69850</xdr:rowOff>
    </xdr:from>
    <xdr:to>
      <xdr:col>3</xdr:col>
      <xdr:colOff>1074837</xdr:colOff>
      <xdr:row>91</xdr:row>
      <xdr:rowOff>1154612</xdr:rowOff>
    </xdr:to>
    <xdr:pic>
      <xdr:nvPicPr>
        <xdr:cNvPr id="83" name="Resim 82">
          <a:extLst>
            <a:ext uri="{FF2B5EF4-FFF2-40B4-BE49-F238E27FC236}">
              <a16:creationId xmlns:a16="http://schemas.microsoft.com/office/drawing/2014/main" id="{0F574344-2EB8-4F81-8001-DE0A9817B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27500" y="101688900"/>
          <a:ext cx="979587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215900</xdr:colOff>
      <xdr:row>92</xdr:row>
      <xdr:rowOff>95250</xdr:rowOff>
    </xdr:from>
    <xdr:to>
      <xdr:col>3</xdr:col>
      <xdr:colOff>1036941</xdr:colOff>
      <xdr:row>92</xdr:row>
      <xdr:rowOff>1180012</xdr:rowOff>
    </xdr:to>
    <xdr:pic>
      <xdr:nvPicPr>
        <xdr:cNvPr id="84" name="Resim 83">
          <a:extLst>
            <a:ext uri="{FF2B5EF4-FFF2-40B4-BE49-F238E27FC236}">
              <a16:creationId xmlns:a16="http://schemas.microsoft.com/office/drawing/2014/main" id="{0D06396A-E40A-48EB-8D2B-6031E7742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48150" y="102984300"/>
          <a:ext cx="821041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95</xdr:row>
      <xdr:rowOff>38100</xdr:rowOff>
    </xdr:from>
    <xdr:to>
      <xdr:col>3</xdr:col>
      <xdr:colOff>1145036</xdr:colOff>
      <xdr:row>95</xdr:row>
      <xdr:rowOff>1122862</xdr:rowOff>
    </xdr:to>
    <xdr:pic>
      <xdr:nvPicPr>
        <xdr:cNvPr id="85" name="Resim 84">
          <a:extLst>
            <a:ext uri="{FF2B5EF4-FFF2-40B4-BE49-F238E27FC236}">
              <a16:creationId xmlns:a16="http://schemas.microsoft.com/office/drawing/2014/main" id="{E948A964-D75F-4BE9-978A-CC59948C7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83050" y="106737150"/>
          <a:ext cx="1094236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</xdr:colOff>
      <xdr:row>96</xdr:row>
      <xdr:rowOff>69850</xdr:rowOff>
    </xdr:from>
    <xdr:to>
      <xdr:col>3</xdr:col>
      <xdr:colOff>1037658</xdr:colOff>
      <xdr:row>96</xdr:row>
      <xdr:rowOff>1154612</xdr:rowOff>
    </xdr:to>
    <xdr:pic>
      <xdr:nvPicPr>
        <xdr:cNvPr id="86" name="Resim 85">
          <a:extLst>
            <a:ext uri="{FF2B5EF4-FFF2-40B4-BE49-F238E27FC236}">
              <a16:creationId xmlns:a16="http://schemas.microsoft.com/office/drawing/2014/main" id="{49D89FA2-DB2C-49D8-8D3E-C0B761A5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4500" y="108038900"/>
          <a:ext cx="815408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337157</xdr:colOff>
      <xdr:row>97</xdr:row>
      <xdr:rowOff>69850</xdr:rowOff>
    </xdr:from>
    <xdr:to>
      <xdr:col>3</xdr:col>
      <xdr:colOff>893763</xdr:colOff>
      <xdr:row>97</xdr:row>
      <xdr:rowOff>931862</xdr:rowOff>
    </xdr:to>
    <xdr:pic>
      <xdr:nvPicPr>
        <xdr:cNvPr id="87" name="Resim 86">
          <a:extLst>
            <a:ext uri="{FF2B5EF4-FFF2-40B4-BE49-F238E27FC236}">
              <a16:creationId xmlns:a16="http://schemas.microsoft.com/office/drawing/2014/main" id="{1363A48C-9823-445F-BBF2-56D071F43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69407" y="109308900"/>
          <a:ext cx="556606" cy="86201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56</xdr:row>
      <xdr:rowOff>388937</xdr:rowOff>
    </xdr:from>
    <xdr:to>
      <xdr:col>3</xdr:col>
      <xdr:colOff>1152848</xdr:colOff>
      <xdr:row>56</xdr:row>
      <xdr:rowOff>1050199</xdr:rowOff>
    </xdr:to>
    <xdr:pic>
      <xdr:nvPicPr>
        <xdr:cNvPr id="92" name="Resim 91">
          <a:extLst>
            <a:ext uri="{FF2B5EF4-FFF2-40B4-BE49-F238E27FC236}">
              <a16:creationId xmlns:a16="http://schemas.microsoft.com/office/drawing/2014/main" id="{C0CB29A9-996C-4678-A4E1-D0F142C3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6063" y="71524812"/>
          <a:ext cx="1129035" cy="661262"/>
        </a:xfrm>
        <a:prstGeom prst="rect">
          <a:avLst/>
        </a:prstGeom>
      </xdr:spPr>
    </xdr:pic>
    <xdr:clientData/>
  </xdr:twoCellAnchor>
  <xdr:twoCellAnchor editAs="oneCell">
    <xdr:from>
      <xdr:col>3</xdr:col>
      <xdr:colOff>230188</xdr:colOff>
      <xdr:row>57</xdr:row>
      <xdr:rowOff>95250</xdr:rowOff>
    </xdr:from>
    <xdr:to>
      <xdr:col>3</xdr:col>
      <xdr:colOff>1105101</xdr:colOff>
      <xdr:row>57</xdr:row>
      <xdr:rowOff>1180012</xdr:rowOff>
    </xdr:to>
    <xdr:pic>
      <xdr:nvPicPr>
        <xdr:cNvPr id="93" name="Resim 92">
          <a:extLst>
            <a:ext uri="{FF2B5EF4-FFF2-40B4-BE49-F238E27FC236}">
              <a16:creationId xmlns:a16="http://schemas.microsoft.com/office/drawing/2014/main" id="{04855C50-7FE4-4F98-A29C-296EC5B6C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2438" y="72501125"/>
          <a:ext cx="874913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58</xdr:row>
      <xdr:rowOff>99273</xdr:rowOff>
    </xdr:from>
    <xdr:to>
      <xdr:col>3</xdr:col>
      <xdr:colOff>1130471</xdr:colOff>
      <xdr:row>58</xdr:row>
      <xdr:rowOff>1149517</xdr:rowOff>
    </xdr:to>
    <xdr:pic>
      <xdr:nvPicPr>
        <xdr:cNvPr id="94" name="Resim 93">
          <a:extLst>
            <a:ext uri="{FF2B5EF4-FFF2-40B4-BE49-F238E27FC236}">
              <a16:creationId xmlns:a16="http://schemas.microsoft.com/office/drawing/2014/main" id="{F1E49AAF-947B-E24E-F986-B4BC5DC2F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87813" y="73775148"/>
          <a:ext cx="1074908" cy="105024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64</xdr:row>
      <xdr:rowOff>47625</xdr:rowOff>
    </xdr:from>
    <xdr:to>
      <xdr:col>3</xdr:col>
      <xdr:colOff>1016146</xdr:colOff>
      <xdr:row>64</xdr:row>
      <xdr:rowOff>1131887</xdr:rowOff>
    </xdr:to>
    <xdr:pic>
      <xdr:nvPicPr>
        <xdr:cNvPr id="96" name="Resim 95">
          <a:extLst>
            <a:ext uri="{FF2B5EF4-FFF2-40B4-BE49-F238E27FC236}">
              <a16:creationId xmlns:a16="http://schemas.microsoft.com/office/drawing/2014/main" id="{92434380-AEC3-48D9-A97D-13ECF0F2A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81343500"/>
          <a:ext cx="730396" cy="1084262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65</xdr:row>
      <xdr:rowOff>79375</xdr:rowOff>
    </xdr:from>
    <xdr:to>
      <xdr:col>3</xdr:col>
      <xdr:colOff>1166812</xdr:colOff>
      <xdr:row>65</xdr:row>
      <xdr:rowOff>904323</xdr:rowOff>
    </xdr:to>
    <xdr:pic>
      <xdr:nvPicPr>
        <xdr:cNvPr id="97" name="Resim 96">
          <a:extLst>
            <a:ext uri="{FF2B5EF4-FFF2-40B4-BE49-F238E27FC236}">
              <a16:creationId xmlns:a16="http://schemas.microsoft.com/office/drawing/2014/main" id="{8C2472B6-58BC-4534-B5ED-1AE0D6AF0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95750" y="82645250"/>
          <a:ext cx="1103312" cy="824948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66</xdr:row>
      <xdr:rowOff>103187</xdr:rowOff>
    </xdr:from>
    <xdr:to>
      <xdr:col>3</xdr:col>
      <xdr:colOff>987105</xdr:colOff>
      <xdr:row>66</xdr:row>
      <xdr:rowOff>1206903</xdr:rowOff>
    </xdr:to>
    <xdr:pic>
      <xdr:nvPicPr>
        <xdr:cNvPr id="98" name="Resim 97">
          <a:extLst>
            <a:ext uri="{FF2B5EF4-FFF2-40B4-BE49-F238E27FC236}">
              <a16:creationId xmlns:a16="http://schemas.microsoft.com/office/drawing/2014/main" id="{D2CA3D4C-D2D6-4476-8809-75EF5C841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59250" y="83939062"/>
          <a:ext cx="860105" cy="1103716"/>
        </a:xfrm>
        <a:prstGeom prst="rect">
          <a:avLst/>
        </a:prstGeom>
      </xdr:spPr>
    </xdr:pic>
    <xdr:clientData/>
  </xdr:twoCellAnchor>
  <xdr:twoCellAnchor editAs="oneCell">
    <xdr:from>
      <xdr:col>3</xdr:col>
      <xdr:colOff>71437</xdr:colOff>
      <xdr:row>67</xdr:row>
      <xdr:rowOff>150812</xdr:rowOff>
    </xdr:from>
    <xdr:to>
      <xdr:col>3</xdr:col>
      <xdr:colOff>1028699</xdr:colOff>
      <xdr:row>67</xdr:row>
      <xdr:rowOff>1178650</xdr:rowOff>
    </xdr:to>
    <xdr:pic>
      <xdr:nvPicPr>
        <xdr:cNvPr id="99" name="Resim 98">
          <a:extLst>
            <a:ext uri="{FF2B5EF4-FFF2-40B4-BE49-F238E27FC236}">
              <a16:creationId xmlns:a16="http://schemas.microsoft.com/office/drawing/2014/main" id="{E4773E70-8B33-4E16-9F5A-81D4038F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03687" y="85256687"/>
          <a:ext cx="957262" cy="1027838"/>
        </a:xfrm>
        <a:prstGeom prst="rect">
          <a:avLst/>
        </a:prstGeom>
      </xdr:spPr>
    </xdr:pic>
    <xdr:clientData/>
  </xdr:twoCellAnchor>
  <xdr:twoCellAnchor editAs="oneCell">
    <xdr:from>
      <xdr:col>3</xdr:col>
      <xdr:colOff>246717</xdr:colOff>
      <xdr:row>68</xdr:row>
      <xdr:rowOff>174627</xdr:rowOff>
    </xdr:from>
    <xdr:to>
      <xdr:col>3</xdr:col>
      <xdr:colOff>877887</xdr:colOff>
      <xdr:row>68</xdr:row>
      <xdr:rowOff>1222377</xdr:rowOff>
    </xdr:to>
    <xdr:pic>
      <xdr:nvPicPr>
        <xdr:cNvPr id="100" name="Resim 99">
          <a:extLst>
            <a:ext uri="{FF2B5EF4-FFF2-40B4-BE49-F238E27FC236}">
              <a16:creationId xmlns:a16="http://schemas.microsoft.com/office/drawing/2014/main" id="{951C0AC8-1689-4C3F-87FC-875D040C7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8967" y="86550502"/>
          <a:ext cx="631170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166687</xdr:colOff>
      <xdr:row>71</xdr:row>
      <xdr:rowOff>47625</xdr:rowOff>
    </xdr:from>
    <xdr:to>
      <xdr:col>3</xdr:col>
      <xdr:colOff>953255</xdr:colOff>
      <xdr:row>71</xdr:row>
      <xdr:rowOff>1181654</xdr:rowOff>
    </xdr:to>
    <xdr:pic>
      <xdr:nvPicPr>
        <xdr:cNvPr id="101" name="Resim 100">
          <a:extLst>
            <a:ext uri="{FF2B5EF4-FFF2-40B4-BE49-F238E27FC236}">
              <a16:creationId xmlns:a16="http://schemas.microsoft.com/office/drawing/2014/main" id="{B0871984-60D9-4246-9DF0-83B4CE064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98937" y="90233500"/>
          <a:ext cx="786568" cy="1134029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</xdr:colOff>
      <xdr:row>81</xdr:row>
      <xdr:rowOff>134937</xdr:rowOff>
    </xdr:from>
    <xdr:to>
      <xdr:col>3</xdr:col>
      <xdr:colOff>957004</xdr:colOff>
      <xdr:row>81</xdr:row>
      <xdr:rowOff>1219699</xdr:rowOff>
    </xdr:to>
    <xdr:pic>
      <xdr:nvPicPr>
        <xdr:cNvPr id="102" name="Resim 101">
          <a:extLst>
            <a:ext uri="{FF2B5EF4-FFF2-40B4-BE49-F238E27FC236}">
              <a16:creationId xmlns:a16="http://schemas.microsoft.com/office/drawing/2014/main" id="{844FFCCB-D59A-4B79-A9D1-B4509C18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4500" y="103020812"/>
          <a:ext cx="734754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214313</xdr:colOff>
      <xdr:row>88</xdr:row>
      <xdr:rowOff>95250</xdr:rowOff>
    </xdr:from>
    <xdr:to>
      <xdr:col>3</xdr:col>
      <xdr:colOff>1112478</xdr:colOff>
      <xdr:row>88</xdr:row>
      <xdr:rowOff>1180012</xdr:rowOff>
    </xdr:to>
    <xdr:pic>
      <xdr:nvPicPr>
        <xdr:cNvPr id="103" name="Resim 102">
          <a:extLst>
            <a:ext uri="{FF2B5EF4-FFF2-40B4-BE49-F238E27FC236}">
              <a16:creationId xmlns:a16="http://schemas.microsoft.com/office/drawing/2014/main" id="{7B9367A8-5B31-4F7C-B37E-70670FDF8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46563" y="111871125"/>
          <a:ext cx="898165" cy="108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164462</xdr:colOff>
      <xdr:row>62</xdr:row>
      <xdr:rowOff>57150</xdr:rowOff>
    </xdr:from>
    <xdr:to>
      <xdr:col>3</xdr:col>
      <xdr:colOff>1090612</xdr:colOff>
      <xdr:row>62</xdr:row>
      <xdr:rowOff>1227742</xdr:rowOff>
    </xdr:to>
    <xdr:pic>
      <xdr:nvPicPr>
        <xdr:cNvPr id="105" name="Resim 104">
          <a:extLst>
            <a:ext uri="{FF2B5EF4-FFF2-40B4-BE49-F238E27FC236}">
              <a16:creationId xmlns:a16="http://schemas.microsoft.com/office/drawing/2014/main" id="{3F4E2F5B-AC78-7266-3E21-154B51DDC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96712" y="78813025"/>
          <a:ext cx="926150" cy="1170592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1</xdr:row>
      <xdr:rowOff>45720</xdr:rowOff>
    </xdr:from>
    <xdr:to>
      <xdr:col>8</xdr:col>
      <xdr:colOff>22860</xdr:colOff>
      <xdr:row>1</xdr:row>
      <xdr:rowOff>1196340</xdr:rowOff>
    </xdr:to>
    <xdr:sp macro="" textlink="">
      <xdr:nvSpPr>
        <xdr:cNvPr id="65" name="Dikdörtgen 64">
          <a:extLst>
            <a:ext uri="{FF2B5EF4-FFF2-40B4-BE49-F238E27FC236}">
              <a16:creationId xmlns:a16="http://schemas.microsoft.com/office/drawing/2014/main" id="{8CE3DC5F-D76F-DCD5-287D-E7AE2C7DDC37}"/>
            </a:ext>
          </a:extLst>
        </xdr:cNvPr>
        <xdr:cNvSpPr/>
      </xdr:nvSpPr>
      <xdr:spPr>
        <a:xfrm>
          <a:off x="7581900" y="502920"/>
          <a:ext cx="586740" cy="11506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761999</xdr:colOff>
          <xdr:row>1</xdr:row>
          <xdr:rowOff>0</xdr:rowOff>
        </xdr:from>
        <xdr:to>
          <xdr:col>4</xdr:col>
          <xdr:colOff>1295399</xdr:colOff>
          <xdr:row>2</xdr:row>
          <xdr:rowOff>0</xdr:rowOff>
        </xdr:to>
        <xdr:pic>
          <xdr:nvPicPr>
            <xdr:cNvPr id="10" name="Resim 9">
              <a:extLst>
                <a:ext uri="{FF2B5EF4-FFF2-40B4-BE49-F238E27FC236}">
                  <a16:creationId xmlns:a16="http://schemas.microsoft.com/office/drawing/2014/main" id="{1E615235-76B6-6B78-4CD5-110483EA833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a" spid="_x0000_s327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4351019" y="45720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3</xdr:row>
          <xdr:rowOff>0</xdr:rowOff>
        </xdr:to>
        <xdr:pic>
          <xdr:nvPicPr>
            <xdr:cNvPr id="12" name="Resim 11">
              <a:extLst>
                <a:ext uri="{FF2B5EF4-FFF2-40B4-BE49-F238E27FC236}">
                  <a16:creationId xmlns:a16="http://schemas.microsoft.com/office/drawing/2014/main" id="{348B8972-7C46-43CF-8A4E-61B94FA08DA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b" spid="_x0000_s3274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4351020" y="172212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0</xdr:colOff>
          <xdr:row>4</xdr:row>
          <xdr:rowOff>0</xdr:rowOff>
        </xdr:to>
        <xdr:pic>
          <xdr:nvPicPr>
            <xdr:cNvPr id="13" name="Resim 12">
              <a:extLst>
                <a:ext uri="{FF2B5EF4-FFF2-40B4-BE49-F238E27FC236}">
                  <a16:creationId xmlns:a16="http://schemas.microsoft.com/office/drawing/2014/main" id="{C7ABB0B0-3487-1E5E-FEF0-5FBAF558C45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c" spid="_x0000_s327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4351020" y="298704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</xdr:row>
          <xdr:rowOff>0</xdr:rowOff>
        </xdr:from>
        <xdr:to>
          <xdr:col>5</xdr:col>
          <xdr:colOff>0</xdr:colOff>
          <xdr:row>5</xdr:row>
          <xdr:rowOff>0</xdr:rowOff>
        </xdr:to>
        <xdr:pic>
          <xdr:nvPicPr>
            <xdr:cNvPr id="15" name="Resim 14">
              <a:extLst>
                <a:ext uri="{FF2B5EF4-FFF2-40B4-BE49-F238E27FC236}">
                  <a16:creationId xmlns:a16="http://schemas.microsoft.com/office/drawing/2014/main" id="{3A305A61-C3F0-00DC-6DB4-2F38B7D2242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d" spid="_x0000_s32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351020" y="425196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</xdr:row>
          <xdr:rowOff>0</xdr:rowOff>
        </xdr:from>
        <xdr:to>
          <xdr:col>5</xdr:col>
          <xdr:colOff>0</xdr:colOff>
          <xdr:row>6</xdr:row>
          <xdr:rowOff>0</xdr:rowOff>
        </xdr:to>
        <xdr:pic>
          <xdr:nvPicPr>
            <xdr:cNvPr id="17" name="Resim 16">
              <a:extLst>
                <a:ext uri="{FF2B5EF4-FFF2-40B4-BE49-F238E27FC236}">
                  <a16:creationId xmlns:a16="http://schemas.microsoft.com/office/drawing/2014/main" id="{44B3A3A2-3C75-3A21-34A7-04646088E56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f" spid="_x0000_s3277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4351020" y="551688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</xdr:row>
          <xdr:rowOff>0</xdr:rowOff>
        </xdr:from>
        <xdr:to>
          <xdr:col>5</xdr:col>
          <xdr:colOff>0</xdr:colOff>
          <xdr:row>7</xdr:row>
          <xdr:rowOff>0</xdr:rowOff>
        </xdr:to>
        <xdr:pic>
          <xdr:nvPicPr>
            <xdr:cNvPr id="19" name="Resim 18">
              <a:extLst>
                <a:ext uri="{FF2B5EF4-FFF2-40B4-BE49-F238E27FC236}">
                  <a16:creationId xmlns:a16="http://schemas.microsoft.com/office/drawing/2014/main" id="{DE8156CC-C422-B245-ACDB-4724C8578FC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g" spid="_x0000_s3278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4351020" y="678180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</xdr:row>
          <xdr:rowOff>0</xdr:rowOff>
        </xdr:from>
        <xdr:to>
          <xdr:col>5</xdr:col>
          <xdr:colOff>0</xdr:colOff>
          <xdr:row>8</xdr:row>
          <xdr:rowOff>0</xdr:rowOff>
        </xdr:to>
        <xdr:pic>
          <xdr:nvPicPr>
            <xdr:cNvPr id="20" name="Resim 19">
              <a:extLst>
                <a:ext uri="{FF2B5EF4-FFF2-40B4-BE49-F238E27FC236}">
                  <a16:creationId xmlns:a16="http://schemas.microsoft.com/office/drawing/2014/main" id="{65B4B40F-6F76-CFCC-D692-1DB518348D0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h" spid="_x0000_s3279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4351020" y="804672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</xdr:row>
          <xdr:rowOff>0</xdr:rowOff>
        </xdr:from>
        <xdr:to>
          <xdr:col>5</xdr:col>
          <xdr:colOff>0</xdr:colOff>
          <xdr:row>9</xdr:row>
          <xdr:rowOff>0</xdr:rowOff>
        </xdr:to>
        <xdr:pic>
          <xdr:nvPicPr>
            <xdr:cNvPr id="22" name="Resim 21">
              <a:extLst>
                <a:ext uri="{FF2B5EF4-FFF2-40B4-BE49-F238E27FC236}">
                  <a16:creationId xmlns:a16="http://schemas.microsoft.com/office/drawing/2014/main" id="{0E52A9FD-60D8-70EF-29C9-91D30EE0944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k" spid="_x0000_s3280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4351020" y="931164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</xdr:row>
          <xdr:rowOff>0</xdr:rowOff>
        </xdr:from>
        <xdr:to>
          <xdr:col>5</xdr:col>
          <xdr:colOff>0</xdr:colOff>
          <xdr:row>10</xdr:row>
          <xdr:rowOff>0</xdr:rowOff>
        </xdr:to>
        <xdr:pic>
          <xdr:nvPicPr>
            <xdr:cNvPr id="24" name="Resim 23">
              <a:extLst>
                <a:ext uri="{FF2B5EF4-FFF2-40B4-BE49-F238E27FC236}">
                  <a16:creationId xmlns:a16="http://schemas.microsoft.com/office/drawing/2014/main" id="{978A1ABC-72B5-DE9C-F532-0805E15626A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l" spid="_x0000_s3281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4351020" y="1057656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463550</xdr:colOff>
          <xdr:row>8</xdr:row>
          <xdr:rowOff>203200</xdr:rowOff>
        </xdr:from>
        <xdr:to>
          <xdr:col>2</xdr:col>
          <xdr:colOff>1666315</xdr:colOff>
          <xdr:row>8</xdr:row>
          <xdr:rowOff>1473200</xdr:rowOff>
        </xdr:to>
        <xdr:pic>
          <xdr:nvPicPr>
            <xdr:cNvPr id="7" name="Resim 6">
              <a:extLst>
                <a:ext uri="{FF2B5EF4-FFF2-40B4-BE49-F238E27FC236}">
                  <a16:creationId xmlns:a16="http://schemas.microsoft.com/office/drawing/2014/main" id="{941A50D4-ECE3-48F6-AD2C-21AB15CB7ED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SANDALYE_BUL" spid="_x0000_s4139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546350" y="2724150"/>
              <a:ext cx="1202765" cy="127000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57149</xdr:colOff>
      <xdr:row>65</xdr:row>
      <xdr:rowOff>103013</xdr:rowOff>
    </xdr:from>
    <xdr:to>
      <xdr:col>5</xdr:col>
      <xdr:colOff>836283</xdr:colOff>
      <xdr:row>65</xdr:row>
      <xdr:rowOff>1198562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58C8521A-246A-4BEF-B954-08C8F990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0849" y="93936963"/>
          <a:ext cx="779134" cy="1095549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66</xdr:row>
      <xdr:rowOff>81972</xdr:rowOff>
    </xdr:from>
    <xdr:to>
      <xdr:col>5</xdr:col>
      <xdr:colOff>735012</xdr:colOff>
      <xdr:row>66</xdr:row>
      <xdr:rowOff>1248062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BDAFC957-1F63-4609-99AC-C365B33F8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2600" y="96455922"/>
          <a:ext cx="646112" cy="1166090"/>
        </a:xfrm>
        <a:prstGeom prst="rect">
          <a:avLst/>
        </a:prstGeom>
      </xdr:spPr>
    </xdr:pic>
    <xdr:clientData/>
  </xdr:twoCellAnchor>
  <xdr:twoCellAnchor editAs="oneCell">
    <xdr:from>
      <xdr:col>5</xdr:col>
      <xdr:colOff>136209</xdr:colOff>
      <xdr:row>62</xdr:row>
      <xdr:rowOff>70041</xdr:rowOff>
    </xdr:from>
    <xdr:to>
      <xdr:col>5</xdr:col>
      <xdr:colOff>836612</xdr:colOff>
      <xdr:row>62</xdr:row>
      <xdr:rowOff>1230313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B6DF9F95-E67A-4A0A-A582-866E36E5C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39909" y="83743991"/>
          <a:ext cx="700403" cy="1160272"/>
        </a:xfrm>
        <a:prstGeom prst="rect">
          <a:avLst/>
        </a:prstGeom>
      </xdr:spPr>
    </xdr:pic>
    <xdr:clientData/>
  </xdr:twoCellAnchor>
  <xdr:twoCellAnchor editAs="oneCell">
    <xdr:from>
      <xdr:col>5</xdr:col>
      <xdr:colOff>139700</xdr:colOff>
      <xdr:row>85</xdr:row>
      <xdr:rowOff>78284</xdr:rowOff>
    </xdr:from>
    <xdr:to>
      <xdr:col>5</xdr:col>
      <xdr:colOff>1047728</xdr:colOff>
      <xdr:row>85</xdr:row>
      <xdr:rowOff>1142999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95CA69C1-E7EF-4C08-B11B-42AA3D600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43400" y="123122234"/>
          <a:ext cx="908028" cy="1064715"/>
        </a:xfrm>
        <a:prstGeom prst="rect">
          <a:avLst/>
        </a:prstGeom>
      </xdr:spPr>
    </xdr:pic>
    <xdr:clientData/>
  </xdr:twoCellAnchor>
  <xdr:twoCellAnchor editAs="oneCell">
    <xdr:from>
      <xdr:col>5</xdr:col>
      <xdr:colOff>42349</xdr:colOff>
      <xdr:row>86</xdr:row>
      <xdr:rowOff>82550</xdr:rowOff>
    </xdr:from>
    <xdr:to>
      <xdr:col>5</xdr:col>
      <xdr:colOff>1179258</xdr:colOff>
      <xdr:row>86</xdr:row>
      <xdr:rowOff>952500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A9956B3C-BCE5-4D41-AE9D-1CC292E3A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46049" y="124396500"/>
          <a:ext cx="1136909" cy="869950"/>
        </a:xfrm>
        <a:prstGeom prst="rect">
          <a:avLst/>
        </a:prstGeom>
      </xdr:spPr>
    </xdr:pic>
    <xdr:clientData/>
  </xdr:twoCellAnchor>
  <xdr:twoCellAnchor editAs="oneCell">
    <xdr:from>
      <xdr:col>5</xdr:col>
      <xdr:colOff>179236</xdr:colOff>
      <xdr:row>34</xdr:row>
      <xdr:rowOff>57149</xdr:rowOff>
    </xdr:from>
    <xdr:to>
      <xdr:col>5</xdr:col>
      <xdr:colOff>989012</xdr:colOff>
      <xdr:row>34</xdr:row>
      <xdr:rowOff>1199662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E1D1F2B7-422B-418D-9C7D-8A95E00E0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2936" y="40551099"/>
          <a:ext cx="809776" cy="1142513"/>
        </a:xfrm>
        <a:prstGeom prst="rect">
          <a:avLst/>
        </a:prstGeom>
      </xdr:spPr>
    </xdr:pic>
    <xdr:clientData/>
  </xdr:twoCellAnchor>
  <xdr:twoCellAnchor editAs="oneCell">
    <xdr:from>
      <xdr:col>5</xdr:col>
      <xdr:colOff>146049</xdr:colOff>
      <xdr:row>35</xdr:row>
      <xdr:rowOff>95097</xdr:rowOff>
    </xdr:from>
    <xdr:to>
      <xdr:col>5</xdr:col>
      <xdr:colOff>952500</xdr:colOff>
      <xdr:row>35</xdr:row>
      <xdr:rowOff>1116168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130D3C66-98AB-4A24-A496-2FED447D9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49749" y="41859047"/>
          <a:ext cx="806451" cy="1021071"/>
        </a:xfrm>
        <a:prstGeom prst="rect">
          <a:avLst/>
        </a:prstGeom>
      </xdr:spPr>
    </xdr:pic>
    <xdr:clientData/>
  </xdr:twoCellAnchor>
  <xdr:twoCellAnchor editAs="oneCell">
    <xdr:from>
      <xdr:col>5</xdr:col>
      <xdr:colOff>96204</xdr:colOff>
      <xdr:row>36</xdr:row>
      <xdr:rowOff>31750</xdr:rowOff>
    </xdr:from>
    <xdr:to>
      <xdr:col>5</xdr:col>
      <xdr:colOff>1002266</xdr:colOff>
      <xdr:row>36</xdr:row>
      <xdr:rowOff>1135062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A9605426-A72E-4F29-AD82-6A40F0295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9904" y="43065700"/>
          <a:ext cx="906062" cy="1103312"/>
        </a:xfrm>
        <a:prstGeom prst="rect">
          <a:avLst/>
        </a:prstGeom>
      </xdr:spPr>
    </xdr:pic>
    <xdr:clientData/>
  </xdr:twoCellAnchor>
  <xdr:twoCellAnchor editAs="oneCell">
    <xdr:from>
      <xdr:col>5</xdr:col>
      <xdr:colOff>234042</xdr:colOff>
      <xdr:row>4</xdr:row>
      <xdr:rowOff>31750</xdr:rowOff>
    </xdr:from>
    <xdr:to>
      <xdr:col>5</xdr:col>
      <xdr:colOff>855661</xdr:colOff>
      <xdr:row>4</xdr:row>
      <xdr:rowOff>1116012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FA00B5D5-3BF9-4AA9-8154-A95D832DB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37742" y="1155700"/>
          <a:ext cx="621619" cy="1084262"/>
        </a:xfrm>
        <a:prstGeom prst="rect">
          <a:avLst/>
        </a:prstGeom>
      </xdr:spPr>
    </xdr:pic>
    <xdr:clientData/>
  </xdr:twoCellAnchor>
  <xdr:twoCellAnchor editAs="oneCell">
    <xdr:from>
      <xdr:col>5</xdr:col>
      <xdr:colOff>259483</xdr:colOff>
      <xdr:row>5</xdr:row>
      <xdr:rowOff>57150</xdr:rowOff>
    </xdr:from>
    <xdr:to>
      <xdr:col>5</xdr:col>
      <xdr:colOff>999420</xdr:colOff>
      <xdr:row>5</xdr:row>
      <xdr:rowOff>1154112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E0CCF56-620E-43A9-84FC-26556832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63183" y="2451100"/>
          <a:ext cx="739937" cy="1096962"/>
        </a:xfrm>
        <a:prstGeom prst="rect">
          <a:avLst/>
        </a:prstGeom>
      </xdr:spPr>
    </xdr:pic>
    <xdr:clientData/>
  </xdr:twoCellAnchor>
  <xdr:twoCellAnchor editAs="oneCell">
    <xdr:from>
      <xdr:col>5</xdr:col>
      <xdr:colOff>273050</xdr:colOff>
      <xdr:row>6</xdr:row>
      <xdr:rowOff>31750</xdr:rowOff>
    </xdr:from>
    <xdr:to>
      <xdr:col>5</xdr:col>
      <xdr:colOff>999101</xdr:colOff>
      <xdr:row>6</xdr:row>
      <xdr:rowOff>1116512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8FC0358F-3F83-4259-BC5A-2E0FBE292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76750" y="3695700"/>
          <a:ext cx="726051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234950</xdr:colOff>
      <xdr:row>7</xdr:row>
      <xdr:rowOff>152400</xdr:rowOff>
    </xdr:from>
    <xdr:to>
      <xdr:col>5</xdr:col>
      <xdr:colOff>1049162</xdr:colOff>
      <xdr:row>7</xdr:row>
      <xdr:rowOff>1237162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D3E55C4B-0EE6-47CD-BEDC-1AF3382A8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38650" y="5086350"/>
          <a:ext cx="814212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260350</xdr:colOff>
      <xdr:row>8</xdr:row>
      <xdr:rowOff>57150</xdr:rowOff>
    </xdr:from>
    <xdr:to>
      <xdr:col>5</xdr:col>
      <xdr:colOff>980482</xdr:colOff>
      <xdr:row>8</xdr:row>
      <xdr:rowOff>1141912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643C65A0-AFB1-4603-973B-5DB474C6F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64050" y="6261100"/>
          <a:ext cx="720132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184151</xdr:colOff>
      <xdr:row>9</xdr:row>
      <xdr:rowOff>88900</xdr:rowOff>
    </xdr:from>
    <xdr:to>
      <xdr:col>5</xdr:col>
      <xdr:colOff>1011958</xdr:colOff>
      <xdr:row>9</xdr:row>
      <xdr:rowOff>1173662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4F6116DC-D0E5-4DDF-A5CD-00451AE1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7851" y="7562850"/>
          <a:ext cx="827807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266701</xdr:colOff>
      <xdr:row>10</xdr:row>
      <xdr:rowOff>127000</xdr:rowOff>
    </xdr:from>
    <xdr:to>
      <xdr:col>5</xdr:col>
      <xdr:colOff>1078100</xdr:colOff>
      <xdr:row>10</xdr:row>
      <xdr:rowOff>1211762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F8421844-0BE6-4DF0-9A4A-FCF6E5AB7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70401" y="8870950"/>
          <a:ext cx="811399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222250</xdr:colOff>
      <xdr:row>11</xdr:row>
      <xdr:rowOff>101600</xdr:rowOff>
    </xdr:from>
    <xdr:to>
      <xdr:col>5</xdr:col>
      <xdr:colOff>1029548</xdr:colOff>
      <xdr:row>11</xdr:row>
      <xdr:rowOff>1181600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F8711618-E40F-4C95-838E-E0762661A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25950" y="10115550"/>
          <a:ext cx="807298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171451</xdr:colOff>
      <xdr:row>12</xdr:row>
      <xdr:rowOff>107950</xdr:rowOff>
    </xdr:from>
    <xdr:to>
      <xdr:col>5</xdr:col>
      <xdr:colOff>989578</xdr:colOff>
      <xdr:row>12</xdr:row>
      <xdr:rowOff>1192712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E96E48BE-5B06-4442-81B2-28A37D80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75151" y="11391900"/>
          <a:ext cx="818127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223604</xdr:colOff>
      <xdr:row>13</xdr:row>
      <xdr:rowOff>120650</xdr:rowOff>
    </xdr:from>
    <xdr:to>
      <xdr:col>5</xdr:col>
      <xdr:colOff>991566</xdr:colOff>
      <xdr:row>13</xdr:row>
      <xdr:rowOff>1200650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17A8736C-639D-477C-8F8B-D97F8F78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27304" y="12674600"/>
          <a:ext cx="767962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14</xdr:row>
      <xdr:rowOff>63500</xdr:rowOff>
    </xdr:from>
    <xdr:to>
      <xdr:col>5</xdr:col>
      <xdr:colOff>1075194</xdr:colOff>
      <xdr:row>14</xdr:row>
      <xdr:rowOff>1143500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AE5DC7EC-8C3F-4A12-940A-334927F98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75150" y="13887450"/>
          <a:ext cx="903744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158750</xdr:colOff>
      <xdr:row>15</xdr:row>
      <xdr:rowOff>114300</xdr:rowOff>
    </xdr:from>
    <xdr:to>
      <xdr:col>5</xdr:col>
      <xdr:colOff>1047730</xdr:colOff>
      <xdr:row>15</xdr:row>
      <xdr:rowOff>1199062</xdr:rowOff>
    </xdr:to>
    <xdr:pic>
      <xdr:nvPicPr>
        <xdr:cNvPr id="28" name="Resim 27">
          <a:extLst>
            <a:ext uri="{FF2B5EF4-FFF2-40B4-BE49-F238E27FC236}">
              <a16:creationId xmlns:a16="http://schemas.microsoft.com/office/drawing/2014/main" id="{C1EBF976-27C1-4956-BD94-E7A63C9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62450" y="15208250"/>
          <a:ext cx="888980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16</xdr:row>
      <xdr:rowOff>101600</xdr:rowOff>
    </xdr:from>
    <xdr:to>
      <xdr:col>5</xdr:col>
      <xdr:colOff>1028702</xdr:colOff>
      <xdr:row>16</xdr:row>
      <xdr:rowOff>1181600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7FEE6C15-2E10-4876-B32F-ABE090CDC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68800" y="16465550"/>
          <a:ext cx="863602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209551</xdr:colOff>
      <xdr:row>17</xdr:row>
      <xdr:rowOff>69850</xdr:rowOff>
    </xdr:from>
    <xdr:to>
      <xdr:col>5</xdr:col>
      <xdr:colOff>934758</xdr:colOff>
      <xdr:row>17</xdr:row>
      <xdr:rowOff>1154612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C55382E1-AC1D-4131-BC0C-109F3CEF1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13251" y="17703800"/>
          <a:ext cx="725207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203200</xdr:colOff>
      <xdr:row>18</xdr:row>
      <xdr:rowOff>82550</xdr:rowOff>
    </xdr:from>
    <xdr:to>
      <xdr:col>5</xdr:col>
      <xdr:colOff>906429</xdr:colOff>
      <xdr:row>18</xdr:row>
      <xdr:rowOff>1162550</xdr:rowOff>
    </xdr:to>
    <xdr:pic>
      <xdr:nvPicPr>
        <xdr:cNvPr id="31" name="Resim 30">
          <a:extLst>
            <a:ext uri="{FF2B5EF4-FFF2-40B4-BE49-F238E27FC236}">
              <a16:creationId xmlns:a16="http://schemas.microsoft.com/office/drawing/2014/main" id="{2ECFCC5B-5D57-4FB4-A9C0-9BBA4C883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06900" y="18986500"/>
          <a:ext cx="703229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228601</xdr:colOff>
      <xdr:row>19</xdr:row>
      <xdr:rowOff>114300</xdr:rowOff>
    </xdr:from>
    <xdr:to>
      <xdr:col>5</xdr:col>
      <xdr:colOff>914184</xdr:colOff>
      <xdr:row>19</xdr:row>
      <xdr:rowOff>1199062</xdr:rowOff>
    </xdr:to>
    <xdr:pic>
      <xdr:nvPicPr>
        <xdr:cNvPr id="32" name="Resim 31">
          <a:extLst>
            <a:ext uri="{FF2B5EF4-FFF2-40B4-BE49-F238E27FC236}">
              <a16:creationId xmlns:a16="http://schemas.microsoft.com/office/drawing/2014/main" id="{B776210F-21F1-4BA1-B845-A97569378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32301" y="20288250"/>
          <a:ext cx="685583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20</xdr:row>
      <xdr:rowOff>114300</xdr:rowOff>
    </xdr:from>
    <xdr:to>
      <xdr:col>5</xdr:col>
      <xdr:colOff>982870</xdr:colOff>
      <xdr:row>20</xdr:row>
      <xdr:rowOff>1199062</xdr:rowOff>
    </xdr:to>
    <xdr:pic>
      <xdr:nvPicPr>
        <xdr:cNvPr id="33" name="Resim 32">
          <a:extLst>
            <a:ext uri="{FF2B5EF4-FFF2-40B4-BE49-F238E27FC236}">
              <a16:creationId xmlns:a16="http://schemas.microsoft.com/office/drawing/2014/main" id="{4DFD0F4E-91D8-444B-BC3D-13CB1ADB4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68800" y="21558250"/>
          <a:ext cx="817770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21</xdr:row>
      <xdr:rowOff>82550</xdr:rowOff>
    </xdr:from>
    <xdr:to>
      <xdr:col>5</xdr:col>
      <xdr:colOff>1028678</xdr:colOff>
      <xdr:row>21</xdr:row>
      <xdr:rowOff>1162550</xdr:rowOff>
    </xdr:to>
    <xdr:pic>
      <xdr:nvPicPr>
        <xdr:cNvPr id="34" name="Resim 33">
          <a:extLst>
            <a:ext uri="{FF2B5EF4-FFF2-40B4-BE49-F238E27FC236}">
              <a16:creationId xmlns:a16="http://schemas.microsoft.com/office/drawing/2014/main" id="{F6569229-25EB-4E74-8BE5-E79B0ED64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94200" y="22796500"/>
          <a:ext cx="838178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254000</xdr:colOff>
      <xdr:row>22</xdr:row>
      <xdr:rowOff>57150</xdr:rowOff>
    </xdr:from>
    <xdr:to>
      <xdr:col>5</xdr:col>
      <xdr:colOff>981123</xdr:colOff>
      <xdr:row>22</xdr:row>
      <xdr:rowOff>1141912</xdr:rowOff>
    </xdr:to>
    <xdr:pic>
      <xdr:nvPicPr>
        <xdr:cNvPr id="35" name="Resim 34">
          <a:extLst>
            <a:ext uri="{FF2B5EF4-FFF2-40B4-BE49-F238E27FC236}">
              <a16:creationId xmlns:a16="http://schemas.microsoft.com/office/drawing/2014/main" id="{0D230D74-A8E8-43BB-B0D5-DD66D3944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57700" y="24041100"/>
          <a:ext cx="727123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23</xdr:row>
      <xdr:rowOff>107950</xdr:rowOff>
    </xdr:from>
    <xdr:to>
      <xdr:col>5</xdr:col>
      <xdr:colOff>999252</xdr:colOff>
      <xdr:row>23</xdr:row>
      <xdr:rowOff>1192712</xdr:rowOff>
    </xdr:to>
    <xdr:pic>
      <xdr:nvPicPr>
        <xdr:cNvPr id="37" name="Resim 36">
          <a:extLst>
            <a:ext uri="{FF2B5EF4-FFF2-40B4-BE49-F238E27FC236}">
              <a16:creationId xmlns:a16="http://schemas.microsoft.com/office/drawing/2014/main" id="{C89E4377-DB1C-4B6C-826F-82AC8E2C8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00" y="26631900"/>
          <a:ext cx="757952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24</xdr:row>
      <xdr:rowOff>101600</xdr:rowOff>
    </xdr:from>
    <xdr:to>
      <xdr:col>5</xdr:col>
      <xdr:colOff>1026558</xdr:colOff>
      <xdr:row>24</xdr:row>
      <xdr:rowOff>1181600</xdr:rowOff>
    </xdr:to>
    <xdr:pic>
      <xdr:nvPicPr>
        <xdr:cNvPr id="38" name="Resim 37">
          <a:extLst>
            <a:ext uri="{FF2B5EF4-FFF2-40B4-BE49-F238E27FC236}">
              <a16:creationId xmlns:a16="http://schemas.microsoft.com/office/drawing/2014/main" id="{DE3DE5C6-6034-4AEA-9DB8-21D88EDC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37050" y="27895550"/>
          <a:ext cx="893208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254000</xdr:colOff>
      <xdr:row>25</xdr:row>
      <xdr:rowOff>114300</xdr:rowOff>
    </xdr:from>
    <xdr:to>
      <xdr:col>5</xdr:col>
      <xdr:colOff>963349</xdr:colOff>
      <xdr:row>25</xdr:row>
      <xdr:rowOff>1199062</xdr:rowOff>
    </xdr:to>
    <xdr:pic>
      <xdr:nvPicPr>
        <xdr:cNvPr id="39" name="Resim 38">
          <a:extLst>
            <a:ext uri="{FF2B5EF4-FFF2-40B4-BE49-F238E27FC236}">
              <a16:creationId xmlns:a16="http://schemas.microsoft.com/office/drawing/2014/main" id="{ECAFACCA-9D49-43DD-A744-1761FB56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57700" y="29178250"/>
          <a:ext cx="709349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26</xdr:row>
      <xdr:rowOff>139700</xdr:rowOff>
    </xdr:from>
    <xdr:to>
      <xdr:col>5</xdr:col>
      <xdr:colOff>1038448</xdr:colOff>
      <xdr:row>26</xdr:row>
      <xdr:rowOff>1219700</xdr:rowOff>
    </xdr:to>
    <xdr:pic>
      <xdr:nvPicPr>
        <xdr:cNvPr id="40" name="Resim 39">
          <a:extLst>
            <a:ext uri="{FF2B5EF4-FFF2-40B4-BE49-F238E27FC236}">
              <a16:creationId xmlns:a16="http://schemas.microsoft.com/office/drawing/2014/main" id="{EA000B06-B481-4137-9CA7-1E405F80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94200" y="30473650"/>
          <a:ext cx="847948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203201</xdr:colOff>
      <xdr:row>27</xdr:row>
      <xdr:rowOff>88900</xdr:rowOff>
    </xdr:from>
    <xdr:to>
      <xdr:col>5</xdr:col>
      <xdr:colOff>1029680</xdr:colOff>
      <xdr:row>27</xdr:row>
      <xdr:rowOff>1173662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id="{D1617E83-96C9-4CEB-BF33-E9230742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06901" y="31692850"/>
          <a:ext cx="826479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228601</xdr:colOff>
      <xdr:row>28</xdr:row>
      <xdr:rowOff>101600</xdr:rowOff>
    </xdr:from>
    <xdr:to>
      <xdr:col>5</xdr:col>
      <xdr:colOff>954072</xdr:colOff>
      <xdr:row>28</xdr:row>
      <xdr:rowOff>1181600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id="{3EFC7DB9-E2B8-4F37-8A91-8F81FEB98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32301" y="32975550"/>
          <a:ext cx="725471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29</xdr:row>
      <xdr:rowOff>95250</xdr:rowOff>
    </xdr:from>
    <xdr:to>
      <xdr:col>5</xdr:col>
      <xdr:colOff>1009584</xdr:colOff>
      <xdr:row>29</xdr:row>
      <xdr:rowOff>1180012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id="{7C129D0C-9C26-4B40-AF4F-1298E59B1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75150" y="34239200"/>
          <a:ext cx="838134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234951</xdr:colOff>
      <xdr:row>30</xdr:row>
      <xdr:rowOff>69850</xdr:rowOff>
    </xdr:from>
    <xdr:to>
      <xdr:col>5</xdr:col>
      <xdr:colOff>1048004</xdr:colOff>
      <xdr:row>30</xdr:row>
      <xdr:rowOff>1154612</xdr:rowOff>
    </xdr:to>
    <xdr:pic>
      <xdr:nvPicPr>
        <xdr:cNvPr id="44" name="Resim 43">
          <a:extLst>
            <a:ext uri="{FF2B5EF4-FFF2-40B4-BE49-F238E27FC236}">
              <a16:creationId xmlns:a16="http://schemas.microsoft.com/office/drawing/2014/main" id="{03929415-241C-427F-9157-0830AB42F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38651" y="35483800"/>
          <a:ext cx="813053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222250</xdr:colOff>
      <xdr:row>31</xdr:row>
      <xdr:rowOff>101600</xdr:rowOff>
    </xdr:from>
    <xdr:to>
      <xdr:col>5</xdr:col>
      <xdr:colOff>989252</xdr:colOff>
      <xdr:row>31</xdr:row>
      <xdr:rowOff>1181600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93262C5B-4DE7-4243-ADB0-548E4319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25950" y="36785550"/>
          <a:ext cx="767002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32</xdr:row>
      <xdr:rowOff>88900</xdr:rowOff>
    </xdr:from>
    <xdr:to>
      <xdr:col>5</xdr:col>
      <xdr:colOff>1000971</xdr:colOff>
      <xdr:row>32</xdr:row>
      <xdr:rowOff>1173662</xdr:rowOff>
    </xdr:to>
    <xdr:pic>
      <xdr:nvPicPr>
        <xdr:cNvPr id="46" name="Resim 45">
          <a:extLst>
            <a:ext uri="{FF2B5EF4-FFF2-40B4-BE49-F238E27FC236}">
              <a16:creationId xmlns:a16="http://schemas.microsoft.com/office/drawing/2014/main" id="{F2D97ED3-A639-4E29-84BC-AB7787904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75150" y="38042850"/>
          <a:ext cx="829521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33</xdr:row>
      <xdr:rowOff>63500</xdr:rowOff>
    </xdr:from>
    <xdr:to>
      <xdr:col>5</xdr:col>
      <xdr:colOff>1083843</xdr:colOff>
      <xdr:row>33</xdr:row>
      <xdr:rowOff>1143500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0F5FE483-3D6C-4861-A07D-A69F9CEB4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68800" y="39287450"/>
          <a:ext cx="918743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200756</xdr:colOff>
      <xdr:row>37</xdr:row>
      <xdr:rowOff>87313</xdr:rowOff>
    </xdr:from>
    <xdr:to>
      <xdr:col>5</xdr:col>
      <xdr:colOff>933449</xdr:colOff>
      <xdr:row>37</xdr:row>
      <xdr:rowOff>1226502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id="{ABD4D827-B4A5-4278-BAFD-D8CCE244C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99694" y="44394438"/>
          <a:ext cx="732693" cy="1134427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38</xdr:row>
      <xdr:rowOff>111496</xdr:rowOff>
    </xdr:from>
    <xdr:to>
      <xdr:col>5</xdr:col>
      <xdr:colOff>951289</xdr:colOff>
      <xdr:row>38</xdr:row>
      <xdr:rowOff>1191496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6935BDBB-3683-4A3F-98AE-6B53EA0EF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68800" y="45685446"/>
          <a:ext cx="786189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39</xdr:row>
      <xdr:rowOff>82550</xdr:rowOff>
    </xdr:from>
    <xdr:to>
      <xdr:col>5</xdr:col>
      <xdr:colOff>960416</xdr:colOff>
      <xdr:row>39</xdr:row>
      <xdr:rowOff>1162550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id="{0D832D6D-E264-44CC-BAAC-8154DC4FD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30700" y="46926500"/>
          <a:ext cx="833416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40</xdr:row>
      <xdr:rowOff>6349</xdr:rowOff>
    </xdr:from>
    <xdr:to>
      <xdr:col>5</xdr:col>
      <xdr:colOff>762000</xdr:colOff>
      <xdr:row>40</xdr:row>
      <xdr:rowOff>1236318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BD735988-A65D-4C26-BF8F-417B5858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8950" y="48120299"/>
          <a:ext cx="666750" cy="1229969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41</xdr:row>
      <xdr:rowOff>69849</xdr:rowOff>
    </xdr:from>
    <xdr:to>
      <xdr:col>5</xdr:col>
      <xdr:colOff>817562</xdr:colOff>
      <xdr:row>41</xdr:row>
      <xdr:rowOff>1246810</xdr:rowOff>
    </xdr:to>
    <xdr:pic>
      <xdr:nvPicPr>
        <xdr:cNvPr id="52" name="Resim 51">
          <a:extLst>
            <a:ext uri="{FF2B5EF4-FFF2-40B4-BE49-F238E27FC236}">
              <a16:creationId xmlns:a16="http://schemas.microsoft.com/office/drawing/2014/main" id="{8E9E7E36-3270-4934-9B87-40F70CAFC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9900" y="49453799"/>
          <a:ext cx="741362" cy="1176961"/>
        </a:xfrm>
        <a:prstGeom prst="rect">
          <a:avLst/>
        </a:prstGeom>
      </xdr:spPr>
    </xdr:pic>
    <xdr:clientData/>
  </xdr:twoCellAnchor>
  <xdr:twoCellAnchor editAs="oneCell">
    <xdr:from>
      <xdr:col>5</xdr:col>
      <xdr:colOff>44450</xdr:colOff>
      <xdr:row>42</xdr:row>
      <xdr:rowOff>292100</xdr:rowOff>
    </xdr:from>
    <xdr:to>
      <xdr:col>5</xdr:col>
      <xdr:colOff>1153645</xdr:colOff>
      <xdr:row>42</xdr:row>
      <xdr:rowOff>914400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D56E2528-5502-4821-ACB0-9A33DDFCD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48150" y="50946050"/>
          <a:ext cx="1109195" cy="622300"/>
        </a:xfrm>
        <a:prstGeom prst="rect">
          <a:avLst/>
        </a:prstGeom>
      </xdr:spPr>
    </xdr:pic>
    <xdr:clientData/>
  </xdr:twoCellAnchor>
  <xdr:twoCellAnchor editAs="oneCell">
    <xdr:from>
      <xdr:col>5</xdr:col>
      <xdr:colOff>50801</xdr:colOff>
      <xdr:row>43</xdr:row>
      <xdr:rowOff>152400</xdr:rowOff>
    </xdr:from>
    <xdr:to>
      <xdr:col>5</xdr:col>
      <xdr:colOff>1170446</xdr:colOff>
      <xdr:row>43</xdr:row>
      <xdr:rowOff>857250</xdr:rowOff>
    </xdr:to>
    <xdr:pic>
      <xdr:nvPicPr>
        <xdr:cNvPr id="54" name="Resim 53">
          <a:extLst>
            <a:ext uri="{FF2B5EF4-FFF2-40B4-BE49-F238E27FC236}">
              <a16:creationId xmlns:a16="http://schemas.microsoft.com/office/drawing/2014/main" id="{701E49BD-A454-412A-B841-B4BC2C5F4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4501" y="52076350"/>
          <a:ext cx="1119645" cy="704850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44</xdr:row>
      <xdr:rowOff>31750</xdr:rowOff>
    </xdr:from>
    <xdr:to>
      <xdr:col>5</xdr:col>
      <xdr:colOff>1102765</xdr:colOff>
      <xdr:row>44</xdr:row>
      <xdr:rowOff>1116512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19018B99-1FF7-4503-9B3F-05B32D03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2600" y="53225700"/>
          <a:ext cx="1013865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69851</xdr:colOff>
      <xdr:row>45</xdr:row>
      <xdr:rowOff>57918</xdr:rowOff>
    </xdr:from>
    <xdr:to>
      <xdr:col>5</xdr:col>
      <xdr:colOff>1135063</xdr:colOff>
      <xdr:row>45</xdr:row>
      <xdr:rowOff>941986</xdr:rowOff>
    </xdr:to>
    <xdr:pic>
      <xdr:nvPicPr>
        <xdr:cNvPr id="56" name="Resim 55">
          <a:extLst>
            <a:ext uri="{FF2B5EF4-FFF2-40B4-BE49-F238E27FC236}">
              <a16:creationId xmlns:a16="http://schemas.microsoft.com/office/drawing/2014/main" id="{2A61CDCF-8EB9-429C-8DDE-B195A915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3551" y="54521868"/>
          <a:ext cx="1065212" cy="884068"/>
        </a:xfrm>
        <a:prstGeom prst="rect">
          <a:avLst/>
        </a:prstGeom>
      </xdr:spPr>
    </xdr:pic>
    <xdr:clientData/>
  </xdr:twoCellAnchor>
  <xdr:twoCellAnchor editAs="oneCell">
    <xdr:from>
      <xdr:col>5</xdr:col>
      <xdr:colOff>69851</xdr:colOff>
      <xdr:row>46</xdr:row>
      <xdr:rowOff>170681</xdr:rowOff>
    </xdr:from>
    <xdr:to>
      <xdr:col>5</xdr:col>
      <xdr:colOff>1161371</xdr:colOff>
      <xdr:row>46</xdr:row>
      <xdr:rowOff>952501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9E72CFFB-7768-4F72-9892-ABFBAAA8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3551" y="55904631"/>
          <a:ext cx="1091520" cy="78182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47</xdr:row>
      <xdr:rowOff>57149</xdr:rowOff>
    </xdr:from>
    <xdr:to>
      <xdr:col>5</xdr:col>
      <xdr:colOff>1103312</xdr:colOff>
      <xdr:row>47</xdr:row>
      <xdr:rowOff>1218756</xdr:rowOff>
    </xdr:to>
    <xdr:pic>
      <xdr:nvPicPr>
        <xdr:cNvPr id="61" name="Resim 60">
          <a:extLst>
            <a:ext uri="{FF2B5EF4-FFF2-40B4-BE49-F238E27FC236}">
              <a16:creationId xmlns:a16="http://schemas.microsoft.com/office/drawing/2014/main" id="{42C12767-34AE-4F3E-8AB7-DDA17E187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0850" y="60871099"/>
          <a:ext cx="1046162" cy="1161607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48</xdr:row>
      <xdr:rowOff>47098</xdr:rowOff>
    </xdr:from>
    <xdr:to>
      <xdr:col>5</xdr:col>
      <xdr:colOff>1169604</xdr:colOff>
      <xdr:row>48</xdr:row>
      <xdr:rowOff>1084761</xdr:rowOff>
    </xdr:to>
    <xdr:pic>
      <xdr:nvPicPr>
        <xdr:cNvPr id="62" name="Resim 61">
          <a:extLst>
            <a:ext uri="{FF2B5EF4-FFF2-40B4-BE49-F238E27FC236}">
              <a16:creationId xmlns:a16="http://schemas.microsoft.com/office/drawing/2014/main" id="{FEAC4CC4-EC14-4BF6-9781-8D0297C9C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4500" y="62131048"/>
          <a:ext cx="1118804" cy="1037663"/>
        </a:xfrm>
        <a:prstGeom prst="rect">
          <a:avLst/>
        </a:prstGeom>
      </xdr:spPr>
    </xdr:pic>
    <xdr:clientData/>
  </xdr:twoCellAnchor>
  <xdr:twoCellAnchor editAs="oneCell">
    <xdr:from>
      <xdr:col>5</xdr:col>
      <xdr:colOff>44450</xdr:colOff>
      <xdr:row>49</xdr:row>
      <xdr:rowOff>31750</xdr:rowOff>
    </xdr:from>
    <xdr:to>
      <xdr:col>5</xdr:col>
      <xdr:colOff>1182712</xdr:colOff>
      <xdr:row>49</xdr:row>
      <xdr:rowOff>874712</xdr:rowOff>
    </xdr:to>
    <xdr:pic>
      <xdr:nvPicPr>
        <xdr:cNvPr id="63" name="Resim 62">
          <a:extLst>
            <a:ext uri="{FF2B5EF4-FFF2-40B4-BE49-F238E27FC236}">
              <a16:creationId xmlns:a16="http://schemas.microsoft.com/office/drawing/2014/main" id="{F8B6E191-1CE9-42BB-B51A-0F0339EDA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48150" y="63385700"/>
          <a:ext cx="1138262" cy="842962"/>
        </a:xfrm>
        <a:prstGeom prst="rect">
          <a:avLst/>
        </a:prstGeom>
      </xdr:spPr>
    </xdr:pic>
    <xdr:clientData/>
  </xdr:twoCellAnchor>
  <xdr:twoCellAnchor editAs="oneCell">
    <xdr:from>
      <xdr:col>5</xdr:col>
      <xdr:colOff>67905</xdr:colOff>
      <xdr:row>50</xdr:row>
      <xdr:rowOff>50801</xdr:rowOff>
    </xdr:from>
    <xdr:to>
      <xdr:col>5</xdr:col>
      <xdr:colOff>1096962</xdr:colOff>
      <xdr:row>50</xdr:row>
      <xdr:rowOff>1246105</xdr:rowOff>
    </xdr:to>
    <xdr:pic>
      <xdr:nvPicPr>
        <xdr:cNvPr id="64" name="Resim 63">
          <a:extLst>
            <a:ext uri="{FF2B5EF4-FFF2-40B4-BE49-F238E27FC236}">
              <a16:creationId xmlns:a16="http://schemas.microsoft.com/office/drawing/2014/main" id="{A06EEA14-D5E0-497F-9D5C-2168BFAA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1605" y="64674751"/>
          <a:ext cx="1029057" cy="1195304"/>
        </a:xfrm>
        <a:prstGeom prst="rect">
          <a:avLst/>
        </a:prstGeom>
      </xdr:spPr>
    </xdr:pic>
    <xdr:clientData/>
  </xdr:twoCellAnchor>
  <xdr:twoCellAnchor editAs="oneCell">
    <xdr:from>
      <xdr:col>5</xdr:col>
      <xdr:colOff>56951</xdr:colOff>
      <xdr:row>51</xdr:row>
      <xdr:rowOff>107950</xdr:rowOff>
    </xdr:from>
    <xdr:to>
      <xdr:col>5</xdr:col>
      <xdr:colOff>1141413</xdr:colOff>
      <xdr:row>51</xdr:row>
      <xdr:rowOff>1105037</xdr:rowOff>
    </xdr:to>
    <xdr:pic>
      <xdr:nvPicPr>
        <xdr:cNvPr id="65" name="Resim 64">
          <a:extLst>
            <a:ext uri="{FF2B5EF4-FFF2-40B4-BE49-F238E27FC236}">
              <a16:creationId xmlns:a16="http://schemas.microsoft.com/office/drawing/2014/main" id="{85732E2D-A5D5-4AB2-8D3C-CDFB6916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0651" y="66001900"/>
          <a:ext cx="1084462" cy="99708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52</xdr:row>
      <xdr:rowOff>44450</xdr:rowOff>
    </xdr:from>
    <xdr:to>
      <xdr:col>5</xdr:col>
      <xdr:colOff>1169212</xdr:colOff>
      <xdr:row>52</xdr:row>
      <xdr:rowOff>912812</xdr:rowOff>
    </xdr:to>
    <xdr:pic>
      <xdr:nvPicPr>
        <xdr:cNvPr id="66" name="Resim 65">
          <a:extLst>
            <a:ext uri="{FF2B5EF4-FFF2-40B4-BE49-F238E27FC236}">
              <a16:creationId xmlns:a16="http://schemas.microsoft.com/office/drawing/2014/main" id="{BA2F4B77-B807-4613-87FD-847CC989F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41800" y="67208400"/>
          <a:ext cx="1131112" cy="868362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53</xdr:row>
      <xdr:rowOff>38099</xdr:rowOff>
    </xdr:from>
    <xdr:to>
      <xdr:col>5</xdr:col>
      <xdr:colOff>1009650</xdr:colOff>
      <xdr:row>53</xdr:row>
      <xdr:rowOff>1219984</xdr:rowOff>
    </xdr:to>
    <xdr:pic>
      <xdr:nvPicPr>
        <xdr:cNvPr id="67" name="Resim 66">
          <a:extLst>
            <a:ext uri="{FF2B5EF4-FFF2-40B4-BE49-F238E27FC236}">
              <a16:creationId xmlns:a16="http://schemas.microsoft.com/office/drawing/2014/main" id="{C064A00D-44D0-490C-90F2-B6DDF08A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41800" y="68472049"/>
          <a:ext cx="971550" cy="118188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54</xdr:row>
      <xdr:rowOff>67895</xdr:rowOff>
    </xdr:from>
    <xdr:to>
      <xdr:col>5</xdr:col>
      <xdr:colOff>1162051</xdr:colOff>
      <xdr:row>54</xdr:row>
      <xdr:rowOff>1040164</xdr:rowOff>
    </xdr:to>
    <xdr:pic>
      <xdr:nvPicPr>
        <xdr:cNvPr id="68" name="Resim 67">
          <a:extLst>
            <a:ext uri="{FF2B5EF4-FFF2-40B4-BE49-F238E27FC236}">
              <a16:creationId xmlns:a16="http://schemas.microsoft.com/office/drawing/2014/main" id="{0D03B165-A2F3-46C3-A70E-21499148F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9901" y="69771845"/>
          <a:ext cx="1085850" cy="972269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55</xdr:row>
      <xdr:rowOff>63500</xdr:rowOff>
    </xdr:from>
    <xdr:to>
      <xdr:col>5</xdr:col>
      <xdr:colOff>1162240</xdr:colOff>
      <xdr:row>55</xdr:row>
      <xdr:rowOff>788262</xdr:rowOff>
    </xdr:to>
    <xdr:pic>
      <xdr:nvPicPr>
        <xdr:cNvPr id="69" name="Resim 68">
          <a:extLst>
            <a:ext uri="{FF2B5EF4-FFF2-40B4-BE49-F238E27FC236}">
              <a16:creationId xmlns:a16="http://schemas.microsoft.com/office/drawing/2014/main" id="{D8B605BB-6283-4F8A-8E3F-308F2A338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9901" y="71037450"/>
          <a:ext cx="1086039" cy="72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57</xdr:row>
      <xdr:rowOff>96864</xdr:rowOff>
    </xdr:from>
    <xdr:to>
      <xdr:col>5</xdr:col>
      <xdr:colOff>1059016</xdr:colOff>
      <xdr:row>57</xdr:row>
      <xdr:rowOff>1181280</xdr:rowOff>
    </xdr:to>
    <xdr:pic>
      <xdr:nvPicPr>
        <xdr:cNvPr id="70" name="Resim 69">
          <a:extLst>
            <a:ext uri="{FF2B5EF4-FFF2-40B4-BE49-F238E27FC236}">
              <a16:creationId xmlns:a16="http://schemas.microsoft.com/office/drawing/2014/main" id="{335CA665-2012-4C45-93A7-D97F03D0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30700" y="73610814"/>
          <a:ext cx="932016" cy="1084416"/>
        </a:xfrm>
        <a:prstGeom prst="rect">
          <a:avLst/>
        </a:prstGeom>
      </xdr:spPr>
    </xdr:pic>
    <xdr:clientData/>
  </xdr:twoCellAnchor>
  <xdr:twoCellAnchor editAs="oneCell">
    <xdr:from>
      <xdr:col>5</xdr:col>
      <xdr:colOff>63501</xdr:colOff>
      <xdr:row>56</xdr:row>
      <xdr:rowOff>171450</xdr:rowOff>
    </xdr:from>
    <xdr:to>
      <xdr:col>5</xdr:col>
      <xdr:colOff>1173694</xdr:colOff>
      <xdr:row>56</xdr:row>
      <xdr:rowOff>1116012</xdr:rowOff>
    </xdr:to>
    <xdr:pic>
      <xdr:nvPicPr>
        <xdr:cNvPr id="71" name="Resim 70">
          <a:extLst>
            <a:ext uri="{FF2B5EF4-FFF2-40B4-BE49-F238E27FC236}">
              <a16:creationId xmlns:a16="http://schemas.microsoft.com/office/drawing/2014/main" id="{92DFC7AB-C416-43BF-8E49-CDDB84EED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7201" y="72415400"/>
          <a:ext cx="1110193" cy="944562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101600</xdr:colOff>
      <xdr:row>58</xdr:row>
      <xdr:rowOff>44450</xdr:rowOff>
    </xdr:from>
    <xdr:to>
      <xdr:col>5</xdr:col>
      <xdr:colOff>1039988</xdr:colOff>
      <xdr:row>58</xdr:row>
      <xdr:rowOff>1124450</xdr:rowOff>
    </xdr:to>
    <xdr:pic>
      <xdr:nvPicPr>
        <xdr:cNvPr id="72" name="Resim 71">
          <a:extLst>
            <a:ext uri="{FF2B5EF4-FFF2-40B4-BE49-F238E27FC236}">
              <a16:creationId xmlns:a16="http://schemas.microsoft.com/office/drawing/2014/main" id="{0ADB708C-1392-4A36-9C26-B31874DB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05300" y="74828400"/>
          <a:ext cx="938388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59</xdr:row>
      <xdr:rowOff>38100</xdr:rowOff>
    </xdr:from>
    <xdr:to>
      <xdr:col>5</xdr:col>
      <xdr:colOff>981400</xdr:colOff>
      <xdr:row>59</xdr:row>
      <xdr:rowOff>1122862</xdr:rowOff>
    </xdr:to>
    <xdr:pic>
      <xdr:nvPicPr>
        <xdr:cNvPr id="75" name="Resim 74">
          <a:extLst>
            <a:ext uri="{FF2B5EF4-FFF2-40B4-BE49-F238E27FC236}">
              <a16:creationId xmlns:a16="http://schemas.microsoft.com/office/drawing/2014/main" id="{B6637ED6-227A-44F0-B46D-783DC1D95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37050" y="78632050"/>
          <a:ext cx="848050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</xdr:colOff>
      <xdr:row>60</xdr:row>
      <xdr:rowOff>63500</xdr:rowOff>
    </xdr:from>
    <xdr:to>
      <xdr:col>5</xdr:col>
      <xdr:colOff>990054</xdr:colOff>
      <xdr:row>60</xdr:row>
      <xdr:rowOff>1230312</xdr:rowOff>
    </xdr:to>
    <xdr:pic>
      <xdr:nvPicPr>
        <xdr:cNvPr id="76" name="Resim 75">
          <a:extLst>
            <a:ext uri="{FF2B5EF4-FFF2-40B4-BE49-F238E27FC236}">
              <a16:creationId xmlns:a16="http://schemas.microsoft.com/office/drawing/2014/main" id="{B5C57514-D53C-478D-B523-695499B38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3550" y="79927450"/>
          <a:ext cx="920204" cy="1166812"/>
        </a:xfrm>
        <a:prstGeom prst="rect">
          <a:avLst/>
        </a:prstGeom>
      </xdr:spPr>
    </xdr:pic>
    <xdr:clientData/>
  </xdr:twoCellAnchor>
  <xdr:twoCellAnchor editAs="oneCell">
    <xdr:from>
      <xdr:col>5</xdr:col>
      <xdr:colOff>140650</xdr:colOff>
      <xdr:row>61</xdr:row>
      <xdr:rowOff>57150</xdr:rowOff>
    </xdr:from>
    <xdr:to>
      <xdr:col>5</xdr:col>
      <xdr:colOff>1066800</xdr:colOff>
      <xdr:row>61</xdr:row>
      <xdr:rowOff>1227742</xdr:rowOff>
    </xdr:to>
    <xdr:pic>
      <xdr:nvPicPr>
        <xdr:cNvPr id="77" name="Resim 76">
          <a:extLst>
            <a:ext uri="{FF2B5EF4-FFF2-40B4-BE49-F238E27FC236}">
              <a16:creationId xmlns:a16="http://schemas.microsoft.com/office/drawing/2014/main" id="{A788B2A7-CD3A-4D79-8144-88C7C99EF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44350" y="81191100"/>
          <a:ext cx="926150" cy="1170592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63</xdr:row>
      <xdr:rowOff>31749</xdr:rowOff>
    </xdr:from>
    <xdr:to>
      <xdr:col>5</xdr:col>
      <xdr:colOff>722312</xdr:colOff>
      <xdr:row>63</xdr:row>
      <xdr:rowOff>1220870</xdr:rowOff>
    </xdr:to>
    <xdr:pic>
      <xdr:nvPicPr>
        <xdr:cNvPr id="79" name="Resim 78">
          <a:extLst>
            <a:ext uri="{FF2B5EF4-FFF2-40B4-BE49-F238E27FC236}">
              <a16:creationId xmlns:a16="http://schemas.microsoft.com/office/drawing/2014/main" id="{4EC039A6-3E19-4503-A2FE-0D7105590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4500" y="91325699"/>
          <a:ext cx="671512" cy="1189121"/>
        </a:xfrm>
        <a:prstGeom prst="rect">
          <a:avLst/>
        </a:prstGeom>
      </xdr:spPr>
    </xdr:pic>
    <xdr:clientData/>
  </xdr:twoCellAnchor>
  <xdr:twoCellAnchor editAs="oneCell">
    <xdr:from>
      <xdr:col>5</xdr:col>
      <xdr:colOff>180365</xdr:colOff>
      <xdr:row>64</xdr:row>
      <xdr:rowOff>107950</xdr:rowOff>
    </xdr:from>
    <xdr:to>
      <xdr:col>5</xdr:col>
      <xdr:colOff>1065032</xdr:colOff>
      <xdr:row>64</xdr:row>
      <xdr:rowOff>1192712</xdr:rowOff>
    </xdr:to>
    <xdr:pic>
      <xdr:nvPicPr>
        <xdr:cNvPr id="80" name="Resim 79">
          <a:extLst>
            <a:ext uri="{FF2B5EF4-FFF2-40B4-BE49-F238E27FC236}">
              <a16:creationId xmlns:a16="http://schemas.microsoft.com/office/drawing/2014/main" id="{1832B123-8574-4B2C-AE3D-3F66FB1CF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4065" y="92671900"/>
          <a:ext cx="884667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67</xdr:row>
      <xdr:rowOff>76200</xdr:rowOff>
    </xdr:from>
    <xdr:to>
      <xdr:col>5</xdr:col>
      <xdr:colOff>830262</xdr:colOff>
      <xdr:row>67</xdr:row>
      <xdr:rowOff>1180082</xdr:rowOff>
    </xdr:to>
    <xdr:pic>
      <xdr:nvPicPr>
        <xdr:cNvPr id="81" name="Resim 80">
          <a:extLst>
            <a:ext uri="{FF2B5EF4-FFF2-40B4-BE49-F238E27FC236}">
              <a16:creationId xmlns:a16="http://schemas.microsoft.com/office/drawing/2014/main" id="{81759B18-D798-451C-8D6A-DD8553D51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0850" y="97720150"/>
          <a:ext cx="773112" cy="1103882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68</xdr:row>
      <xdr:rowOff>82549</xdr:rowOff>
    </xdr:from>
    <xdr:to>
      <xdr:col>5</xdr:col>
      <xdr:colOff>923566</xdr:colOff>
      <xdr:row>68</xdr:row>
      <xdr:rowOff>1162549</xdr:rowOff>
    </xdr:to>
    <xdr:pic>
      <xdr:nvPicPr>
        <xdr:cNvPr id="82" name="Resim 81">
          <a:extLst>
            <a:ext uri="{FF2B5EF4-FFF2-40B4-BE49-F238E27FC236}">
              <a16:creationId xmlns:a16="http://schemas.microsoft.com/office/drawing/2014/main" id="{FDCB523E-4274-43EC-8AAB-9EF287B11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37050" y="98996499"/>
          <a:ext cx="790216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234950</xdr:colOff>
      <xdr:row>69</xdr:row>
      <xdr:rowOff>95250</xdr:rowOff>
    </xdr:from>
    <xdr:to>
      <xdr:col>5</xdr:col>
      <xdr:colOff>1030088</xdr:colOff>
      <xdr:row>69</xdr:row>
      <xdr:rowOff>1180012</xdr:rowOff>
    </xdr:to>
    <xdr:pic>
      <xdr:nvPicPr>
        <xdr:cNvPr id="83" name="Resim 82">
          <a:extLst>
            <a:ext uri="{FF2B5EF4-FFF2-40B4-BE49-F238E27FC236}">
              <a16:creationId xmlns:a16="http://schemas.microsoft.com/office/drawing/2014/main" id="{D18F245B-21B7-4AE0-976E-E463B677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38650" y="100279200"/>
          <a:ext cx="795138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203200</xdr:colOff>
      <xdr:row>70</xdr:row>
      <xdr:rowOff>114300</xdr:rowOff>
    </xdr:from>
    <xdr:to>
      <xdr:col>5</xdr:col>
      <xdr:colOff>970642</xdr:colOff>
      <xdr:row>70</xdr:row>
      <xdr:rowOff>1199062</xdr:rowOff>
    </xdr:to>
    <xdr:pic>
      <xdr:nvPicPr>
        <xdr:cNvPr id="84" name="Resim 83">
          <a:extLst>
            <a:ext uri="{FF2B5EF4-FFF2-40B4-BE49-F238E27FC236}">
              <a16:creationId xmlns:a16="http://schemas.microsoft.com/office/drawing/2014/main" id="{0911C4C9-B5ED-4C09-A833-B8CDDA4B2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06900" y="101568250"/>
          <a:ext cx="767442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71</xdr:row>
      <xdr:rowOff>95250</xdr:rowOff>
    </xdr:from>
    <xdr:to>
      <xdr:col>5</xdr:col>
      <xdr:colOff>1113116</xdr:colOff>
      <xdr:row>71</xdr:row>
      <xdr:rowOff>1180012</xdr:rowOff>
    </xdr:to>
    <xdr:pic>
      <xdr:nvPicPr>
        <xdr:cNvPr id="85" name="Resim 84">
          <a:extLst>
            <a:ext uri="{FF2B5EF4-FFF2-40B4-BE49-F238E27FC236}">
              <a16:creationId xmlns:a16="http://schemas.microsoft.com/office/drawing/2014/main" id="{8C091482-DFFC-457F-B747-B9444E8D4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102819200"/>
          <a:ext cx="998816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72</xdr:row>
      <xdr:rowOff>95250</xdr:rowOff>
    </xdr:from>
    <xdr:to>
      <xdr:col>5</xdr:col>
      <xdr:colOff>1008448</xdr:colOff>
      <xdr:row>72</xdr:row>
      <xdr:rowOff>1180012</xdr:rowOff>
    </xdr:to>
    <xdr:pic>
      <xdr:nvPicPr>
        <xdr:cNvPr id="86" name="Resim 85">
          <a:extLst>
            <a:ext uri="{FF2B5EF4-FFF2-40B4-BE49-F238E27FC236}">
              <a16:creationId xmlns:a16="http://schemas.microsoft.com/office/drawing/2014/main" id="{FFB99498-7EDD-409B-9EEC-BA0EE13CD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75150" y="104089200"/>
          <a:ext cx="836998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73</xdr:row>
      <xdr:rowOff>107950</xdr:rowOff>
    </xdr:from>
    <xdr:to>
      <xdr:col>5</xdr:col>
      <xdr:colOff>1055485</xdr:colOff>
      <xdr:row>73</xdr:row>
      <xdr:rowOff>1192712</xdr:rowOff>
    </xdr:to>
    <xdr:pic>
      <xdr:nvPicPr>
        <xdr:cNvPr id="87" name="Resim 86">
          <a:extLst>
            <a:ext uri="{FF2B5EF4-FFF2-40B4-BE49-F238E27FC236}">
              <a16:creationId xmlns:a16="http://schemas.microsoft.com/office/drawing/2014/main" id="{1A1941F2-CF19-4E8C-B879-D6E8D624B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70400" y="105371900"/>
          <a:ext cx="788785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255943</xdr:colOff>
      <xdr:row>74</xdr:row>
      <xdr:rowOff>114300</xdr:rowOff>
    </xdr:from>
    <xdr:to>
      <xdr:col>5</xdr:col>
      <xdr:colOff>1056414</xdr:colOff>
      <xdr:row>74</xdr:row>
      <xdr:rowOff>1199062</xdr:rowOff>
    </xdr:to>
    <xdr:pic>
      <xdr:nvPicPr>
        <xdr:cNvPr id="88" name="Resim 87">
          <a:extLst>
            <a:ext uri="{FF2B5EF4-FFF2-40B4-BE49-F238E27FC236}">
              <a16:creationId xmlns:a16="http://schemas.microsoft.com/office/drawing/2014/main" id="{3CE76F5E-9BC3-473A-BE0D-179979D6E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59643" y="106648250"/>
          <a:ext cx="800471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75</xdr:row>
      <xdr:rowOff>95250</xdr:rowOff>
    </xdr:from>
    <xdr:to>
      <xdr:col>5</xdr:col>
      <xdr:colOff>962343</xdr:colOff>
      <xdr:row>75</xdr:row>
      <xdr:rowOff>1180012</xdr:rowOff>
    </xdr:to>
    <xdr:pic>
      <xdr:nvPicPr>
        <xdr:cNvPr id="90" name="Resim 89">
          <a:extLst>
            <a:ext uri="{FF2B5EF4-FFF2-40B4-BE49-F238E27FC236}">
              <a16:creationId xmlns:a16="http://schemas.microsoft.com/office/drawing/2014/main" id="{078CE5EE-C2E1-4653-8B25-6E0E08406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00" y="109169200"/>
          <a:ext cx="721043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76</xdr:row>
      <xdr:rowOff>88900</xdr:rowOff>
    </xdr:from>
    <xdr:to>
      <xdr:col>5</xdr:col>
      <xdr:colOff>1077480</xdr:colOff>
      <xdr:row>76</xdr:row>
      <xdr:rowOff>1173662</xdr:rowOff>
    </xdr:to>
    <xdr:pic>
      <xdr:nvPicPr>
        <xdr:cNvPr id="91" name="Resim 90">
          <a:extLst>
            <a:ext uri="{FF2B5EF4-FFF2-40B4-BE49-F238E27FC236}">
              <a16:creationId xmlns:a16="http://schemas.microsoft.com/office/drawing/2014/main" id="{F7D42991-68D0-4A0A-A4D2-BDEC8093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75150" y="110432850"/>
          <a:ext cx="906030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196850</xdr:colOff>
      <xdr:row>77</xdr:row>
      <xdr:rowOff>76200</xdr:rowOff>
    </xdr:from>
    <xdr:to>
      <xdr:col>5</xdr:col>
      <xdr:colOff>1001887</xdr:colOff>
      <xdr:row>77</xdr:row>
      <xdr:rowOff>1160962</xdr:rowOff>
    </xdr:to>
    <xdr:pic>
      <xdr:nvPicPr>
        <xdr:cNvPr id="92" name="Resim 91">
          <a:extLst>
            <a:ext uri="{FF2B5EF4-FFF2-40B4-BE49-F238E27FC236}">
              <a16:creationId xmlns:a16="http://schemas.microsoft.com/office/drawing/2014/main" id="{CFCEBADA-395B-4D47-92CC-145562A6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00550" y="111690150"/>
          <a:ext cx="805037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101600</xdr:colOff>
      <xdr:row>78</xdr:row>
      <xdr:rowOff>76200</xdr:rowOff>
    </xdr:from>
    <xdr:to>
      <xdr:col>5</xdr:col>
      <xdr:colOff>1104892</xdr:colOff>
      <xdr:row>78</xdr:row>
      <xdr:rowOff>1160962</xdr:rowOff>
    </xdr:to>
    <xdr:pic>
      <xdr:nvPicPr>
        <xdr:cNvPr id="93" name="Resim 92">
          <a:extLst>
            <a:ext uri="{FF2B5EF4-FFF2-40B4-BE49-F238E27FC236}">
              <a16:creationId xmlns:a16="http://schemas.microsoft.com/office/drawing/2014/main" id="{53413138-D757-44F4-862F-A5B06BD7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05300" y="112960150"/>
          <a:ext cx="1003292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79</xdr:row>
      <xdr:rowOff>101600</xdr:rowOff>
    </xdr:from>
    <xdr:to>
      <xdr:col>5</xdr:col>
      <xdr:colOff>1085340</xdr:colOff>
      <xdr:row>79</xdr:row>
      <xdr:rowOff>1181600</xdr:rowOff>
    </xdr:to>
    <xdr:pic>
      <xdr:nvPicPr>
        <xdr:cNvPr id="94" name="Resim 93">
          <a:extLst>
            <a:ext uri="{FF2B5EF4-FFF2-40B4-BE49-F238E27FC236}">
              <a16:creationId xmlns:a16="http://schemas.microsoft.com/office/drawing/2014/main" id="{53BCE03E-BAA4-410F-A9EC-597A2F12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75150" y="114255550"/>
          <a:ext cx="91389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139700</xdr:colOff>
      <xdr:row>80</xdr:row>
      <xdr:rowOff>88900</xdr:rowOff>
    </xdr:from>
    <xdr:to>
      <xdr:col>5</xdr:col>
      <xdr:colOff>1068630</xdr:colOff>
      <xdr:row>80</xdr:row>
      <xdr:rowOff>1173662</xdr:rowOff>
    </xdr:to>
    <xdr:pic>
      <xdr:nvPicPr>
        <xdr:cNvPr id="95" name="Resim 94">
          <a:extLst>
            <a:ext uri="{FF2B5EF4-FFF2-40B4-BE49-F238E27FC236}">
              <a16:creationId xmlns:a16="http://schemas.microsoft.com/office/drawing/2014/main" id="{6A4F7ED8-4C7A-4A72-A1F4-342968520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43400" y="115512850"/>
          <a:ext cx="928930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152401</xdr:colOff>
      <xdr:row>81</xdr:row>
      <xdr:rowOff>82550</xdr:rowOff>
    </xdr:from>
    <xdr:to>
      <xdr:col>5</xdr:col>
      <xdr:colOff>1008108</xdr:colOff>
      <xdr:row>81</xdr:row>
      <xdr:rowOff>1162550</xdr:rowOff>
    </xdr:to>
    <xdr:pic>
      <xdr:nvPicPr>
        <xdr:cNvPr id="97" name="Resim 96">
          <a:extLst>
            <a:ext uri="{FF2B5EF4-FFF2-40B4-BE49-F238E27FC236}">
              <a16:creationId xmlns:a16="http://schemas.microsoft.com/office/drawing/2014/main" id="{15D68DB7-BC99-4A20-B56A-598ABDF91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56101" y="118046500"/>
          <a:ext cx="855707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82</xdr:row>
      <xdr:rowOff>82550</xdr:rowOff>
    </xdr:from>
    <xdr:to>
      <xdr:col>5</xdr:col>
      <xdr:colOff>924590</xdr:colOff>
      <xdr:row>82</xdr:row>
      <xdr:rowOff>1162550</xdr:rowOff>
    </xdr:to>
    <xdr:pic>
      <xdr:nvPicPr>
        <xdr:cNvPr id="98" name="Resim 97">
          <a:extLst>
            <a:ext uri="{FF2B5EF4-FFF2-40B4-BE49-F238E27FC236}">
              <a16:creationId xmlns:a16="http://schemas.microsoft.com/office/drawing/2014/main" id="{58408AE0-DF60-417A-B8EF-091228F1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94201" y="119316500"/>
          <a:ext cx="734089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83</xdr:row>
      <xdr:rowOff>69850</xdr:rowOff>
    </xdr:from>
    <xdr:to>
      <xdr:col>5</xdr:col>
      <xdr:colOff>1074837</xdr:colOff>
      <xdr:row>83</xdr:row>
      <xdr:rowOff>1154612</xdr:rowOff>
    </xdr:to>
    <xdr:pic>
      <xdr:nvPicPr>
        <xdr:cNvPr id="99" name="Resim 98">
          <a:extLst>
            <a:ext uri="{FF2B5EF4-FFF2-40B4-BE49-F238E27FC236}">
              <a16:creationId xmlns:a16="http://schemas.microsoft.com/office/drawing/2014/main" id="{E19CF2B4-3F0D-4B13-94CF-0F841B3C8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8950" y="120573800"/>
          <a:ext cx="979587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215900</xdr:colOff>
      <xdr:row>84</xdr:row>
      <xdr:rowOff>95250</xdr:rowOff>
    </xdr:from>
    <xdr:to>
      <xdr:col>5</xdr:col>
      <xdr:colOff>1036941</xdr:colOff>
      <xdr:row>84</xdr:row>
      <xdr:rowOff>1180012</xdr:rowOff>
    </xdr:to>
    <xdr:pic>
      <xdr:nvPicPr>
        <xdr:cNvPr id="100" name="Resim 99">
          <a:extLst>
            <a:ext uri="{FF2B5EF4-FFF2-40B4-BE49-F238E27FC236}">
              <a16:creationId xmlns:a16="http://schemas.microsoft.com/office/drawing/2014/main" id="{C757C195-DCAF-4B4B-81F9-EB257E7B4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19600" y="121869200"/>
          <a:ext cx="821041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87</xdr:row>
      <xdr:rowOff>38100</xdr:rowOff>
    </xdr:from>
    <xdr:to>
      <xdr:col>5</xdr:col>
      <xdr:colOff>1145036</xdr:colOff>
      <xdr:row>87</xdr:row>
      <xdr:rowOff>1122862</xdr:rowOff>
    </xdr:to>
    <xdr:pic>
      <xdr:nvPicPr>
        <xdr:cNvPr id="101" name="Resim 100">
          <a:extLst>
            <a:ext uri="{FF2B5EF4-FFF2-40B4-BE49-F238E27FC236}">
              <a16:creationId xmlns:a16="http://schemas.microsoft.com/office/drawing/2014/main" id="{C9579BB2-703D-43AB-BDAF-F08E28DC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4500" y="125622050"/>
          <a:ext cx="1094236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222250</xdr:colOff>
      <xdr:row>88</xdr:row>
      <xdr:rowOff>69850</xdr:rowOff>
    </xdr:from>
    <xdr:to>
      <xdr:col>5</xdr:col>
      <xdr:colOff>1037658</xdr:colOff>
      <xdr:row>88</xdr:row>
      <xdr:rowOff>1154612</xdr:rowOff>
    </xdr:to>
    <xdr:pic>
      <xdr:nvPicPr>
        <xdr:cNvPr id="102" name="Resim 101">
          <a:extLst>
            <a:ext uri="{FF2B5EF4-FFF2-40B4-BE49-F238E27FC236}">
              <a16:creationId xmlns:a16="http://schemas.microsoft.com/office/drawing/2014/main" id="{C5432D3B-8855-4B55-AE44-F58BB714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25950" y="126923800"/>
          <a:ext cx="815408" cy="108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337157</xdr:colOff>
      <xdr:row>89</xdr:row>
      <xdr:rowOff>69850</xdr:rowOff>
    </xdr:from>
    <xdr:to>
      <xdr:col>5</xdr:col>
      <xdr:colOff>893763</xdr:colOff>
      <xdr:row>89</xdr:row>
      <xdr:rowOff>931862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5D924ACB-0938-452C-8370-07469214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67807" y="128358900"/>
          <a:ext cx="556606" cy="8620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127001</xdr:colOff>
          <xdr:row>1</xdr:row>
          <xdr:rowOff>210446</xdr:rowOff>
        </xdr:from>
        <xdr:to>
          <xdr:col>5</xdr:col>
          <xdr:colOff>127001</xdr:colOff>
          <xdr:row>2</xdr:row>
          <xdr:rowOff>210446</xdr:rowOff>
        </xdr:to>
        <xdr:pic>
          <xdr:nvPicPr>
            <xdr:cNvPr id="2" name="Resim 1">
              <a:extLst>
                <a:ext uri="{FF2B5EF4-FFF2-40B4-BE49-F238E27FC236}">
                  <a16:creationId xmlns:a16="http://schemas.microsoft.com/office/drawing/2014/main" id="{271D9CA5-5520-4025-A95D-773BDE83F83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FOTO_BUL" spid="_x0000_s8241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478021" y="667646"/>
              <a:ext cx="1295400" cy="126492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166687</xdr:colOff>
          <xdr:row>2</xdr:row>
          <xdr:rowOff>159764</xdr:rowOff>
        </xdr:from>
        <xdr:ext cx="1295400" cy="1264920"/>
        <xdr:pic>
          <xdr:nvPicPr>
            <xdr:cNvPr id="3" name="Resim 2">
              <a:extLst>
                <a:ext uri="{FF2B5EF4-FFF2-40B4-BE49-F238E27FC236}">
                  <a16:creationId xmlns:a16="http://schemas.microsoft.com/office/drawing/2014/main" id="{4BE289D7-DB74-48B0-A444-38E2680F940B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FOTO_BUL" spid="_x0000_s8242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517707" y="1881884"/>
              <a:ext cx="1295400" cy="1264920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1485900</xdr:colOff>
          <xdr:row>1</xdr:row>
          <xdr:rowOff>327660</xdr:rowOff>
        </xdr:from>
        <xdr:to>
          <xdr:col>13</xdr:col>
          <xdr:colOff>38100</xdr:colOff>
          <xdr:row>2</xdr:row>
          <xdr:rowOff>327660</xdr:rowOff>
        </xdr:to>
        <xdr:pic>
          <xdr:nvPicPr>
            <xdr:cNvPr id="4" name="Resim 3">
              <a:extLst>
                <a:ext uri="{FF2B5EF4-FFF2-40B4-BE49-F238E27FC236}">
                  <a16:creationId xmlns:a16="http://schemas.microsoft.com/office/drawing/2014/main" id="{3A718B5E-10EE-4823-A040-83760E1E21C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f" spid="_x0000_s8243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1605260" y="78486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243840</xdr:colOff>
          <xdr:row>2</xdr:row>
          <xdr:rowOff>678180</xdr:rowOff>
        </xdr:from>
        <xdr:to>
          <xdr:col>14</xdr:col>
          <xdr:colOff>335280</xdr:colOff>
          <xdr:row>3</xdr:row>
          <xdr:rowOff>678180</xdr:rowOff>
        </xdr:to>
        <xdr:pic>
          <xdr:nvPicPr>
            <xdr:cNvPr id="5" name="Resim 4">
              <a:extLst>
                <a:ext uri="{FF2B5EF4-FFF2-40B4-BE49-F238E27FC236}">
                  <a16:creationId xmlns:a16="http://schemas.microsoft.com/office/drawing/2014/main" id="{E1477BA9-4ABC-41EB-9950-61D5C978D98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" spid="_x0000_s8244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2504420" y="2400300"/>
              <a:ext cx="1295400" cy="12649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CA801-3F83-4F17-8E42-4B857F56C98F}">
  <sheetPr codeName="Sayfa2">
    <tabColor rgb="FFEE0000"/>
  </sheetPr>
  <dimension ref="A1:H101"/>
  <sheetViews>
    <sheetView tabSelected="1" topLeftCell="A84" zoomScaleNormal="100" zoomScaleSheetLayoutView="85" workbookViewId="0">
      <selection activeCell="M3" sqref="M3"/>
    </sheetView>
  </sheetViews>
  <sheetFormatPr defaultColWidth="8.83203125" defaultRowHeight="15.75" x14ac:dyDescent="0.2"/>
  <cols>
    <col min="1" max="1" width="18.83203125" style="5" customWidth="1"/>
    <col min="2" max="2" width="24.6640625" style="1" customWidth="1"/>
    <col min="3" max="3" width="11.1640625" style="1" customWidth="1"/>
    <col min="4" max="4" width="18.83203125" style="5" customWidth="1"/>
    <col min="5" max="5" width="7.83203125" style="1" customWidth="1"/>
    <col min="6" max="6" width="10.33203125" style="1" customWidth="1"/>
    <col min="7" max="7" width="18.1640625" style="1" customWidth="1"/>
    <col min="8" max="16384" width="8.83203125" style="1"/>
  </cols>
  <sheetData>
    <row r="1" spans="1:8" s="6" customFormat="1" ht="36.4" customHeight="1" thickBot="1" x14ac:dyDescent="0.25">
      <c r="A1" s="7" t="s">
        <v>4</v>
      </c>
      <c r="B1" s="7" t="s">
        <v>2</v>
      </c>
      <c r="C1" s="7" t="s">
        <v>3</v>
      </c>
      <c r="D1" s="11" t="s">
        <v>132</v>
      </c>
      <c r="E1" s="8" t="s">
        <v>131</v>
      </c>
      <c r="F1" s="9" t="s">
        <v>1</v>
      </c>
      <c r="G1" s="10" t="s">
        <v>0</v>
      </c>
    </row>
    <row r="2" spans="1:8" s="3" customFormat="1" ht="100.15" customHeight="1" x14ac:dyDescent="0.2">
      <c r="A2" s="16" t="s">
        <v>6</v>
      </c>
      <c r="B2" s="15" t="s">
        <v>9</v>
      </c>
      <c r="C2" s="16" t="s">
        <v>5</v>
      </c>
      <c r="D2" s="17" t="s">
        <v>154</v>
      </c>
      <c r="E2" s="43">
        <v>4</v>
      </c>
      <c r="F2" s="77">
        <v>90</v>
      </c>
      <c r="G2" s="61">
        <f t="shared" ref="G2:G33" si="0">F2*E2</f>
        <v>360</v>
      </c>
      <c r="H2" s="3">
        <v>1</v>
      </c>
    </row>
    <row r="3" spans="1:8" s="3" customFormat="1" ht="100.15" customHeight="1" x14ac:dyDescent="0.2">
      <c r="A3" s="20" t="s">
        <v>7</v>
      </c>
      <c r="B3" s="19" t="s">
        <v>9</v>
      </c>
      <c r="C3" s="20" t="s">
        <v>5</v>
      </c>
      <c r="D3" s="21"/>
      <c r="E3" s="46">
        <v>6</v>
      </c>
      <c r="F3" s="77">
        <v>86.427000000000007</v>
      </c>
      <c r="G3" s="61">
        <f t="shared" si="0"/>
        <v>518.56200000000001</v>
      </c>
    </row>
    <row r="4" spans="1:8" s="3" customFormat="1" ht="100.15" customHeight="1" x14ac:dyDescent="0.2">
      <c r="A4" s="20" t="s">
        <v>8</v>
      </c>
      <c r="B4" s="19" t="s">
        <v>9</v>
      </c>
      <c r="C4" s="20" t="s">
        <v>5</v>
      </c>
      <c r="D4" s="21"/>
      <c r="E4" s="46">
        <v>16</v>
      </c>
      <c r="F4" s="77">
        <v>81.625500000000002</v>
      </c>
      <c r="G4" s="61">
        <f t="shared" si="0"/>
        <v>1306.008</v>
      </c>
    </row>
    <row r="5" spans="1:8" s="22" customFormat="1" ht="100.15" customHeight="1" x14ac:dyDescent="0.2">
      <c r="A5" s="20" t="s">
        <v>10</v>
      </c>
      <c r="B5" s="19" t="s">
        <v>9</v>
      </c>
      <c r="C5" s="20" t="s">
        <v>5</v>
      </c>
      <c r="D5" s="21"/>
      <c r="E5" s="46">
        <v>4</v>
      </c>
      <c r="F5" s="77">
        <v>73.768499999999989</v>
      </c>
      <c r="G5" s="61">
        <f t="shared" si="0"/>
        <v>295.07399999999996</v>
      </c>
    </row>
    <row r="6" spans="1:8" s="3" customFormat="1" ht="100.15" customHeight="1" x14ac:dyDescent="0.2">
      <c r="A6" s="20" t="s">
        <v>11</v>
      </c>
      <c r="B6" s="19" t="s">
        <v>9</v>
      </c>
      <c r="C6" s="20" t="s">
        <v>5</v>
      </c>
      <c r="D6" s="21"/>
      <c r="E6" s="46">
        <v>6</v>
      </c>
      <c r="F6" s="77">
        <v>74.204999999999998</v>
      </c>
      <c r="G6" s="61">
        <f t="shared" si="0"/>
        <v>445.23</v>
      </c>
    </row>
    <row r="7" spans="1:8" s="22" customFormat="1" ht="100.15" customHeight="1" x14ac:dyDescent="0.2">
      <c r="A7" s="20" t="s">
        <v>12</v>
      </c>
      <c r="B7" s="19" t="s">
        <v>9</v>
      </c>
      <c r="C7" s="20" t="s">
        <v>5</v>
      </c>
      <c r="D7" s="21"/>
      <c r="E7" s="46">
        <v>4</v>
      </c>
      <c r="F7" s="77">
        <v>56.744999999999997</v>
      </c>
      <c r="G7" s="61">
        <f t="shared" si="0"/>
        <v>226.98</v>
      </c>
    </row>
    <row r="8" spans="1:8" s="3" customFormat="1" ht="100.15" customHeight="1" x14ac:dyDescent="0.2">
      <c r="A8" s="20" t="s">
        <v>13</v>
      </c>
      <c r="B8" s="19" t="s">
        <v>9</v>
      </c>
      <c r="C8" s="20" t="s">
        <v>5</v>
      </c>
      <c r="D8" s="21"/>
      <c r="E8" s="46">
        <v>16</v>
      </c>
      <c r="F8" s="77">
        <v>72.459000000000003</v>
      </c>
      <c r="G8" s="61">
        <f t="shared" si="0"/>
        <v>1159.3440000000001</v>
      </c>
    </row>
    <row r="9" spans="1:8" s="22" customFormat="1" ht="100.15" customHeight="1" x14ac:dyDescent="0.2">
      <c r="A9" s="20" t="s">
        <v>15</v>
      </c>
      <c r="B9" s="19" t="s">
        <v>9</v>
      </c>
      <c r="C9" s="20" t="s">
        <v>14</v>
      </c>
      <c r="D9" s="21"/>
      <c r="E9" s="46">
        <v>6</v>
      </c>
      <c r="F9" s="77">
        <v>100.83150000000001</v>
      </c>
      <c r="G9" s="61">
        <f t="shared" si="0"/>
        <v>604.98900000000003</v>
      </c>
    </row>
    <row r="10" spans="1:8" s="3" customFormat="1" ht="100.15" customHeight="1" x14ac:dyDescent="0.2">
      <c r="A10" s="20" t="s">
        <v>127</v>
      </c>
      <c r="B10" s="19" t="s">
        <v>9</v>
      </c>
      <c r="C10" s="20" t="s">
        <v>14</v>
      </c>
      <c r="D10" s="21"/>
      <c r="E10" s="46">
        <v>4</v>
      </c>
      <c r="F10" s="77">
        <v>75.514500000000012</v>
      </c>
      <c r="G10" s="61">
        <f t="shared" si="0"/>
        <v>302.05800000000005</v>
      </c>
    </row>
    <row r="11" spans="1:8" s="22" customFormat="1" ht="100.15" customHeight="1" x14ac:dyDescent="0.2">
      <c r="A11" s="20" t="s">
        <v>16</v>
      </c>
      <c r="B11" s="19" t="s">
        <v>9</v>
      </c>
      <c r="C11" s="20" t="s">
        <v>14</v>
      </c>
      <c r="D11" s="21"/>
      <c r="E11" s="46">
        <v>16</v>
      </c>
      <c r="F11" s="77">
        <v>96.466499999999996</v>
      </c>
      <c r="G11" s="61">
        <f t="shared" si="0"/>
        <v>1543.4639999999999</v>
      </c>
    </row>
    <row r="12" spans="1:8" s="3" customFormat="1" ht="100.15" customHeight="1" x14ac:dyDescent="0.2">
      <c r="A12" s="20" t="s">
        <v>18</v>
      </c>
      <c r="B12" s="19" t="s">
        <v>9</v>
      </c>
      <c r="C12" s="20" t="s">
        <v>17</v>
      </c>
      <c r="D12" s="21"/>
      <c r="E12" s="46">
        <v>6</v>
      </c>
      <c r="F12" s="77">
        <v>72.459000000000003</v>
      </c>
      <c r="G12" s="61">
        <f t="shared" si="0"/>
        <v>434.75400000000002</v>
      </c>
    </row>
    <row r="13" spans="1:8" s="22" customFormat="1" ht="100.15" customHeight="1" x14ac:dyDescent="0.2">
      <c r="A13" s="20" t="s">
        <v>19</v>
      </c>
      <c r="B13" s="19" t="s">
        <v>9</v>
      </c>
      <c r="C13" s="20" t="s">
        <v>17</v>
      </c>
      <c r="D13" s="21"/>
      <c r="E13" s="46">
        <v>4</v>
      </c>
      <c r="F13" s="77">
        <v>54.999000000000002</v>
      </c>
      <c r="G13" s="61">
        <f t="shared" si="0"/>
        <v>219.99600000000001</v>
      </c>
    </row>
    <row r="14" spans="1:8" s="3" customFormat="1" ht="100.15" customHeight="1" x14ac:dyDescent="0.2">
      <c r="A14" s="20" t="s">
        <v>20</v>
      </c>
      <c r="B14" s="19" t="s">
        <v>9</v>
      </c>
      <c r="C14" s="20" t="s">
        <v>17</v>
      </c>
      <c r="D14" s="21"/>
      <c r="E14" s="46">
        <v>16</v>
      </c>
      <c r="F14" s="77">
        <v>63.728999999999999</v>
      </c>
      <c r="G14" s="61">
        <f t="shared" si="0"/>
        <v>1019.664</v>
      </c>
    </row>
    <row r="15" spans="1:8" s="22" customFormat="1" ht="100.15" customHeight="1" x14ac:dyDescent="0.2">
      <c r="A15" s="20" t="s">
        <v>22</v>
      </c>
      <c r="B15" s="19" t="s">
        <v>9</v>
      </c>
      <c r="C15" s="20" t="s">
        <v>21</v>
      </c>
      <c r="D15" s="21"/>
      <c r="E15" s="46">
        <v>2</v>
      </c>
      <c r="F15" s="77">
        <v>91.228499999999997</v>
      </c>
      <c r="G15" s="61">
        <f t="shared" si="0"/>
        <v>182.45699999999999</v>
      </c>
    </row>
    <row r="16" spans="1:8" s="3" customFormat="1" ht="100.15" customHeight="1" x14ac:dyDescent="0.2">
      <c r="A16" s="20" t="s">
        <v>24</v>
      </c>
      <c r="B16" s="19" t="s">
        <v>9</v>
      </c>
      <c r="C16" s="20" t="s">
        <v>23</v>
      </c>
      <c r="D16" s="21"/>
      <c r="E16" s="46">
        <v>4</v>
      </c>
      <c r="F16" s="77">
        <v>96.903000000000006</v>
      </c>
      <c r="G16" s="61">
        <f t="shared" si="0"/>
        <v>387.61200000000002</v>
      </c>
    </row>
    <row r="17" spans="1:7" s="22" customFormat="1" ht="100.15" customHeight="1" x14ac:dyDescent="0.2">
      <c r="A17" s="20" t="s">
        <v>25</v>
      </c>
      <c r="B17" s="19" t="s">
        <v>9</v>
      </c>
      <c r="C17" s="20" t="s">
        <v>21</v>
      </c>
      <c r="D17" s="21"/>
      <c r="E17" s="46">
        <v>2</v>
      </c>
      <c r="F17" s="77">
        <v>75.078000000000003</v>
      </c>
      <c r="G17" s="61">
        <f t="shared" si="0"/>
        <v>150.15600000000001</v>
      </c>
    </row>
    <row r="18" spans="1:7" s="3" customFormat="1" ht="100.15" customHeight="1" x14ac:dyDescent="0.2">
      <c r="A18" s="20" t="s">
        <v>125</v>
      </c>
      <c r="B18" s="19" t="s">
        <v>9</v>
      </c>
      <c r="C18" s="20" t="s">
        <v>26</v>
      </c>
      <c r="D18" s="21"/>
      <c r="E18" s="46">
        <v>2</v>
      </c>
      <c r="F18" s="77">
        <v>53.689500000000002</v>
      </c>
      <c r="G18" s="61">
        <f t="shared" si="0"/>
        <v>107.379</v>
      </c>
    </row>
    <row r="19" spans="1:7" s="22" customFormat="1" ht="100.15" customHeight="1" x14ac:dyDescent="0.2">
      <c r="A19" s="20" t="s">
        <v>27</v>
      </c>
      <c r="B19" s="19" t="s">
        <v>9</v>
      </c>
      <c r="C19" s="20" t="s">
        <v>26</v>
      </c>
      <c r="D19" s="21"/>
      <c r="E19" s="46">
        <v>2</v>
      </c>
      <c r="F19" s="77">
        <v>56.744999999999997</v>
      </c>
      <c r="G19" s="61">
        <f t="shared" si="0"/>
        <v>113.49</v>
      </c>
    </row>
    <row r="20" spans="1:7" s="3" customFormat="1" ht="100.15" customHeight="1" x14ac:dyDescent="0.2">
      <c r="A20" s="20" t="s">
        <v>124</v>
      </c>
      <c r="B20" s="19" t="s">
        <v>9</v>
      </c>
      <c r="C20" s="20" t="s">
        <v>28</v>
      </c>
      <c r="D20" s="21"/>
      <c r="E20" s="46">
        <v>2</v>
      </c>
      <c r="F20" s="77">
        <v>48.015000000000001</v>
      </c>
      <c r="G20" s="61">
        <f t="shared" si="0"/>
        <v>96.03</v>
      </c>
    </row>
    <row r="21" spans="1:7" s="3" customFormat="1" ht="100.15" customHeight="1" x14ac:dyDescent="0.2">
      <c r="A21" s="20" t="s">
        <v>120</v>
      </c>
      <c r="B21" s="23" t="s">
        <v>30</v>
      </c>
      <c r="C21" s="20" t="s">
        <v>31</v>
      </c>
      <c r="D21" s="21"/>
      <c r="E21" s="46">
        <v>2</v>
      </c>
      <c r="F21" s="77">
        <v>141.86249999999998</v>
      </c>
      <c r="G21" s="61">
        <f t="shared" si="0"/>
        <v>283.72499999999997</v>
      </c>
    </row>
    <row r="22" spans="1:7" s="22" customFormat="1" ht="100.15" customHeight="1" x14ac:dyDescent="0.2">
      <c r="A22" s="20" t="s">
        <v>32</v>
      </c>
      <c r="B22" s="23" t="s">
        <v>30</v>
      </c>
      <c r="C22" s="20" t="s">
        <v>31</v>
      </c>
      <c r="D22" s="21"/>
      <c r="E22" s="46">
        <v>4</v>
      </c>
      <c r="F22" s="77">
        <v>105.633</v>
      </c>
      <c r="G22" s="61">
        <f t="shared" si="0"/>
        <v>422.53199999999998</v>
      </c>
    </row>
    <row r="23" spans="1:7" s="3" customFormat="1" ht="100.15" customHeight="1" x14ac:dyDescent="0.2">
      <c r="A23" s="24" t="s">
        <v>126</v>
      </c>
      <c r="B23" s="23" t="s">
        <v>30</v>
      </c>
      <c r="C23" s="20" t="s">
        <v>33</v>
      </c>
      <c r="D23" s="25"/>
      <c r="E23" s="46">
        <v>4</v>
      </c>
      <c r="F23" s="77">
        <v>193.80600000000001</v>
      </c>
      <c r="G23" s="61">
        <f t="shared" si="0"/>
        <v>775.22400000000005</v>
      </c>
    </row>
    <row r="24" spans="1:7" s="22" customFormat="1" ht="100.15" customHeight="1" x14ac:dyDescent="0.2">
      <c r="A24" s="20" t="s">
        <v>34</v>
      </c>
      <c r="B24" s="23" t="s">
        <v>30</v>
      </c>
      <c r="C24" s="20" t="s">
        <v>33</v>
      </c>
      <c r="D24" s="21"/>
      <c r="E24" s="46">
        <v>16</v>
      </c>
      <c r="F24" s="77">
        <v>181.584</v>
      </c>
      <c r="G24" s="61">
        <f t="shared" si="0"/>
        <v>2905.3440000000001</v>
      </c>
    </row>
    <row r="25" spans="1:7" s="3" customFormat="1" ht="100.15" customHeight="1" x14ac:dyDescent="0.2">
      <c r="A25" s="20" t="s">
        <v>35</v>
      </c>
      <c r="B25" s="23" t="s">
        <v>30</v>
      </c>
      <c r="C25" s="20" t="s">
        <v>33</v>
      </c>
      <c r="D25" s="21"/>
      <c r="E25" s="46">
        <v>4</v>
      </c>
      <c r="F25" s="77">
        <v>170.23499999999999</v>
      </c>
      <c r="G25" s="61">
        <f t="shared" si="0"/>
        <v>680.93999999999994</v>
      </c>
    </row>
    <row r="26" spans="1:7" s="22" customFormat="1" ht="100.15" customHeight="1" x14ac:dyDescent="0.2">
      <c r="A26" s="20" t="s">
        <v>37</v>
      </c>
      <c r="B26" s="23" t="s">
        <v>30</v>
      </c>
      <c r="C26" s="20" t="s">
        <v>36</v>
      </c>
      <c r="D26" s="21"/>
      <c r="E26" s="46">
        <v>4</v>
      </c>
      <c r="F26" s="77">
        <v>110.871</v>
      </c>
      <c r="G26" s="61">
        <f t="shared" si="0"/>
        <v>443.48399999999998</v>
      </c>
    </row>
    <row r="27" spans="1:7" s="3" customFormat="1" ht="100.15" customHeight="1" x14ac:dyDescent="0.2">
      <c r="A27" s="20" t="s">
        <v>38</v>
      </c>
      <c r="B27" s="23" t="s">
        <v>30</v>
      </c>
      <c r="C27" s="20" t="s">
        <v>36</v>
      </c>
      <c r="D27" s="21"/>
      <c r="E27" s="46">
        <v>16</v>
      </c>
      <c r="F27" s="77">
        <v>101.70450000000001</v>
      </c>
      <c r="G27" s="61">
        <f t="shared" si="0"/>
        <v>1627.2720000000002</v>
      </c>
    </row>
    <row r="28" spans="1:7" s="22" customFormat="1" ht="100.15" customHeight="1" x14ac:dyDescent="0.2">
      <c r="A28" s="20" t="s">
        <v>39</v>
      </c>
      <c r="B28" s="23" t="s">
        <v>30</v>
      </c>
      <c r="C28" s="20" t="s">
        <v>36</v>
      </c>
      <c r="D28" s="21"/>
      <c r="E28" s="46">
        <v>4</v>
      </c>
      <c r="F28" s="77">
        <v>94.284000000000006</v>
      </c>
      <c r="G28" s="61">
        <f t="shared" si="0"/>
        <v>377.13600000000002</v>
      </c>
    </row>
    <row r="29" spans="1:7" s="3" customFormat="1" ht="100.15" customHeight="1" x14ac:dyDescent="0.2">
      <c r="A29" s="20" t="s">
        <v>41</v>
      </c>
      <c r="B29" s="23" t="s">
        <v>30</v>
      </c>
      <c r="C29" s="20" t="s">
        <v>40</v>
      </c>
      <c r="D29" s="21"/>
      <c r="E29" s="46">
        <v>6</v>
      </c>
      <c r="F29" s="77">
        <v>103.887</v>
      </c>
      <c r="G29" s="61">
        <f t="shared" si="0"/>
        <v>623.322</v>
      </c>
    </row>
    <row r="30" spans="1:7" s="22" customFormat="1" ht="100.15" customHeight="1" x14ac:dyDescent="0.2">
      <c r="A30" s="20" t="s">
        <v>43</v>
      </c>
      <c r="B30" s="23" t="s">
        <v>30</v>
      </c>
      <c r="C30" s="20" t="s">
        <v>42</v>
      </c>
      <c r="D30" s="21"/>
      <c r="E30" s="46">
        <v>16</v>
      </c>
      <c r="F30" s="77">
        <v>89.482500000000002</v>
      </c>
      <c r="G30" s="61">
        <f t="shared" si="0"/>
        <v>1431.72</v>
      </c>
    </row>
    <row r="31" spans="1:7" s="3" customFormat="1" ht="100.15" customHeight="1" x14ac:dyDescent="0.2">
      <c r="A31" s="20" t="s">
        <v>44</v>
      </c>
      <c r="B31" s="23" t="s">
        <v>30</v>
      </c>
      <c r="C31" s="20" t="s">
        <v>42</v>
      </c>
      <c r="D31" s="21"/>
      <c r="E31" s="46">
        <v>4</v>
      </c>
      <c r="F31" s="77">
        <v>82.935000000000002</v>
      </c>
      <c r="G31" s="61">
        <f t="shared" si="0"/>
        <v>331.74</v>
      </c>
    </row>
    <row r="32" spans="1:7" s="22" customFormat="1" ht="100.15" customHeight="1" x14ac:dyDescent="0.2">
      <c r="A32" s="20" t="s">
        <v>46</v>
      </c>
      <c r="B32" s="23" t="s">
        <v>30</v>
      </c>
      <c r="C32" s="20" t="s">
        <v>45</v>
      </c>
      <c r="D32" s="21"/>
      <c r="E32" s="46">
        <v>6</v>
      </c>
      <c r="F32" s="77">
        <v>167.61600000000001</v>
      </c>
      <c r="G32" s="61">
        <f t="shared" si="0"/>
        <v>1005.6960000000001</v>
      </c>
    </row>
    <row r="33" spans="1:7" s="3" customFormat="1" ht="100.15" customHeight="1" x14ac:dyDescent="0.2">
      <c r="A33" s="20" t="s">
        <v>47</v>
      </c>
      <c r="B33" s="23" t="s">
        <v>30</v>
      </c>
      <c r="C33" s="20" t="s">
        <v>45</v>
      </c>
      <c r="D33" s="21"/>
      <c r="E33" s="46">
        <v>16</v>
      </c>
      <c r="F33" s="77">
        <v>160.63199999999998</v>
      </c>
      <c r="G33" s="61">
        <f t="shared" si="0"/>
        <v>2570.1119999999996</v>
      </c>
    </row>
    <row r="34" spans="1:7" s="22" customFormat="1" ht="100.15" customHeight="1" x14ac:dyDescent="0.2">
      <c r="A34" s="20" t="s">
        <v>48</v>
      </c>
      <c r="B34" s="23" t="s">
        <v>30</v>
      </c>
      <c r="C34" s="20" t="s">
        <v>45</v>
      </c>
      <c r="D34" s="21"/>
      <c r="E34" s="46">
        <v>4</v>
      </c>
      <c r="F34" s="77">
        <v>146.66400000000002</v>
      </c>
      <c r="G34" s="61">
        <f t="shared" ref="G34:G65" si="1">F34*E34</f>
        <v>586.65600000000006</v>
      </c>
    </row>
    <row r="35" spans="1:7" s="3" customFormat="1" ht="100.15" customHeight="1" x14ac:dyDescent="0.2">
      <c r="A35" s="20" t="s">
        <v>136</v>
      </c>
      <c r="B35" s="23" t="s">
        <v>30</v>
      </c>
      <c r="C35" s="20" t="s">
        <v>49</v>
      </c>
      <c r="D35" s="21"/>
      <c r="E35" s="46">
        <v>50</v>
      </c>
      <c r="F35" s="77">
        <v>46.705500000000001</v>
      </c>
      <c r="G35" s="61">
        <f t="shared" si="1"/>
        <v>2335.2750000000001</v>
      </c>
    </row>
    <row r="36" spans="1:7" s="22" customFormat="1" ht="100.15" customHeight="1" x14ac:dyDescent="0.2">
      <c r="A36" s="20" t="s">
        <v>51</v>
      </c>
      <c r="B36" s="23" t="s">
        <v>30</v>
      </c>
      <c r="C36" s="20" t="s">
        <v>50</v>
      </c>
      <c r="D36" s="21"/>
      <c r="E36" s="46">
        <v>1</v>
      </c>
      <c r="F36" s="77">
        <v>85.554000000000002</v>
      </c>
      <c r="G36" s="61">
        <f t="shared" si="1"/>
        <v>85.554000000000002</v>
      </c>
    </row>
    <row r="37" spans="1:7" s="3" customFormat="1" ht="100.15" customHeight="1" x14ac:dyDescent="0.2">
      <c r="A37" s="20" t="s">
        <v>53</v>
      </c>
      <c r="B37" s="23" t="s">
        <v>30</v>
      </c>
      <c r="C37" s="20" t="s">
        <v>52</v>
      </c>
      <c r="D37" s="21"/>
      <c r="E37" s="46">
        <v>2</v>
      </c>
      <c r="F37" s="77">
        <v>72.895499999999998</v>
      </c>
      <c r="G37" s="61">
        <f t="shared" si="1"/>
        <v>145.791</v>
      </c>
    </row>
    <row r="38" spans="1:7" s="22" customFormat="1" ht="100.15" customHeight="1" x14ac:dyDescent="0.2">
      <c r="A38" s="20" t="s">
        <v>54</v>
      </c>
      <c r="B38" s="23" t="s">
        <v>30</v>
      </c>
      <c r="C38" s="20" t="s">
        <v>52</v>
      </c>
      <c r="D38" s="21"/>
      <c r="E38" s="46">
        <v>2</v>
      </c>
      <c r="F38" s="77">
        <v>68.093999999999994</v>
      </c>
      <c r="G38" s="61">
        <f t="shared" si="1"/>
        <v>136.18799999999999</v>
      </c>
    </row>
    <row r="39" spans="1:7" s="3" customFormat="1" ht="100.15" customHeight="1" x14ac:dyDescent="0.2">
      <c r="A39" s="20" t="s">
        <v>55</v>
      </c>
      <c r="B39" s="23" t="s">
        <v>30</v>
      </c>
      <c r="C39" s="20" t="s">
        <v>52</v>
      </c>
      <c r="D39" s="21"/>
      <c r="E39" s="46">
        <v>2</v>
      </c>
      <c r="F39" s="77">
        <v>61.11</v>
      </c>
      <c r="G39" s="61">
        <f t="shared" si="1"/>
        <v>122.22</v>
      </c>
    </row>
    <row r="40" spans="1:7" s="22" customFormat="1" ht="100.15" customHeight="1" x14ac:dyDescent="0.2">
      <c r="A40" s="20" t="s">
        <v>57</v>
      </c>
      <c r="B40" s="23" t="s">
        <v>59</v>
      </c>
      <c r="C40" s="20" t="s">
        <v>56</v>
      </c>
      <c r="D40" s="21"/>
      <c r="E40" s="46">
        <v>1</v>
      </c>
      <c r="F40" s="77">
        <v>407.69099999999997</v>
      </c>
      <c r="G40" s="61">
        <f t="shared" si="1"/>
        <v>407.69099999999997</v>
      </c>
    </row>
    <row r="41" spans="1:7" s="3" customFormat="1" ht="100.15" customHeight="1" x14ac:dyDescent="0.2">
      <c r="A41" s="20" t="s">
        <v>58</v>
      </c>
      <c r="B41" s="23" t="s">
        <v>59</v>
      </c>
      <c r="C41" s="20" t="s">
        <v>56</v>
      </c>
      <c r="D41" s="21"/>
      <c r="E41" s="46">
        <v>1</v>
      </c>
      <c r="F41" s="77">
        <v>446.976</v>
      </c>
      <c r="G41" s="61">
        <f t="shared" si="1"/>
        <v>446.976</v>
      </c>
    </row>
    <row r="42" spans="1:7" s="22" customFormat="1" ht="100.15" customHeight="1" x14ac:dyDescent="0.2">
      <c r="A42" s="20" t="s">
        <v>60</v>
      </c>
      <c r="B42" s="23" t="s">
        <v>59</v>
      </c>
      <c r="C42" s="20" t="s">
        <v>56</v>
      </c>
      <c r="D42" s="21"/>
      <c r="E42" s="46">
        <v>1</v>
      </c>
      <c r="F42" s="77">
        <v>245.31299999999999</v>
      </c>
      <c r="G42" s="61">
        <f t="shared" si="1"/>
        <v>245.31299999999999</v>
      </c>
    </row>
    <row r="43" spans="1:7" s="3" customFormat="1" ht="100.15" customHeight="1" x14ac:dyDescent="0.2">
      <c r="A43" s="20" t="s">
        <v>61</v>
      </c>
      <c r="B43" s="23" t="s">
        <v>59</v>
      </c>
      <c r="C43" s="20" t="s">
        <v>56</v>
      </c>
      <c r="D43" s="21"/>
      <c r="E43" s="46">
        <v>1</v>
      </c>
      <c r="F43" s="77">
        <v>327.375</v>
      </c>
      <c r="G43" s="61">
        <f t="shared" si="1"/>
        <v>327.375</v>
      </c>
    </row>
    <row r="44" spans="1:7" s="22" customFormat="1" ht="100.15" customHeight="1" x14ac:dyDescent="0.2">
      <c r="A44" s="20" t="s">
        <v>62</v>
      </c>
      <c r="B44" s="23" t="s">
        <v>59</v>
      </c>
      <c r="C44" s="20" t="s">
        <v>56</v>
      </c>
      <c r="D44" s="21"/>
      <c r="E44" s="46">
        <v>1</v>
      </c>
      <c r="F44" s="77">
        <v>268.44749999999999</v>
      </c>
      <c r="G44" s="61">
        <f t="shared" si="1"/>
        <v>268.44749999999999</v>
      </c>
    </row>
    <row r="45" spans="1:7" s="22" customFormat="1" ht="100.15" customHeight="1" x14ac:dyDescent="0.2">
      <c r="A45" s="20" t="s">
        <v>63</v>
      </c>
      <c r="B45" s="23" t="s">
        <v>59</v>
      </c>
      <c r="C45" s="20" t="s">
        <v>28</v>
      </c>
      <c r="D45" s="21"/>
      <c r="E45" s="46">
        <v>2</v>
      </c>
      <c r="F45" s="77">
        <v>86.427000000000007</v>
      </c>
      <c r="G45" s="61">
        <f t="shared" si="1"/>
        <v>172.85400000000001</v>
      </c>
    </row>
    <row r="46" spans="1:7" s="3" customFormat="1" ht="100.15" customHeight="1" x14ac:dyDescent="0.2">
      <c r="A46" s="20" t="s">
        <v>64</v>
      </c>
      <c r="B46" s="23" t="s">
        <v>59</v>
      </c>
      <c r="C46" s="20" t="s">
        <v>28</v>
      </c>
      <c r="D46" s="21"/>
      <c r="E46" s="46">
        <v>2</v>
      </c>
      <c r="F46" s="77">
        <v>96.03</v>
      </c>
      <c r="G46" s="61">
        <f t="shared" si="1"/>
        <v>192.06</v>
      </c>
    </row>
    <row r="47" spans="1:7" s="22" customFormat="1" ht="100.15" customHeight="1" x14ac:dyDescent="0.2">
      <c r="A47" s="20" t="s">
        <v>65</v>
      </c>
      <c r="B47" s="23" t="s">
        <v>59</v>
      </c>
      <c r="C47" s="20" t="s">
        <v>28</v>
      </c>
      <c r="D47" s="21"/>
      <c r="E47" s="46">
        <v>2</v>
      </c>
      <c r="F47" s="77">
        <v>122.22</v>
      </c>
      <c r="G47" s="61">
        <f t="shared" si="1"/>
        <v>244.44</v>
      </c>
    </row>
    <row r="48" spans="1:7" s="3" customFormat="1" ht="100.15" customHeight="1" x14ac:dyDescent="0.2">
      <c r="A48" s="20" t="s">
        <v>66</v>
      </c>
      <c r="B48" s="23" t="s">
        <v>59</v>
      </c>
      <c r="C48" s="20" t="s">
        <v>29</v>
      </c>
      <c r="D48" s="21"/>
      <c r="E48" s="46">
        <v>10</v>
      </c>
      <c r="F48" s="77">
        <v>94.284000000000006</v>
      </c>
      <c r="G48" s="61">
        <f t="shared" si="1"/>
        <v>942.84</v>
      </c>
    </row>
    <row r="49" spans="1:7" s="22" customFormat="1" ht="100.15" customHeight="1" x14ac:dyDescent="0.2">
      <c r="A49" s="20" t="s">
        <v>118</v>
      </c>
      <c r="B49" s="23" t="s">
        <v>59</v>
      </c>
      <c r="C49" s="20" t="s">
        <v>29</v>
      </c>
      <c r="D49" s="21"/>
      <c r="E49" s="46">
        <v>10</v>
      </c>
      <c r="F49" s="77">
        <v>103.45050000000001</v>
      </c>
      <c r="G49" s="61">
        <f t="shared" si="1"/>
        <v>1034.5050000000001</v>
      </c>
    </row>
    <row r="50" spans="1:7" s="3" customFormat="1" ht="100.15" customHeight="1" x14ac:dyDescent="0.2">
      <c r="A50" s="20" t="s">
        <v>68</v>
      </c>
      <c r="B50" s="23" t="s">
        <v>59</v>
      </c>
      <c r="C50" s="20" t="s">
        <v>67</v>
      </c>
      <c r="D50" s="21"/>
      <c r="E50" s="46">
        <v>10</v>
      </c>
      <c r="F50" s="77">
        <v>133.56900000000002</v>
      </c>
      <c r="G50" s="61">
        <f t="shared" si="1"/>
        <v>1335.69</v>
      </c>
    </row>
    <row r="51" spans="1:7" s="22" customFormat="1" ht="100.15" customHeight="1" x14ac:dyDescent="0.2">
      <c r="A51" s="20" t="s">
        <v>70</v>
      </c>
      <c r="B51" s="23" t="s">
        <v>59</v>
      </c>
      <c r="C51" s="20" t="s">
        <v>69</v>
      </c>
      <c r="D51" s="21"/>
      <c r="E51" s="46">
        <v>1</v>
      </c>
      <c r="F51" s="77">
        <v>83.371499999999997</v>
      </c>
      <c r="G51" s="61">
        <f t="shared" si="1"/>
        <v>83.371499999999997</v>
      </c>
    </row>
    <row r="52" spans="1:7" s="3" customFormat="1" ht="100.15" customHeight="1" x14ac:dyDescent="0.2">
      <c r="A52" s="20" t="s">
        <v>119</v>
      </c>
      <c r="B52" s="23" t="s">
        <v>59</v>
      </c>
      <c r="C52" s="20" t="s">
        <v>69</v>
      </c>
      <c r="D52" s="21"/>
      <c r="E52" s="46">
        <v>1</v>
      </c>
      <c r="F52" s="77">
        <v>88.609500000000011</v>
      </c>
      <c r="G52" s="61">
        <f t="shared" si="1"/>
        <v>88.609500000000011</v>
      </c>
    </row>
    <row r="53" spans="1:7" s="22" customFormat="1" ht="100.15" customHeight="1" x14ac:dyDescent="0.2">
      <c r="A53" s="20" t="s">
        <v>71</v>
      </c>
      <c r="B53" s="23" t="s">
        <v>59</v>
      </c>
      <c r="C53" s="20" t="s">
        <v>69</v>
      </c>
      <c r="D53" s="21"/>
      <c r="E53" s="46">
        <v>2</v>
      </c>
      <c r="F53" s="77">
        <v>114.79950000000001</v>
      </c>
      <c r="G53" s="61">
        <f t="shared" si="1"/>
        <v>229.59900000000002</v>
      </c>
    </row>
    <row r="54" spans="1:7" s="3" customFormat="1" ht="100.15" customHeight="1" x14ac:dyDescent="0.2">
      <c r="A54" s="20" t="s">
        <v>73</v>
      </c>
      <c r="B54" s="23" t="s">
        <v>59</v>
      </c>
      <c r="C54" s="20" t="s">
        <v>72</v>
      </c>
      <c r="D54" s="21"/>
      <c r="E54" s="46">
        <v>1</v>
      </c>
      <c r="F54" s="77">
        <v>135.315</v>
      </c>
      <c r="G54" s="61">
        <f t="shared" si="1"/>
        <v>135.315</v>
      </c>
    </row>
    <row r="55" spans="1:7" s="22" customFormat="1" ht="100.15" customHeight="1" x14ac:dyDescent="0.2">
      <c r="A55" s="20" t="s">
        <v>74</v>
      </c>
      <c r="B55" s="23" t="s">
        <v>59</v>
      </c>
      <c r="C55" s="20" t="s">
        <v>72</v>
      </c>
      <c r="D55" s="21"/>
      <c r="E55" s="46">
        <v>2</v>
      </c>
      <c r="F55" s="77">
        <v>77.697000000000003</v>
      </c>
      <c r="G55" s="61">
        <f t="shared" si="1"/>
        <v>155.39400000000001</v>
      </c>
    </row>
    <row r="56" spans="1:7" s="3" customFormat="1" ht="100.15" customHeight="1" x14ac:dyDescent="0.2">
      <c r="A56" s="20" t="s">
        <v>75</v>
      </c>
      <c r="B56" s="23" t="s">
        <v>59</v>
      </c>
      <c r="C56" s="20" t="s">
        <v>72</v>
      </c>
      <c r="D56" s="21"/>
      <c r="E56" s="46">
        <v>10</v>
      </c>
      <c r="F56" s="77">
        <v>81.189000000000007</v>
      </c>
      <c r="G56" s="61">
        <f t="shared" si="1"/>
        <v>811.8900000000001</v>
      </c>
    </row>
    <row r="57" spans="1:7" s="3" customFormat="1" ht="100.15" customHeight="1" x14ac:dyDescent="0.2">
      <c r="A57" s="20" t="s">
        <v>137</v>
      </c>
      <c r="B57" s="23" t="s">
        <v>59</v>
      </c>
      <c r="C57" s="20" t="s">
        <v>72</v>
      </c>
      <c r="D57" s="21"/>
      <c r="E57" s="46">
        <v>1</v>
      </c>
      <c r="F57" s="77">
        <v>188</v>
      </c>
      <c r="G57" s="61">
        <f t="shared" si="1"/>
        <v>188</v>
      </c>
    </row>
    <row r="58" spans="1:7" s="3" customFormat="1" ht="100.15" customHeight="1" x14ac:dyDescent="0.2">
      <c r="A58" s="80" t="s">
        <v>139</v>
      </c>
      <c r="B58" s="79" t="s">
        <v>59</v>
      </c>
      <c r="C58" s="80" t="s">
        <v>138</v>
      </c>
      <c r="D58" s="81"/>
      <c r="E58" s="82">
        <v>2</v>
      </c>
      <c r="F58" s="83">
        <v>0</v>
      </c>
      <c r="G58" s="84">
        <f t="shared" si="1"/>
        <v>0</v>
      </c>
    </row>
    <row r="59" spans="1:7" s="3" customFormat="1" ht="100.15" customHeight="1" x14ac:dyDescent="0.2">
      <c r="A59" s="80" t="s">
        <v>140</v>
      </c>
      <c r="B59" s="79" t="s">
        <v>59</v>
      </c>
      <c r="C59" s="80" t="s">
        <v>138</v>
      </c>
      <c r="D59" s="81"/>
      <c r="E59" s="82">
        <v>1</v>
      </c>
      <c r="F59" s="83">
        <v>0</v>
      </c>
      <c r="G59" s="84">
        <f t="shared" si="1"/>
        <v>0</v>
      </c>
    </row>
    <row r="60" spans="1:7" s="22" customFormat="1" ht="100.15" customHeight="1" x14ac:dyDescent="0.2">
      <c r="A60" s="20" t="s">
        <v>78</v>
      </c>
      <c r="B60" s="23" t="s">
        <v>76</v>
      </c>
      <c r="C60" s="20" t="s">
        <v>77</v>
      </c>
      <c r="D60" s="21"/>
      <c r="E60" s="46">
        <v>1</v>
      </c>
      <c r="F60" s="77">
        <v>23.571000000000002</v>
      </c>
      <c r="G60" s="61">
        <f t="shared" si="1"/>
        <v>23.571000000000002</v>
      </c>
    </row>
    <row r="61" spans="1:7" s="3" customFormat="1" ht="100.15" customHeight="1" x14ac:dyDescent="0.2">
      <c r="A61" s="20" t="s">
        <v>128</v>
      </c>
      <c r="B61" s="23" t="s">
        <v>76</v>
      </c>
      <c r="C61" s="20" t="s">
        <v>77</v>
      </c>
      <c r="D61" s="21"/>
      <c r="E61" s="46">
        <v>100</v>
      </c>
      <c r="F61" s="77">
        <v>24.0075</v>
      </c>
      <c r="G61" s="61">
        <f t="shared" si="1"/>
        <v>2400.75</v>
      </c>
    </row>
    <row r="62" spans="1:7" s="22" customFormat="1" ht="100.15" customHeight="1" x14ac:dyDescent="0.2">
      <c r="A62" s="20" t="s">
        <v>151</v>
      </c>
      <c r="B62" s="23" t="s">
        <v>76</v>
      </c>
      <c r="C62" s="20" t="s">
        <v>79</v>
      </c>
      <c r="D62" s="21"/>
      <c r="E62" s="46">
        <v>100</v>
      </c>
      <c r="F62" s="77">
        <v>37.975499999999997</v>
      </c>
      <c r="G62" s="61">
        <f t="shared" si="1"/>
        <v>3797.5499999999997</v>
      </c>
    </row>
    <row r="63" spans="1:7" s="22" customFormat="1" ht="100.15" customHeight="1" x14ac:dyDescent="0.2">
      <c r="A63" s="20" t="s">
        <v>152</v>
      </c>
      <c r="B63" s="23" t="s">
        <v>76</v>
      </c>
      <c r="C63" s="20" t="s">
        <v>141</v>
      </c>
      <c r="D63" s="21"/>
      <c r="E63" s="46">
        <v>100</v>
      </c>
      <c r="F63" s="77">
        <v>38</v>
      </c>
      <c r="G63" s="61">
        <f t="shared" si="1"/>
        <v>3800</v>
      </c>
    </row>
    <row r="64" spans="1:7" s="22" customFormat="1" ht="100.15" customHeight="1" x14ac:dyDescent="0.2">
      <c r="A64" s="20" t="s">
        <v>82</v>
      </c>
      <c r="B64" s="23" t="s">
        <v>76</v>
      </c>
      <c r="C64" s="20" t="s">
        <v>81</v>
      </c>
      <c r="D64" s="21"/>
      <c r="E64" s="46">
        <v>1</v>
      </c>
      <c r="F64" s="77">
        <v>103.014</v>
      </c>
      <c r="G64" s="61">
        <f t="shared" si="1"/>
        <v>103.014</v>
      </c>
    </row>
    <row r="65" spans="1:7" s="22" customFormat="1" ht="100.15" customHeight="1" x14ac:dyDescent="0.2">
      <c r="A65" s="20" t="s">
        <v>142</v>
      </c>
      <c r="B65" s="23" t="s">
        <v>76</v>
      </c>
      <c r="C65" s="20" t="s">
        <v>81</v>
      </c>
      <c r="D65" s="21"/>
      <c r="E65" s="46">
        <v>1</v>
      </c>
      <c r="F65" s="77">
        <v>107</v>
      </c>
      <c r="G65" s="61">
        <f t="shared" si="1"/>
        <v>107</v>
      </c>
    </row>
    <row r="66" spans="1:7" s="22" customFormat="1" ht="100.15" customHeight="1" x14ac:dyDescent="0.2">
      <c r="A66" s="20" t="s">
        <v>143</v>
      </c>
      <c r="B66" s="23" t="s">
        <v>76</v>
      </c>
      <c r="C66" s="20" t="s">
        <v>81</v>
      </c>
      <c r="D66" s="21"/>
      <c r="E66" s="46">
        <v>1</v>
      </c>
      <c r="F66" s="77">
        <v>144</v>
      </c>
      <c r="G66" s="61">
        <f t="shared" ref="G66:G97" si="2">F66*E66</f>
        <v>144</v>
      </c>
    </row>
    <row r="67" spans="1:7" s="22" customFormat="1" ht="100.15" customHeight="1" x14ac:dyDescent="0.2">
      <c r="A67" s="20" t="s">
        <v>144</v>
      </c>
      <c r="B67" s="23" t="s">
        <v>76</v>
      </c>
      <c r="C67" s="20" t="s">
        <v>81</v>
      </c>
      <c r="D67" s="21"/>
      <c r="E67" s="46">
        <v>1</v>
      </c>
      <c r="F67" s="77">
        <v>69</v>
      </c>
      <c r="G67" s="61">
        <f t="shared" si="2"/>
        <v>69</v>
      </c>
    </row>
    <row r="68" spans="1:7" s="22" customFormat="1" ht="100.15" customHeight="1" x14ac:dyDescent="0.2">
      <c r="A68" s="20" t="s">
        <v>145</v>
      </c>
      <c r="B68" s="23" t="s">
        <v>76</v>
      </c>
      <c r="C68" s="20" t="s">
        <v>81</v>
      </c>
      <c r="D68" s="21"/>
      <c r="E68" s="46">
        <v>1</v>
      </c>
      <c r="F68" s="77">
        <v>74</v>
      </c>
      <c r="G68" s="61">
        <f t="shared" si="2"/>
        <v>74</v>
      </c>
    </row>
    <row r="69" spans="1:7" s="22" customFormat="1" ht="100.15" customHeight="1" x14ac:dyDescent="0.2">
      <c r="A69" s="20" t="s">
        <v>83</v>
      </c>
      <c r="B69" s="23" t="s">
        <v>76</v>
      </c>
      <c r="C69" s="20" t="s">
        <v>81</v>
      </c>
      <c r="D69" s="21"/>
      <c r="E69" s="46">
        <v>1</v>
      </c>
      <c r="F69" s="77">
        <v>96</v>
      </c>
      <c r="G69" s="61">
        <f t="shared" si="2"/>
        <v>96</v>
      </c>
    </row>
    <row r="70" spans="1:7" s="3" customFormat="1" ht="100.15" customHeight="1" x14ac:dyDescent="0.2">
      <c r="A70" s="20" t="s">
        <v>86</v>
      </c>
      <c r="B70" s="23" t="s">
        <v>84</v>
      </c>
      <c r="C70" s="20" t="s">
        <v>85</v>
      </c>
      <c r="D70" s="21"/>
      <c r="E70" s="46">
        <v>10</v>
      </c>
      <c r="F70" s="77">
        <v>23.571000000000002</v>
      </c>
      <c r="G70" s="61">
        <f t="shared" si="2"/>
        <v>235.71</v>
      </c>
    </row>
    <row r="71" spans="1:7" s="22" customFormat="1" ht="100.15" customHeight="1" x14ac:dyDescent="0.2">
      <c r="A71" s="20" t="s">
        <v>87</v>
      </c>
      <c r="B71" s="23" t="s">
        <v>84</v>
      </c>
      <c r="C71" s="20" t="s">
        <v>85</v>
      </c>
      <c r="D71" s="21"/>
      <c r="E71" s="46">
        <v>200</v>
      </c>
      <c r="F71" s="77">
        <v>28</v>
      </c>
      <c r="G71" s="61">
        <f t="shared" si="2"/>
        <v>5600</v>
      </c>
    </row>
    <row r="72" spans="1:7" s="22" customFormat="1" ht="100.15" customHeight="1" x14ac:dyDescent="0.2">
      <c r="A72" s="20" t="s">
        <v>146</v>
      </c>
      <c r="B72" s="23" t="s">
        <v>84</v>
      </c>
      <c r="C72" s="20" t="s">
        <v>85</v>
      </c>
      <c r="D72" s="21"/>
      <c r="E72" s="46">
        <v>200</v>
      </c>
      <c r="F72" s="77">
        <v>41</v>
      </c>
      <c r="G72" s="61">
        <f t="shared" si="2"/>
        <v>8200</v>
      </c>
    </row>
    <row r="73" spans="1:7" s="22" customFormat="1" ht="100.15" customHeight="1" x14ac:dyDescent="0.2">
      <c r="A73" s="20" t="s">
        <v>122</v>
      </c>
      <c r="B73" s="23" t="s">
        <v>84</v>
      </c>
      <c r="C73" s="20" t="s">
        <v>85</v>
      </c>
      <c r="D73" s="21"/>
      <c r="E73" s="46">
        <v>200</v>
      </c>
      <c r="F73" s="77">
        <v>28</v>
      </c>
      <c r="G73" s="61">
        <f t="shared" si="2"/>
        <v>5600</v>
      </c>
    </row>
    <row r="74" spans="1:7" s="3" customFormat="1" ht="100.15" customHeight="1" x14ac:dyDescent="0.2">
      <c r="A74" s="20" t="s">
        <v>88</v>
      </c>
      <c r="B74" s="23" t="s">
        <v>84</v>
      </c>
      <c r="C74" s="20" t="s">
        <v>85</v>
      </c>
      <c r="D74" s="21"/>
      <c r="E74" s="46">
        <v>200</v>
      </c>
      <c r="F74" s="77">
        <v>26</v>
      </c>
      <c r="G74" s="61">
        <f t="shared" si="2"/>
        <v>5200</v>
      </c>
    </row>
    <row r="75" spans="1:7" s="22" customFormat="1" ht="100.15" customHeight="1" x14ac:dyDescent="0.2">
      <c r="A75" s="20" t="s">
        <v>89</v>
      </c>
      <c r="B75" s="23" t="s">
        <v>84</v>
      </c>
      <c r="C75" s="20" t="s">
        <v>85</v>
      </c>
      <c r="D75" s="21"/>
      <c r="E75" s="46">
        <v>200</v>
      </c>
      <c r="F75" s="77">
        <v>28</v>
      </c>
      <c r="G75" s="61">
        <f t="shared" si="2"/>
        <v>5600</v>
      </c>
    </row>
    <row r="76" spans="1:7" s="3" customFormat="1" ht="100.15" customHeight="1" x14ac:dyDescent="0.2">
      <c r="A76" s="20" t="s">
        <v>129</v>
      </c>
      <c r="B76" s="23" t="s">
        <v>84</v>
      </c>
      <c r="C76" s="20" t="s">
        <v>90</v>
      </c>
      <c r="D76" s="21"/>
      <c r="E76" s="46">
        <v>1</v>
      </c>
      <c r="F76" s="77">
        <v>39</v>
      </c>
      <c r="G76" s="61">
        <f t="shared" si="2"/>
        <v>39</v>
      </c>
    </row>
    <row r="77" spans="1:7" s="22" customFormat="1" ht="100.15" customHeight="1" x14ac:dyDescent="0.2">
      <c r="A77" s="20" t="s">
        <v>92</v>
      </c>
      <c r="B77" s="23" t="s">
        <v>84</v>
      </c>
      <c r="C77" s="20" t="s">
        <v>91</v>
      </c>
      <c r="D77" s="21"/>
      <c r="E77" s="46">
        <v>1</v>
      </c>
      <c r="F77" s="77">
        <v>24</v>
      </c>
      <c r="G77" s="61">
        <f t="shared" si="2"/>
        <v>24</v>
      </c>
    </row>
    <row r="78" spans="1:7" s="3" customFormat="1" ht="100.15" customHeight="1" x14ac:dyDescent="0.2">
      <c r="A78" s="20" t="s">
        <v>94</v>
      </c>
      <c r="B78" s="23" t="s">
        <v>84</v>
      </c>
      <c r="C78" s="20" t="s">
        <v>93</v>
      </c>
      <c r="D78" s="21"/>
      <c r="E78" s="46">
        <v>50</v>
      </c>
      <c r="F78" s="77">
        <v>24</v>
      </c>
      <c r="G78" s="61">
        <f t="shared" si="2"/>
        <v>1200</v>
      </c>
    </row>
    <row r="79" spans="1:7" s="22" customFormat="1" ht="100.15" customHeight="1" x14ac:dyDescent="0.2">
      <c r="A79" s="20" t="s">
        <v>121</v>
      </c>
      <c r="B79" s="23" t="s">
        <v>84</v>
      </c>
      <c r="C79" s="20" t="s">
        <v>95</v>
      </c>
      <c r="D79" s="21"/>
      <c r="E79" s="46">
        <v>10</v>
      </c>
      <c r="F79" s="77">
        <v>24.880500000000001</v>
      </c>
      <c r="G79" s="61">
        <f t="shared" si="2"/>
        <v>248.80500000000001</v>
      </c>
    </row>
    <row r="80" spans="1:7" s="3" customFormat="1" ht="100.15" customHeight="1" x14ac:dyDescent="0.2">
      <c r="A80" s="20" t="s">
        <v>96</v>
      </c>
      <c r="B80" s="23" t="s">
        <v>84</v>
      </c>
      <c r="C80" s="20" t="s">
        <v>95</v>
      </c>
      <c r="D80" s="21"/>
      <c r="E80" s="46">
        <v>10</v>
      </c>
      <c r="F80" s="77">
        <v>24.880500000000001</v>
      </c>
      <c r="G80" s="61">
        <f t="shared" si="2"/>
        <v>248.80500000000001</v>
      </c>
    </row>
    <row r="81" spans="1:7" s="22" customFormat="1" ht="100.15" customHeight="1" x14ac:dyDescent="0.2">
      <c r="A81" s="20" t="s">
        <v>97</v>
      </c>
      <c r="B81" s="23" t="s">
        <v>84</v>
      </c>
      <c r="C81" s="20" t="s">
        <v>95</v>
      </c>
      <c r="D81" s="21"/>
      <c r="E81" s="46">
        <v>10</v>
      </c>
      <c r="F81" s="77">
        <v>18.333000000000002</v>
      </c>
      <c r="G81" s="61">
        <f t="shared" si="2"/>
        <v>183.33</v>
      </c>
    </row>
    <row r="82" spans="1:7" s="22" customFormat="1" ht="100.15" customHeight="1" x14ac:dyDescent="0.2">
      <c r="A82" s="20" t="s">
        <v>147</v>
      </c>
      <c r="B82" s="23" t="s">
        <v>84</v>
      </c>
      <c r="C82" s="20" t="s">
        <v>95</v>
      </c>
      <c r="D82" s="21"/>
      <c r="E82" s="46">
        <v>10</v>
      </c>
      <c r="F82" s="77">
        <v>23</v>
      </c>
      <c r="G82" s="61">
        <f t="shared" si="2"/>
        <v>230</v>
      </c>
    </row>
    <row r="83" spans="1:7" s="22" customFormat="1" ht="100.15" customHeight="1" x14ac:dyDescent="0.2">
      <c r="A83" s="20" t="s">
        <v>98</v>
      </c>
      <c r="B83" s="23" t="s">
        <v>84</v>
      </c>
      <c r="C83" s="20" t="s">
        <v>95</v>
      </c>
      <c r="D83" s="21"/>
      <c r="E83" s="46">
        <v>10</v>
      </c>
      <c r="F83" s="77">
        <v>22.261499999999998</v>
      </c>
      <c r="G83" s="61">
        <f t="shared" si="2"/>
        <v>222.61499999999998</v>
      </c>
    </row>
    <row r="84" spans="1:7" s="3" customFormat="1" ht="100.15" customHeight="1" x14ac:dyDescent="0.2">
      <c r="A84" s="20" t="s">
        <v>99</v>
      </c>
      <c r="B84" s="23" t="s">
        <v>84</v>
      </c>
      <c r="C84" s="20" t="s">
        <v>84</v>
      </c>
      <c r="D84" s="21"/>
      <c r="E84" s="46">
        <v>1</v>
      </c>
      <c r="F84" s="77">
        <v>79.442999999999998</v>
      </c>
      <c r="G84" s="61">
        <f t="shared" si="2"/>
        <v>79.442999999999998</v>
      </c>
    </row>
    <row r="85" spans="1:7" s="22" customFormat="1" ht="100.15" customHeight="1" x14ac:dyDescent="0.2">
      <c r="A85" s="20" t="s">
        <v>101</v>
      </c>
      <c r="B85" s="23" t="s">
        <v>84</v>
      </c>
      <c r="C85" s="20" t="s">
        <v>100</v>
      </c>
      <c r="D85" s="21"/>
      <c r="E85" s="46">
        <v>1</v>
      </c>
      <c r="F85" s="77">
        <v>73.332000000000008</v>
      </c>
      <c r="G85" s="61">
        <f t="shared" si="2"/>
        <v>73.332000000000008</v>
      </c>
    </row>
    <row r="86" spans="1:7" s="3" customFormat="1" ht="100.15" customHeight="1" x14ac:dyDescent="0.2">
      <c r="A86" s="20" t="s">
        <v>103</v>
      </c>
      <c r="B86" s="23" t="s">
        <v>84</v>
      </c>
      <c r="C86" s="20" t="s">
        <v>102</v>
      </c>
      <c r="D86" s="21"/>
      <c r="E86" s="46">
        <v>1</v>
      </c>
      <c r="F86" s="77">
        <v>63.292499999999997</v>
      </c>
      <c r="G86" s="61">
        <f t="shared" si="2"/>
        <v>63.292499999999997</v>
      </c>
    </row>
    <row r="87" spans="1:7" s="22" customFormat="1" ht="100.15" customHeight="1" x14ac:dyDescent="0.2">
      <c r="A87" s="20" t="s">
        <v>104</v>
      </c>
      <c r="B87" s="23" t="s">
        <v>84</v>
      </c>
      <c r="C87" s="20" t="s">
        <v>102</v>
      </c>
      <c r="D87" s="21"/>
      <c r="E87" s="46">
        <v>1</v>
      </c>
      <c r="F87" s="77">
        <v>61.11</v>
      </c>
      <c r="G87" s="61">
        <f t="shared" si="2"/>
        <v>61.11</v>
      </c>
    </row>
    <row r="88" spans="1:7" s="3" customFormat="1" ht="100.15" customHeight="1" x14ac:dyDescent="0.2">
      <c r="A88" s="20" t="s">
        <v>106</v>
      </c>
      <c r="B88" s="23" t="s">
        <v>84</v>
      </c>
      <c r="C88" s="20" t="s">
        <v>105</v>
      </c>
      <c r="D88" s="21"/>
      <c r="E88" s="46">
        <v>1</v>
      </c>
      <c r="F88" s="77">
        <v>65.474999999999994</v>
      </c>
      <c r="G88" s="61">
        <f t="shared" si="2"/>
        <v>65.474999999999994</v>
      </c>
    </row>
    <row r="89" spans="1:7" s="3" customFormat="1" ht="100.15" customHeight="1" x14ac:dyDescent="0.2">
      <c r="A89" s="20" t="s">
        <v>149</v>
      </c>
      <c r="B89" s="23" t="s">
        <v>84</v>
      </c>
      <c r="C89" s="20" t="s">
        <v>148</v>
      </c>
      <c r="D89" s="21"/>
      <c r="E89" s="46">
        <v>1</v>
      </c>
      <c r="F89" s="77">
        <v>55</v>
      </c>
      <c r="G89" s="61">
        <f t="shared" si="2"/>
        <v>55</v>
      </c>
    </row>
    <row r="90" spans="1:7" s="3" customFormat="1" ht="100.15" customHeight="1" x14ac:dyDescent="0.2">
      <c r="A90" s="20" t="s">
        <v>108</v>
      </c>
      <c r="B90" s="23" t="s">
        <v>84</v>
      </c>
      <c r="C90" s="20" t="s">
        <v>107</v>
      </c>
      <c r="D90" s="21"/>
      <c r="E90" s="46">
        <v>50</v>
      </c>
      <c r="F90" s="77">
        <v>78.133499999999998</v>
      </c>
      <c r="G90" s="61">
        <f t="shared" si="2"/>
        <v>3906.6749999999997</v>
      </c>
    </row>
    <row r="91" spans="1:7" s="22" customFormat="1" ht="100.15" customHeight="1" x14ac:dyDescent="0.2">
      <c r="A91" s="20" t="s">
        <v>109</v>
      </c>
      <c r="B91" s="23" t="s">
        <v>84</v>
      </c>
      <c r="C91" s="20" t="s">
        <v>130</v>
      </c>
      <c r="D91" s="21"/>
      <c r="E91" s="46">
        <v>1</v>
      </c>
      <c r="F91" s="77">
        <v>48.015000000000001</v>
      </c>
      <c r="G91" s="61">
        <f t="shared" si="2"/>
        <v>48.015000000000001</v>
      </c>
    </row>
    <row r="92" spans="1:7" s="3" customFormat="1" ht="100.15" customHeight="1" x14ac:dyDescent="0.2">
      <c r="A92" s="20" t="s">
        <v>111</v>
      </c>
      <c r="B92" s="23" t="s">
        <v>84</v>
      </c>
      <c r="C92" s="20" t="s">
        <v>110</v>
      </c>
      <c r="D92" s="21"/>
      <c r="E92" s="46">
        <v>1</v>
      </c>
      <c r="F92" s="77">
        <v>67.657499999999999</v>
      </c>
      <c r="G92" s="61">
        <f t="shared" si="2"/>
        <v>67.657499999999999</v>
      </c>
    </row>
    <row r="93" spans="1:7" s="22" customFormat="1" ht="100.15" customHeight="1" x14ac:dyDescent="0.2">
      <c r="A93" s="20" t="s">
        <v>112</v>
      </c>
      <c r="B93" s="23" t="s">
        <v>84</v>
      </c>
      <c r="C93" s="20" t="s">
        <v>110</v>
      </c>
      <c r="D93" s="21"/>
      <c r="E93" s="46">
        <v>1</v>
      </c>
      <c r="F93" s="77">
        <v>63.728999999999999</v>
      </c>
      <c r="G93" s="61">
        <f t="shared" si="2"/>
        <v>63.728999999999999</v>
      </c>
    </row>
    <row r="94" spans="1:7" s="3" customFormat="1" ht="100.15" customHeight="1" x14ac:dyDescent="0.2">
      <c r="A94" s="20" t="s">
        <v>114</v>
      </c>
      <c r="B94" s="23" t="s">
        <v>84</v>
      </c>
      <c r="C94" s="20" t="s">
        <v>113</v>
      </c>
      <c r="D94" s="21"/>
      <c r="E94" s="46">
        <v>2</v>
      </c>
      <c r="F94" s="77">
        <v>144.04499999999999</v>
      </c>
      <c r="G94" s="61">
        <f t="shared" si="2"/>
        <v>288.08999999999997</v>
      </c>
    </row>
    <row r="95" spans="1:7" s="22" customFormat="1" ht="100.15" customHeight="1" x14ac:dyDescent="0.2">
      <c r="A95" s="20" t="s">
        <v>150</v>
      </c>
      <c r="B95" s="23" t="s">
        <v>84</v>
      </c>
      <c r="C95" s="20" t="s">
        <v>113</v>
      </c>
      <c r="D95" s="21"/>
      <c r="E95" s="46">
        <v>1</v>
      </c>
      <c r="F95" s="77">
        <v>185.07599999999999</v>
      </c>
      <c r="G95" s="61">
        <f t="shared" si="2"/>
        <v>185.07599999999999</v>
      </c>
    </row>
    <row r="96" spans="1:7" s="3" customFormat="1" ht="100.15" customHeight="1" x14ac:dyDescent="0.2">
      <c r="A96" s="20" t="s">
        <v>116</v>
      </c>
      <c r="B96" s="23" t="s">
        <v>84</v>
      </c>
      <c r="C96" s="20" t="s">
        <v>90</v>
      </c>
      <c r="D96" s="21"/>
      <c r="E96" s="46">
        <v>1</v>
      </c>
      <c r="F96" s="77">
        <v>24.443999999999999</v>
      </c>
      <c r="G96" s="61">
        <f t="shared" si="2"/>
        <v>24.443999999999999</v>
      </c>
    </row>
    <row r="97" spans="1:7" s="22" customFormat="1" ht="100.15" customHeight="1" x14ac:dyDescent="0.2">
      <c r="A97" s="20" t="s">
        <v>117</v>
      </c>
      <c r="B97" s="23" t="s">
        <v>84</v>
      </c>
      <c r="C97" s="20" t="s">
        <v>107</v>
      </c>
      <c r="D97" s="21"/>
      <c r="E97" s="46">
        <v>1</v>
      </c>
      <c r="F97" s="77">
        <v>78.569999999999993</v>
      </c>
      <c r="G97" s="61">
        <f t="shared" si="2"/>
        <v>78.569999999999993</v>
      </c>
    </row>
    <row r="98" spans="1:7" s="22" customFormat="1" ht="100.15" customHeight="1" thickBot="1" x14ac:dyDescent="0.25">
      <c r="A98" s="27" t="s">
        <v>135</v>
      </c>
      <c r="B98" s="26" t="s">
        <v>84</v>
      </c>
      <c r="C98" s="27" t="s">
        <v>107</v>
      </c>
      <c r="D98" s="28"/>
      <c r="E98" s="49">
        <v>1</v>
      </c>
      <c r="F98" s="77">
        <v>25.317</v>
      </c>
      <c r="G98" s="61">
        <f t="shared" ref="G98" si="3">F98*E98</f>
        <v>25.317</v>
      </c>
    </row>
    <row r="99" spans="1:7" s="3" customFormat="1" ht="26.65" customHeight="1" thickBot="1" x14ac:dyDescent="0.25">
      <c r="A99" s="65"/>
      <c r="B99" s="64"/>
      <c r="C99" s="64"/>
      <c r="D99" s="65" t="s">
        <v>134</v>
      </c>
      <c r="E99" s="63">
        <f>SUM(E2:E98)</f>
        <v>1831</v>
      </c>
      <c r="F99" s="58"/>
      <c r="G99" s="66">
        <f>SUM(G2:G97)</f>
        <v>82180.607500000013</v>
      </c>
    </row>
    <row r="101" spans="1:7" ht="18.75" x14ac:dyDescent="0.2">
      <c r="G101" s="68"/>
    </row>
  </sheetData>
  <dataConsolidate/>
  <phoneticPr fontId="10" type="noConversion"/>
  <pageMargins left="0.25" right="0.25" top="0.75" bottom="0.75" header="0.3" footer="0.3"/>
  <pageSetup paperSize="9" scale="7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C9FDB-91D4-42B2-ADF0-836A24639B3F}">
  <sheetPr codeName="Sayfa1">
    <tabColor rgb="FFEE0000"/>
  </sheetPr>
  <dimension ref="A1:L14"/>
  <sheetViews>
    <sheetView zoomScaleNormal="100" zoomScaleSheetLayoutView="100" workbookViewId="0">
      <selection activeCell="H119" sqref="H119"/>
    </sheetView>
  </sheetViews>
  <sheetFormatPr defaultColWidth="8.83203125" defaultRowHeight="15.75" x14ac:dyDescent="0.2"/>
  <cols>
    <col min="1" max="1" width="8.83203125" style="4" customWidth="1"/>
    <col min="2" max="2" width="18.83203125" style="5" customWidth="1"/>
    <col min="3" max="3" width="24.6640625" style="1" customWidth="1"/>
    <col min="4" max="4" width="11.1640625" style="1" customWidth="1"/>
    <col min="5" max="5" width="18.83203125" style="5" customWidth="1"/>
    <col min="6" max="6" width="7.83203125" style="1" customWidth="1"/>
    <col min="7" max="7" width="10.33203125" style="1" customWidth="1"/>
    <col min="8" max="8" width="18.1640625" style="1" customWidth="1"/>
    <col min="9" max="9" width="20" style="1" bestFit="1" customWidth="1"/>
    <col min="10" max="10" width="8.83203125" style="1"/>
    <col min="11" max="11" width="22.5" style="1" customWidth="1"/>
    <col min="12" max="16384" width="8.83203125" style="1"/>
  </cols>
  <sheetData>
    <row r="1" spans="1:12" s="6" customFormat="1" ht="36.4" customHeight="1" thickBot="1" x14ac:dyDescent="0.25">
      <c r="A1" s="67"/>
      <c r="B1" s="7" t="s">
        <v>4</v>
      </c>
      <c r="C1" s="85" t="s">
        <v>2</v>
      </c>
      <c r="D1" s="7" t="s">
        <v>3</v>
      </c>
      <c r="E1" s="11" t="s">
        <v>132</v>
      </c>
      <c r="F1" s="8" t="s">
        <v>131</v>
      </c>
      <c r="G1" s="9" t="s">
        <v>1</v>
      </c>
      <c r="H1" s="10" t="s">
        <v>0</v>
      </c>
      <c r="I1" s="22"/>
      <c r="K1" s="6" t="s">
        <v>164</v>
      </c>
      <c r="L1" s="6" t="s">
        <v>165</v>
      </c>
    </row>
    <row r="2" spans="1:12" s="3" customFormat="1" ht="100.15" customHeight="1" thickBot="1" x14ac:dyDescent="0.25">
      <c r="A2" s="59">
        <v>1</v>
      </c>
      <c r="B2" s="15" t="s">
        <v>6</v>
      </c>
      <c r="C2" s="86" t="str">
        <f>IF(ISBLANK($B2),"",VLOOKUP($B2,ÜRÜNLER!$A:$G,2,0))</f>
        <v>Mesh office Chairs</v>
      </c>
      <c r="D2" s="16" t="str">
        <f>IF(ISBLANK($B2),"",VLOOKUP($B2,ÜRÜNLER!$A:$G,3,0))</f>
        <v>Lisa</v>
      </c>
      <c r="E2" s="17"/>
      <c r="F2" s="43">
        <v>7</v>
      </c>
      <c r="G2" s="77">
        <f>IF(ISBLANK($B2),"",VLOOKUP($B2,ÜRÜNLER!$A:$G,6,0))</f>
        <v>90</v>
      </c>
      <c r="H2" s="61">
        <f>IF(ISBLANK($B2),"",G2*F2)</f>
        <v>630</v>
      </c>
      <c r="K2" s="3" t="str" cm="1">
        <f t="array" ref="K2">IF(ISBLANK($B$2),ÜRÜNLER!$H$1,INDEX(ÜRÜNLER!$D:$D,MATCH($B$2,ÜRÜNLER!$A:$A,0),0))</f>
        <v>w</v>
      </c>
      <c r="L2" s="3" t="s">
        <v>155</v>
      </c>
    </row>
    <row r="3" spans="1:12" s="3" customFormat="1" ht="100.15" customHeight="1" thickBot="1" x14ac:dyDescent="0.25">
      <c r="A3" s="60">
        <v>2</v>
      </c>
      <c r="B3" s="15" t="s">
        <v>19</v>
      </c>
      <c r="C3" s="86" t="str">
        <f>IF(ISBLANK($B3),"",VLOOKUP($B3,ÜRÜNLER!$A:$G,2,0))</f>
        <v>Mesh office Chairs</v>
      </c>
      <c r="D3" s="16" t="str">
        <f>IF(ISBLANK($B3),"",VLOOKUP($B3,ÜRÜNLER!$A:$G,3,0))</f>
        <v>Donna</v>
      </c>
      <c r="E3" s="17"/>
      <c r="F3" s="43">
        <v>1</v>
      </c>
      <c r="G3" s="77">
        <f>IF(ISBLANK($B3),"",VLOOKUP($B3,ÜRÜNLER!$A:$G,6,0))</f>
        <v>54.999000000000002</v>
      </c>
      <c r="H3" s="61">
        <f t="shared" ref="H3:H10" si="0">IF(ISBLANK($B3),"",G3*F3)</f>
        <v>54.999000000000002</v>
      </c>
      <c r="K3" s="3" cm="1">
        <f t="array" ref="K3">IF(ISBLANK($B$3),ÜRÜNLER!$H$1,INDEX(ÜRÜNLER!$D:$D,MATCH($B$3,ÜRÜNLER!$A:$A,0),0))</f>
        <v>0</v>
      </c>
      <c r="L3" s="3" t="s">
        <v>156</v>
      </c>
    </row>
    <row r="4" spans="1:12" s="3" customFormat="1" ht="100.15" customHeight="1" thickBot="1" x14ac:dyDescent="0.25">
      <c r="A4" s="59">
        <v>3</v>
      </c>
      <c r="B4" s="15" t="s">
        <v>65</v>
      </c>
      <c r="C4" s="86" t="str">
        <f>IF(ISBLANK($B4),"",VLOOKUP($B4,ÜRÜNLER!$A:$G,2,0))</f>
        <v>Waiting</v>
      </c>
      <c r="D4" s="16" t="str">
        <f>IF(ISBLANK($B4),"",VLOOKUP($B4,ÜRÜNLER!$A:$G,3,0))</f>
        <v>Lani</v>
      </c>
      <c r="E4" s="21"/>
      <c r="F4" s="46">
        <v>5</v>
      </c>
      <c r="G4" s="77">
        <f>IF(ISBLANK($B4),"",VLOOKUP($B4,ÜRÜNLER!$A:$G,6,0))</f>
        <v>122.22</v>
      </c>
      <c r="H4" s="61">
        <f t="shared" si="0"/>
        <v>611.1</v>
      </c>
      <c r="K4" s="3" cm="1">
        <f t="array" ref="K4">IF(ISBLANK($B$4),ÜRÜNLER!$H$1,INDEX(ÜRÜNLER!$D:$D,MATCH($B$4,ÜRÜNLER!$A:$A,0),0))</f>
        <v>0</v>
      </c>
      <c r="L4" s="3" t="s">
        <v>157</v>
      </c>
    </row>
    <row r="5" spans="1:12" s="22" customFormat="1" ht="100.15" customHeight="1" thickBot="1" x14ac:dyDescent="0.25">
      <c r="A5" s="60">
        <v>4</v>
      </c>
      <c r="B5" s="15" t="s">
        <v>22</v>
      </c>
      <c r="C5" s="86" t="str">
        <f>IF(ISBLANK($B5),"",VLOOKUP($B5,ÜRÜNLER!$A:$G,2,0))</f>
        <v>Mesh office Chairs</v>
      </c>
      <c r="D5" s="16" t="str">
        <f>IF(ISBLANK($B5),"",VLOOKUP($B5,ÜRÜNLER!$A:$G,3,0))</f>
        <v>Laki-s</v>
      </c>
      <c r="E5" s="21"/>
      <c r="F5" s="46"/>
      <c r="G5" s="77">
        <f>IF(ISBLANK($B5),"",VLOOKUP($B5,ÜRÜNLER!$A:$G,6,0))</f>
        <v>91.228499999999997</v>
      </c>
      <c r="H5" s="61">
        <f t="shared" si="0"/>
        <v>0</v>
      </c>
      <c r="I5" s="3"/>
      <c r="K5" s="3" cm="1">
        <f t="array" ref="K5">IF(ISBLANK($B$5),ÜRÜNLER!$H$1,INDEX(ÜRÜNLER!$D:$D,MATCH($B$5,ÜRÜNLER!$A:$A,0),0))</f>
        <v>0</v>
      </c>
      <c r="L5" s="22" t="s">
        <v>158</v>
      </c>
    </row>
    <row r="6" spans="1:12" s="3" customFormat="1" ht="100.15" customHeight="1" thickBot="1" x14ac:dyDescent="0.25">
      <c r="A6" s="59">
        <v>5</v>
      </c>
      <c r="B6" s="15" t="s">
        <v>78</v>
      </c>
      <c r="C6" s="86" t="str">
        <f>IF(ISBLANK($B6),"",VLOOKUP($B6,ÜRÜNLER!$A:$G,2,0))</f>
        <v>Conferance</v>
      </c>
      <c r="D6" s="16" t="str">
        <f>IF(ISBLANK($B6),"",VLOOKUP($B6,ÜRÜNLER!$A:$G,3,0))</f>
        <v>Melting</v>
      </c>
      <c r="E6" s="21"/>
      <c r="F6" s="46"/>
      <c r="G6" s="77">
        <f>IF(ISBLANK($B6),"",VLOOKUP($B6,ÜRÜNLER!$A:$G,6,0))</f>
        <v>23.571000000000002</v>
      </c>
      <c r="H6" s="61">
        <f t="shared" si="0"/>
        <v>0</v>
      </c>
      <c r="K6" s="3" cm="1">
        <f t="array" ref="K6">IF(ISBLANK($B$6),ÜRÜNLER!$H$1,INDEX(ÜRÜNLER!$D:$D,MATCH($B$6,ÜRÜNLER!$A:$A,0),0))</f>
        <v>0</v>
      </c>
      <c r="L6" s="3" t="s">
        <v>159</v>
      </c>
    </row>
    <row r="7" spans="1:12" s="22" customFormat="1" ht="100.15" customHeight="1" thickBot="1" x14ac:dyDescent="0.25">
      <c r="A7" s="60">
        <v>6</v>
      </c>
      <c r="B7" s="15" t="s">
        <v>145</v>
      </c>
      <c r="C7" s="86" t="str">
        <f>IF(ISBLANK($B7),"",VLOOKUP($B7,ÜRÜNLER!$A:$G,2,0))</f>
        <v>Conferance</v>
      </c>
      <c r="D7" s="16" t="str">
        <f>IF(ISBLANK($B7),"",VLOOKUP($B7,ÜRÜNLER!$A:$G,3,0))</f>
        <v>Lecture</v>
      </c>
      <c r="E7" s="21"/>
      <c r="F7" s="46"/>
      <c r="G7" s="77">
        <f>IF(ISBLANK($B7),"",VLOOKUP($B7,ÜRÜNLER!$A:$G,6,0))</f>
        <v>74</v>
      </c>
      <c r="H7" s="61">
        <f t="shared" si="0"/>
        <v>0</v>
      </c>
      <c r="I7" s="3"/>
      <c r="K7" s="3" cm="1">
        <f t="array" ref="K7">IF(ISBLANK($B$7),ÜRÜNLER!$H$1,INDEX(ÜRÜNLER!$D:$D,MATCH($B$7,ÜRÜNLER!$A:$A,0),0))</f>
        <v>0</v>
      </c>
      <c r="L7" s="22" t="s">
        <v>160</v>
      </c>
    </row>
    <row r="8" spans="1:12" s="3" customFormat="1" ht="100.15" customHeight="1" thickBot="1" x14ac:dyDescent="0.25">
      <c r="A8" s="59">
        <v>7</v>
      </c>
      <c r="B8" s="15" t="s">
        <v>92</v>
      </c>
      <c r="C8" s="86" t="str">
        <f>IF(ISBLANK($B8),"",VLOOKUP($B8,ÜRÜNLER!$A:$G,2,0))</f>
        <v>Café</v>
      </c>
      <c r="D8" s="16" t="str">
        <f>IF(ISBLANK($B8),"",VLOOKUP($B8,ÜRÜNLER!$A:$G,3,0))</f>
        <v>Mira</v>
      </c>
      <c r="E8" s="21"/>
      <c r="F8" s="46"/>
      <c r="G8" s="77">
        <f>IF(ISBLANK($B8),"",VLOOKUP($B8,ÜRÜNLER!$A:$G,6,0))</f>
        <v>24</v>
      </c>
      <c r="H8" s="61">
        <f t="shared" si="0"/>
        <v>0</v>
      </c>
      <c r="K8" s="3" cm="1">
        <f t="array" ref="K8">IF(ISBLANK($B$8),ÜRÜNLER!$H$1,INDEX(ÜRÜNLER!$D:$D,MATCH($B$8,ÜRÜNLER!$A:$A,0),0))</f>
        <v>0</v>
      </c>
      <c r="L8" s="3" t="s">
        <v>161</v>
      </c>
    </row>
    <row r="9" spans="1:12" s="22" customFormat="1" ht="100.15" customHeight="1" thickBot="1" x14ac:dyDescent="0.25">
      <c r="A9" s="60">
        <v>8</v>
      </c>
      <c r="B9" s="15" t="s">
        <v>144</v>
      </c>
      <c r="C9" s="86" t="str">
        <f>IF(ISBLANK($B9),"",VLOOKUP($B9,ÜRÜNLER!$A:$G,2,0))</f>
        <v>Conferance</v>
      </c>
      <c r="D9" s="16" t="str">
        <f>IF(ISBLANK($B9),"",VLOOKUP($B9,ÜRÜNLER!$A:$G,3,0))</f>
        <v>Lecture</v>
      </c>
      <c r="E9" s="21"/>
      <c r="F9" s="46"/>
      <c r="G9" s="77">
        <f>IF(ISBLANK($B9),"",VLOOKUP($B9,ÜRÜNLER!$A:$G,6,0))</f>
        <v>69</v>
      </c>
      <c r="H9" s="61">
        <f t="shared" si="0"/>
        <v>0</v>
      </c>
      <c r="I9" s="3"/>
      <c r="K9" s="3" cm="1">
        <f t="array" ref="K9">IF(ISBLANK($B$9),ÜRÜNLER!$H$1,INDEX(ÜRÜNLER!$D:$D,MATCH($B$9,ÜRÜNLER!$A:$A,0),0))</f>
        <v>0</v>
      </c>
      <c r="L9" s="22" t="s">
        <v>162</v>
      </c>
    </row>
    <row r="10" spans="1:12" s="3" customFormat="1" ht="100.15" customHeight="1" thickBot="1" x14ac:dyDescent="0.25">
      <c r="A10" s="59">
        <v>9</v>
      </c>
      <c r="B10" s="15" t="s">
        <v>114</v>
      </c>
      <c r="C10" s="86" t="str">
        <f>IF(ISBLANK($B10),"",VLOOKUP($B10,ÜRÜNLER!$A:$G,2,0))</f>
        <v>Café</v>
      </c>
      <c r="D10" s="16" t="str">
        <f>IF(ISBLANK($B10),"",VLOOKUP($B10,ÜRÜNLER!$A:$G,3,0))</f>
        <v>Bench</v>
      </c>
      <c r="E10" s="21"/>
      <c r="F10" s="46"/>
      <c r="G10" s="77">
        <f>IF(ISBLANK($B10),"",VLOOKUP($B10,ÜRÜNLER!$A:$G,6,0))</f>
        <v>144.04499999999999</v>
      </c>
      <c r="H10" s="61">
        <f t="shared" si="0"/>
        <v>0</v>
      </c>
      <c r="K10" s="3" cm="1">
        <f t="array" ref="K10">IF(ISBLANK($B$10),ÜRÜNLER!$H$1,INDEX(ÜRÜNLER!$D:$D,MATCH($B$10,ÜRÜNLER!$A:$A,0),0))</f>
        <v>0</v>
      </c>
      <c r="L10" s="3" t="s">
        <v>163</v>
      </c>
    </row>
    <row r="11" spans="1:12" s="3" customFormat="1" ht="26.65" customHeight="1" thickBot="1" x14ac:dyDescent="0.25">
      <c r="A11" s="62"/>
      <c r="B11" s="65"/>
      <c r="C11" s="64"/>
      <c r="D11" s="64"/>
      <c r="E11" s="65" t="s">
        <v>134</v>
      </c>
      <c r="F11" s="63">
        <f>SUM(F2:F10)</f>
        <v>13</v>
      </c>
      <c r="G11" s="58"/>
      <c r="H11" s="66">
        <f>SUM(H2:H10)</f>
        <v>1296.0990000000002</v>
      </c>
    </row>
    <row r="12" spans="1:12" ht="70.900000000000006" customHeight="1" thickBot="1" x14ac:dyDescent="0.25">
      <c r="A12" s="97" t="s">
        <v>133</v>
      </c>
      <c r="B12" s="98"/>
      <c r="C12" s="98"/>
      <c r="D12" s="98"/>
      <c r="E12" s="98"/>
      <c r="F12" s="98"/>
      <c r="G12" s="98"/>
      <c r="H12" s="99"/>
    </row>
    <row r="14" spans="1:12" ht="18.75" x14ac:dyDescent="0.2">
      <c r="H14" s="68"/>
    </row>
  </sheetData>
  <mergeCells count="1">
    <mergeCell ref="A12:H12"/>
  </mergeCells>
  <phoneticPr fontId="10" type="noConversion"/>
  <pageMargins left="0.25" right="0.25" top="0.75" bottom="0.75" header="0.3" footer="0.3"/>
  <pageSetup paperSize="9" scale="7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20E1F96-8C8C-4FFD-A33F-B4A60B778B06}">
          <x14:formula1>
            <xm:f>ÜRÜNLER!$A$2:$A$98</xm:f>
          </x14:formula1>
          <xm:sqref>B2:B10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D736-43F7-4953-9A74-F6420B482DEA}">
  <sheetPr codeName="Sayfa3"/>
  <dimension ref="B1:E9"/>
  <sheetViews>
    <sheetView zoomScale="90" zoomScaleNormal="90" workbookViewId="0">
      <selection activeCell="F4" sqref="F4"/>
    </sheetView>
  </sheetViews>
  <sheetFormatPr defaultRowHeight="12.75" x14ac:dyDescent="0.2"/>
  <cols>
    <col min="2" max="2" width="24" customWidth="1"/>
    <col min="3" max="3" width="35.1640625" customWidth="1"/>
    <col min="5" max="5" width="18.1640625" customWidth="1"/>
    <col min="6" max="6" width="29.6640625" customWidth="1"/>
  </cols>
  <sheetData>
    <row r="1" spans="2:5" ht="30" customHeight="1" thickBot="1" x14ac:dyDescent="0.25">
      <c r="C1" s="95" t="s">
        <v>153</v>
      </c>
    </row>
    <row r="2" spans="2:5" ht="36.4" customHeight="1" thickBot="1" x14ac:dyDescent="0.25">
      <c r="B2" s="7" t="s">
        <v>4</v>
      </c>
      <c r="C2" s="93" t="s">
        <v>117</v>
      </c>
    </row>
    <row r="4" spans="2:5" ht="27" customHeight="1" x14ac:dyDescent="0.2">
      <c r="B4" s="89" t="s">
        <v>2</v>
      </c>
      <c r="C4" s="90" t="str">
        <f>VLOOKUP(C2,ÜRÜNLER!A:G,2,0)</f>
        <v>Café</v>
      </c>
    </row>
    <row r="5" spans="2:5" ht="27" customHeight="1" x14ac:dyDescent="0.2">
      <c r="B5" s="89" t="s">
        <v>3</v>
      </c>
      <c r="C5" s="90" t="str">
        <f>VLOOKUP(C2,ÜRÜNLER!A:G,3,0)</f>
        <v>Bar</v>
      </c>
    </row>
    <row r="6" spans="2:5" ht="27" customHeight="1" x14ac:dyDescent="0.2">
      <c r="B6" s="91" t="s">
        <v>131</v>
      </c>
      <c r="C6" s="96">
        <v>8</v>
      </c>
      <c r="E6" s="94"/>
    </row>
    <row r="7" spans="2:5" ht="27" customHeight="1" x14ac:dyDescent="0.2">
      <c r="B7" s="92" t="s">
        <v>1</v>
      </c>
      <c r="C7" s="96">
        <f>VLOOKUP(C2,ÜRÜNLER!A:G,6,0)</f>
        <v>78.569999999999993</v>
      </c>
    </row>
    <row r="8" spans="2:5" ht="27" customHeight="1" x14ac:dyDescent="0.2">
      <c r="B8" s="92" t="s">
        <v>0</v>
      </c>
      <c r="C8" s="96">
        <f>C7*C6</f>
        <v>628.55999999999995</v>
      </c>
    </row>
    <row r="9" spans="2:5" ht="127.9" customHeight="1" thickBot="1" x14ac:dyDescent="0.25">
      <c r="B9" s="87" t="s">
        <v>132</v>
      </c>
      <c r="C9" s="88"/>
    </row>
  </sheetData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88C613-6FD3-4A02-98F7-E6F6FAF2F83C}">
          <x14:formula1>
            <xm:f>ÜRÜNLER!$A$2:$A$98</xm:f>
          </x14:formula1>
          <xm:sqref>C2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40641-92DB-470E-8431-895B6CDBD62B}">
  <sheetPr codeName="Sayfa4">
    <tabColor rgb="FFEE0000"/>
  </sheetPr>
  <dimension ref="A1:N92"/>
  <sheetViews>
    <sheetView topLeftCell="B3" zoomScaleNormal="100" zoomScaleSheetLayoutView="100" workbookViewId="0">
      <selection activeCell="R73" sqref="R73"/>
    </sheetView>
  </sheetViews>
  <sheetFormatPr defaultColWidth="8.83203125" defaultRowHeight="15.75" x14ac:dyDescent="0.2"/>
  <cols>
    <col min="1" max="1" width="0" style="1" hidden="1" customWidth="1"/>
    <col min="2" max="2" width="8.83203125" style="4" customWidth="1"/>
    <col min="3" max="3" width="24.6640625" style="1" customWidth="1"/>
    <col min="4" max="4" width="11.1640625" style="1" customWidth="1"/>
    <col min="5" max="6" width="18.83203125" style="5" customWidth="1"/>
    <col min="7" max="7" width="7.83203125" style="1" customWidth="1"/>
    <col min="8" max="8" width="15.1640625" style="1" hidden="1" customWidth="1"/>
    <col min="9" max="9" width="14.6640625" style="1" customWidth="1"/>
    <col min="10" max="10" width="16.5" style="1" hidden="1" customWidth="1"/>
    <col min="11" max="12" width="14.1640625" style="1" hidden="1" customWidth="1"/>
    <col min="13" max="13" width="10.1640625" style="1" bestFit="1" customWidth="1"/>
    <col min="14" max="14" width="13.33203125" style="1" bestFit="1" customWidth="1"/>
    <col min="15" max="16384" width="8.83203125" style="1"/>
  </cols>
  <sheetData>
    <row r="1" spans="2:14" s="2" customFormat="1" ht="15" customHeight="1" x14ac:dyDescent="0.2">
      <c r="B1" s="100" t="s">
        <v>123</v>
      </c>
      <c r="C1" s="101"/>
      <c r="D1" s="101"/>
      <c r="E1" s="101"/>
      <c r="F1" s="101"/>
      <c r="G1" s="101"/>
      <c r="H1" s="101"/>
      <c r="I1" s="101"/>
      <c r="J1" s="102"/>
      <c r="K1" s="41"/>
      <c r="L1" s="41"/>
      <c r="M1" s="53"/>
      <c r="N1" s="53"/>
    </row>
    <row r="2" spans="2:14" s="2" customFormat="1" ht="15.4" customHeight="1" x14ac:dyDescent="0.2">
      <c r="B2" s="103"/>
      <c r="C2" s="104"/>
      <c r="D2" s="104"/>
      <c r="E2" s="104"/>
      <c r="F2" s="104"/>
      <c r="G2" s="104"/>
      <c r="H2" s="104"/>
      <c r="I2" s="104"/>
      <c r="J2" s="105"/>
      <c r="K2" s="41"/>
      <c r="L2" s="41"/>
      <c r="M2" s="53"/>
      <c r="N2" s="53"/>
    </row>
    <row r="3" spans="2:14" ht="34.5" customHeight="1" thickBot="1" x14ac:dyDescent="0.25">
      <c r="B3" s="106"/>
      <c r="C3" s="107"/>
      <c r="D3" s="107"/>
      <c r="E3" s="107"/>
      <c r="F3" s="107"/>
      <c r="G3" s="107"/>
      <c r="H3" s="107"/>
      <c r="I3" s="107"/>
      <c r="J3" s="108"/>
      <c r="K3" s="52">
        <v>0.97</v>
      </c>
      <c r="L3" s="42"/>
      <c r="M3" s="54"/>
      <c r="N3" s="54"/>
    </row>
    <row r="4" spans="2:14" s="6" customFormat="1" ht="36.4" customHeight="1" thickBot="1" x14ac:dyDescent="0.25">
      <c r="B4" s="34">
        <v>0.9</v>
      </c>
      <c r="C4" s="35" t="s">
        <v>2</v>
      </c>
      <c r="D4" s="35" t="s">
        <v>3</v>
      </c>
      <c r="E4" s="35" t="s">
        <v>4</v>
      </c>
      <c r="F4" s="36" t="s">
        <v>132</v>
      </c>
      <c r="G4" s="37" t="s">
        <v>131</v>
      </c>
      <c r="H4" s="38" t="s">
        <v>1</v>
      </c>
      <c r="I4" s="38" t="s">
        <v>1</v>
      </c>
      <c r="J4" s="39" t="s">
        <v>0</v>
      </c>
      <c r="K4" s="38" t="s">
        <v>1</v>
      </c>
      <c r="L4" s="39" t="s">
        <v>0</v>
      </c>
      <c r="M4" s="55"/>
      <c r="N4" s="55"/>
    </row>
    <row r="5" spans="2:14" s="3" customFormat="1" ht="100.15" customHeight="1" thickBot="1" x14ac:dyDescent="0.25">
      <c r="B5" s="32">
        <v>1</v>
      </c>
      <c r="C5" s="15" t="s">
        <v>9</v>
      </c>
      <c r="D5" s="16" t="s">
        <v>5</v>
      </c>
      <c r="E5" s="16" t="s">
        <v>6</v>
      </c>
      <c r="F5" s="17"/>
      <c r="G5" s="43">
        <v>4</v>
      </c>
      <c r="H5" s="44">
        <v>103</v>
      </c>
      <c r="I5" s="44">
        <f>H5*$B$4</f>
        <v>92.7</v>
      </c>
      <c r="J5" s="45">
        <f>I5*G5</f>
        <v>370.8</v>
      </c>
      <c r="K5" s="18">
        <f t="shared" ref="K5:K36" si="0">I5*$K$3</f>
        <v>89.918999999999997</v>
      </c>
      <c r="L5" s="18">
        <f>K5*G5</f>
        <v>359.67599999999999</v>
      </c>
      <c r="M5" s="56">
        <v>87</v>
      </c>
      <c r="N5" s="56">
        <f>G5*M5</f>
        <v>348</v>
      </c>
    </row>
    <row r="6" spans="2:14" s="3" customFormat="1" ht="100.15" customHeight="1" thickBot="1" x14ac:dyDescent="0.25">
      <c r="B6" s="33">
        <v>2</v>
      </c>
      <c r="C6" s="19" t="s">
        <v>9</v>
      </c>
      <c r="D6" s="20" t="s">
        <v>5</v>
      </c>
      <c r="E6" s="20" t="s">
        <v>7</v>
      </c>
      <c r="F6" s="21"/>
      <c r="G6" s="46">
        <v>6</v>
      </c>
      <c r="H6" s="47">
        <v>99</v>
      </c>
      <c r="I6" s="44">
        <f>H6*$B$4</f>
        <v>89.100000000000009</v>
      </c>
      <c r="J6" s="48">
        <f t="shared" ref="J6:J62" si="1">I6*G6</f>
        <v>534.6</v>
      </c>
      <c r="K6" s="18">
        <f t="shared" si="0"/>
        <v>86.427000000000007</v>
      </c>
      <c r="L6" s="18">
        <f t="shared" ref="L6:L62" si="2">K6*G6</f>
        <v>518.56200000000001</v>
      </c>
      <c r="M6" s="56">
        <v>85</v>
      </c>
      <c r="N6" s="56">
        <f t="shared" ref="N6:N69" si="3">G6*M6</f>
        <v>510</v>
      </c>
    </row>
    <row r="7" spans="2:14" s="3" customFormat="1" ht="100.15" customHeight="1" thickBot="1" x14ac:dyDescent="0.25">
      <c r="B7" s="32">
        <v>3</v>
      </c>
      <c r="C7" s="19" t="s">
        <v>9</v>
      </c>
      <c r="D7" s="20" t="s">
        <v>5</v>
      </c>
      <c r="E7" s="20" t="s">
        <v>8</v>
      </c>
      <c r="F7" s="21"/>
      <c r="G7" s="46">
        <v>16</v>
      </c>
      <c r="H7" s="47">
        <v>93.5</v>
      </c>
      <c r="I7" s="44">
        <f>H7*$B$4</f>
        <v>84.15</v>
      </c>
      <c r="J7" s="48">
        <f t="shared" si="1"/>
        <v>1346.4</v>
      </c>
      <c r="K7" s="18">
        <f t="shared" si="0"/>
        <v>81.625500000000002</v>
      </c>
      <c r="L7" s="18">
        <f t="shared" si="2"/>
        <v>1306.008</v>
      </c>
      <c r="M7" s="56">
        <v>87</v>
      </c>
      <c r="N7" s="56">
        <f t="shared" si="3"/>
        <v>1392</v>
      </c>
    </row>
    <row r="8" spans="2:14" s="22" customFormat="1" ht="100.15" customHeight="1" thickBot="1" x14ac:dyDescent="0.25">
      <c r="B8" s="33">
        <v>4</v>
      </c>
      <c r="C8" s="19" t="s">
        <v>9</v>
      </c>
      <c r="D8" s="20" t="s">
        <v>5</v>
      </c>
      <c r="E8" s="20" t="s">
        <v>10</v>
      </c>
      <c r="F8" s="21"/>
      <c r="G8" s="46">
        <v>4</v>
      </c>
      <c r="H8" s="47">
        <v>84.5</v>
      </c>
      <c r="I8" s="44">
        <f t="shared" ref="I8:I62" si="4">H8*$B$4</f>
        <v>76.05</v>
      </c>
      <c r="J8" s="48">
        <f t="shared" si="1"/>
        <v>304.2</v>
      </c>
      <c r="K8" s="18">
        <f t="shared" si="0"/>
        <v>73.768499999999989</v>
      </c>
      <c r="L8" s="18">
        <f t="shared" si="2"/>
        <v>295.07399999999996</v>
      </c>
      <c r="M8" s="56">
        <v>70</v>
      </c>
      <c r="N8" s="56">
        <f t="shared" si="3"/>
        <v>280</v>
      </c>
    </row>
    <row r="9" spans="2:14" s="3" customFormat="1" ht="100.15" customHeight="1" thickBot="1" x14ac:dyDescent="0.25">
      <c r="B9" s="32">
        <v>5</v>
      </c>
      <c r="C9" s="19" t="s">
        <v>9</v>
      </c>
      <c r="D9" s="20" t="s">
        <v>5</v>
      </c>
      <c r="E9" s="20" t="s">
        <v>11</v>
      </c>
      <c r="F9" s="21"/>
      <c r="G9" s="46">
        <v>6</v>
      </c>
      <c r="H9" s="47">
        <v>85</v>
      </c>
      <c r="I9" s="44">
        <f t="shared" si="4"/>
        <v>76.5</v>
      </c>
      <c r="J9" s="48">
        <f t="shared" si="1"/>
        <v>459</v>
      </c>
      <c r="K9" s="18">
        <f t="shared" si="0"/>
        <v>74.204999999999998</v>
      </c>
      <c r="L9" s="18">
        <f t="shared" si="2"/>
        <v>445.23</v>
      </c>
      <c r="M9" s="56">
        <v>70</v>
      </c>
      <c r="N9" s="56">
        <f t="shared" si="3"/>
        <v>420</v>
      </c>
    </row>
    <row r="10" spans="2:14" s="22" customFormat="1" ht="100.15" customHeight="1" thickBot="1" x14ac:dyDescent="0.25">
      <c r="B10" s="33">
        <v>6</v>
      </c>
      <c r="C10" s="19" t="s">
        <v>9</v>
      </c>
      <c r="D10" s="20" t="s">
        <v>5</v>
      </c>
      <c r="E10" s="20" t="s">
        <v>12</v>
      </c>
      <c r="F10" s="21"/>
      <c r="G10" s="46">
        <v>4</v>
      </c>
      <c r="H10" s="47">
        <v>65</v>
      </c>
      <c r="I10" s="44">
        <f t="shared" si="4"/>
        <v>58.5</v>
      </c>
      <c r="J10" s="48">
        <f t="shared" si="1"/>
        <v>234</v>
      </c>
      <c r="K10" s="18">
        <f t="shared" si="0"/>
        <v>56.744999999999997</v>
      </c>
      <c r="L10" s="18">
        <f t="shared" si="2"/>
        <v>226.98</v>
      </c>
      <c r="M10" s="56">
        <v>54</v>
      </c>
      <c r="N10" s="56">
        <f t="shared" si="3"/>
        <v>216</v>
      </c>
    </row>
    <row r="11" spans="2:14" s="3" customFormat="1" ht="100.15" customHeight="1" thickBot="1" x14ac:dyDescent="0.25">
      <c r="B11" s="32">
        <v>7</v>
      </c>
      <c r="C11" s="19" t="s">
        <v>9</v>
      </c>
      <c r="D11" s="20" t="s">
        <v>5</v>
      </c>
      <c r="E11" s="20" t="s">
        <v>13</v>
      </c>
      <c r="F11" s="21"/>
      <c r="G11" s="46">
        <v>16</v>
      </c>
      <c r="H11" s="47">
        <v>83</v>
      </c>
      <c r="I11" s="44">
        <f t="shared" si="4"/>
        <v>74.7</v>
      </c>
      <c r="J11" s="48">
        <f t="shared" si="1"/>
        <v>1195.2</v>
      </c>
      <c r="K11" s="18">
        <f t="shared" si="0"/>
        <v>72.459000000000003</v>
      </c>
      <c r="L11" s="18">
        <f t="shared" si="2"/>
        <v>1159.3440000000001</v>
      </c>
      <c r="M11" s="56">
        <v>70</v>
      </c>
      <c r="N11" s="56">
        <f t="shared" si="3"/>
        <v>1120</v>
      </c>
    </row>
    <row r="12" spans="2:14" s="22" customFormat="1" ht="100.15" customHeight="1" thickBot="1" x14ac:dyDescent="0.25">
      <c r="B12" s="33">
        <v>8</v>
      </c>
      <c r="C12" s="19" t="s">
        <v>9</v>
      </c>
      <c r="D12" s="20" t="s">
        <v>14</v>
      </c>
      <c r="E12" s="20" t="s">
        <v>15</v>
      </c>
      <c r="F12" s="21"/>
      <c r="G12" s="46">
        <v>6</v>
      </c>
      <c r="H12" s="47">
        <v>115.5</v>
      </c>
      <c r="I12" s="44">
        <f t="shared" si="4"/>
        <v>103.95</v>
      </c>
      <c r="J12" s="48">
        <f t="shared" si="1"/>
        <v>623.70000000000005</v>
      </c>
      <c r="K12" s="18">
        <f t="shared" si="0"/>
        <v>100.83150000000001</v>
      </c>
      <c r="L12" s="18">
        <f t="shared" si="2"/>
        <v>604.98900000000003</v>
      </c>
      <c r="M12" s="56">
        <v>98</v>
      </c>
      <c r="N12" s="56">
        <f t="shared" si="3"/>
        <v>588</v>
      </c>
    </row>
    <row r="13" spans="2:14" s="3" customFormat="1" ht="100.15" customHeight="1" thickBot="1" x14ac:dyDescent="0.25">
      <c r="B13" s="32">
        <v>9</v>
      </c>
      <c r="C13" s="19" t="s">
        <v>9</v>
      </c>
      <c r="D13" s="20" t="s">
        <v>14</v>
      </c>
      <c r="E13" s="20" t="s">
        <v>127</v>
      </c>
      <c r="F13" s="21"/>
      <c r="G13" s="46">
        <v>4</v>
      </c>
      <c r="H13" s="47">
        <v>86.5</v>
      </c>
      <c r="I13" s="44">
        <f t="shared" si="4"/>
        <v>77.850000000000009</v>
      </c>
      <c r="J13" s="48">
        <f t="shared" si="1"/>
        <v>311.40000000000003</v>
      </c>
      <c r="K13" s="18">
        <f t="shared" si="0"/>
        <v>75.514500000000012</v>
      </c>
      <c r="L13" s="18">
        <f t="shared" si="2"/>
        <v>302.05800000000005</v>
      </c>
      <c r="M13" s="56">
        <v>72</v>
      </c>
      <c r="N13" s="56">
        <f t="shared" si="3"/>
        <v>288</v>
      </c>
    </row>
    <row r="14" spans="2:14" s="22" customFormat="1" ht="100.15" customHeight="1" thickBot="1" x14ac:dyDescent="0.25">
      <c r="B14" s="33">
        <v>10</v>
      </c>
      <c r="C14" s="19" t="s">
        <v>9</v>
      </c>
      <c r="D14" s="20" t="s">
        <v>14</v>
      </c>
      <c r="E14" s="20" t="s">
        <v>16</v>
      </c>
      <c r="F14" s="21"/>
      <c r="G14" s="46">
        <v>16</v>
      </c>
      <c r="H14" s="47">
        <v>110.5</v>
      </c>
      <c r="I14" s="44">
        <f t="shared" si="4"/>
        <v>99.45</v>
      </c>
      <c r="J14" s="48">
        <f t="shared" si="1"/>
        <v>1591.2</v>
      </c>
      <c r="K14" s="18">
        <f t="shared" si="0"/>
        <v>96.466499999999996</v>
      </c>
      <c r="L14" s="18">
        <f t="shared" si="2"/>
        <v>1543.4639999999999</v>
      </c>
      <c r="M14" s="56">
        <v>95</v>
      </c>
      <c r="N14" s="56">
        <f t="shared" si="3"/>
        <v>1520</v>
      </c>
    </row>
    <row r="15" spans="2:14" s="3" customFormat="1" ht="100.15" customHeight="1" thickBot="1" x14ac:dyDescent="0.25">
      <c r="B15" s="32">
        <v>11</v>
      </c>
      <c r="C15" s="19" t="s">
        <v>9</v>
      </c>
      <c r="D15" s="20" t="s">
        <v>17</v>
      </c>
      <c r="E15" s="20" t="s">
        <v>18</v>
      </c>
      <c r="F15" s="21"/>
      <c r="G15" s="46">
        <v>6</v>
      </c>
      <c r="H15" s="47">
        <v>83</v>
      </c>
      <c r="I15" s="44">
        <f t="shared" si="4"/>
        <v>74.7</v>
      </c>
      <c r="J15" s="48">
        <f t="shared" si="1"/>
        <v>448.20000000000005</v>
      </c>
      <c r="K15" s="18">
        <f t="shared" si="0"/>
        <v>72.459000000000003</v>
      </c>
      <c r="L15" s="18">
        <f t="shared" si="2"/>
        <v>434.75400000000002</v>
      </c>
      <c r="M15" s="56">
        <v>70</v>
      </c>
      <c r="N15" s="56">
        <f t="shared" si="3"/>
        <v>420</v>
      </c>
    </row>
    <row r="16" spans="2:14" s="22" customFormat="1" ht="100.15" customHeight="1" thickBot="1" x14ac:dyDescent="0.25">
      <c r="B16" s="33">
        <v>12</v>
      </c>
      <c r="C16" s="19" t="s">
        <v>9</v>
      </c>
      <c r="D16" s="20" t="s">
        <v>17</v>
      </c>
      <c r="E16" s="20" t="s">
        <v>19</v>
      </c>
      <c r="F16" s="21"/>
      <c r="G16" s="46">
        <v>4</v>
      </c>
      <c r="H16" s="47">
        <v>63</v>
      </c>
      <c r="I16" s="44">
        <f t="shared" si="4"/>
        <v>56.7</v>
      </c>
      <c r="J16" s="48">
        <f t="shared" si="1"/>
        <v>226.8</v>
      </c>
      <c r="K16" s="18">
        <f t="shared" si="0"/>
        <v>54.999000000000002</v>
      </c>
      <c r="L16" s="18">
        <f t="shared" si="2"/>
        <v>219.99600000000001</v>
      </c>
      <c r="M16" s="56">
        <v>52</v>
      </c>
      <c r="N16" s="56">
        <f t="shared" si="3"/>
        <v>208</v>
      </c>
    </row>
    <row r="17" spans="1:14" s="3" customFormat="1" ht="100.15" customHeight="1" thickBot="1" x14ac:dyDescent="0.25">
      <c r="B17" s="32">
        <v>13</v>
      </c>
      <c r="C17" s="19" t="s">
        <v>9</v>
      </c>
      <c r="D17" s="20" t="s">
        <v>17</v>
      </c>
      <c r="E17" s="20" t="s">
        <v>20</v>
      </c>
      <c r="F17" s="21"/>
      <c r="G17" s="46">
        <v>16</v>
      </c>
      <c r="H17" s="47">
        <v>73</v>
      </c>
      <c r="I17" s="44">
        <f t="shared" si="4"/>
        <v>65.7</v>
      </c>
      <c r="J17" s="48">
        <f t="shared" si="1"/>
        <v>1051.2</v>
      </c>
      <c r="K17" s="18">
        <f t="shared" si="0"/>
        <v>63.728999999999999</v>
      </c>
      <c r="L17" s="18">
        <f t="shared" si="2"/>
        <v>1019.664</v>
      </c>
      <c r="M17" s="56">
        <v>60</v>
      </c>
      <c r="N17" s="56">
        <f t="shared" si="3"/>
        <v>960</v>
      </c>
    </row>
    <row r="18" spans="1:14" s="22" customFormat="1" ht="100.15" customHeight="1" thickBot="1" x14ac:dyDescent="0.25">
      <c r="B18" s="33">
        <v>14</v>
      </c>
      <c r="C18" s="19" t="s">
        <v>9</v>
      </c>
      <c r="D18" s="20" t="s">
        <v>21</v>
      </c>
      <c r="E18" s="20" t="s">
        <v>22</v>
      </c>
      <c r="F18" s="21"/>
      <c r="G18" s="46">
        <v>2</v>
      </c>
      <c r="H18" s="47">
        <v>104.5</v>
      </c>
      <c r="I18" s="44">
        <f t="shared" si="4"/>
        <v>94.05</v>
      </c>
      <c r="J18" s="48">
        <f t="shared" si="1"/>
        <v>188.1</v>
      </c>
      <c r="K18" s="18">
        <f t="shared" si="0"/>
        <v>91.228499999999997</v>
      </c>
      <c r="L18" s="18">
        <f t="shared" si="2"/>
        <v>182.45699999999999</v>
      </c>
      <c r="M18" s="56">
        <v>90</v>
      </c>
      <c r="N18" s="56">
        <f t="shared" si="3"/>
        <v>180</v>
      </c>
    </row>
    <row r="19" spans="1:14" s="3" customFormat="1" ht="100.15" customHeight="1" thickBot="1" x14ac:dyDescent="0.25">
      <c r="B19" s="32">
        <v>15</v>
      </c>
      <c r="C19" s="19" t="s">
        <v>9</v>
      </c>
      <c r="D19" s="20" t="s">
        <v>23</v>
      </c>
      <c r="E19" s="20" t="s">
        <v>24</v>
      </c>
      <c r="F19" s="21"/>
      <c r="G19" s="46">
        <v>4</v>
      </c>
      <c r="H19" s="47">
        <v>111</v>
      </c>
      <c r="I19" s="44">
        <f t="shared" si="4"/>
        <v>99.9</v>
      </c>
      <c r="J19" s="48">
        <f t="shared" si="1"/>
        <v>399.6</v>
      </c>
      <c r="K19" s="18">
        <f t="shared" si="0"/>
        <v>96.903000000000006</v>
      </c>
      <c r="L19" s="18">
        <f t="shared" si="2"/>
        <v>387.61200000000002</v>
      </c>
      <c r="M19" s="56">
        <v>95</v>
      </c>
      <c r="N19" s="56">
        <f t="shared" si="3"/>
        <v>380</v>
      </c>
    </row>
    <row r="20" spans="1:14" s="22" customFormat="1" ht="100.15" customHeight="1" thickBot="1" x14ac:dyDescent="0.25">
      <c r="B20" s="33">
        <v>16</v>
      </c>
      <c r="C20" s="19" t="s">
        <v>9</v>
      </c>
      <c r="D20" s="20" t="s">
        <v>21</v>
      </c>
      <c r="E20" s="20" t="s">
        <v>25</v>
      </c>
      <c r="F20" s="21"/>
      <c r="G20" s="46">
        <v>2</v>
      </c>
      <c r="H20" s="47">
        <v>86</v>
      </c>
      <c r="I20" s="44">
        <f t="shared" si="4"/>
        <v>77.400000000000006</v>
      </c>
      <c r="J20" s="48">
        <f t="shared" si="1"/>
        <v>154.80000000000001</v>
      </c>
      <c r="K20" s="18">
        <f t="shared" si="0"/>
        <v>75.078000000000003</v>
      </c>
      <c r="L20" s="18">
        <f t="shared" si="2"/>
        <v>150.15600000000001</v>
      </c>
      <c r="M20" s="56">
        <v>72</v>
      </c>
      <c r="N20" s="56">
        <f t="shared" si="3"/>
        <v>144</v>
      </c>
    </row>
    <row r="21" spans="1:14" s="3" customFormat="1" ht="100.15" customHeight="1" thickBot="1" x14ac:dyDescent="0.25">
      <c r="B21" s="32">
        <v>17</v>
      </c>
      <c r="C21" s="19" t="s">
        <v>9</v>
      </c>
      <c r="D21" s="20" t="s">
        <v>26</v>
      </c>
      <c r="E21" s="20" t="s">
        <v>125</v>
      </c>
      <c r="F21" s="21"/>
      <c r="G21" s="46">
        <v>2</v>
      </c>
      <c r="H21" s="47">
        <v>61.5</v>
      </c>
      <c r="I21" s="44">
        <f t="shared" si="4"/>
        <v>55.35</v>
      </c>
      <c r="J21" s="48">
        <f t="shared" si="1"/>
        <v>110.7</v>
      </c>
      <c r="K21" s="18">
        <f t="shared" si="0"/>
        <v>53.689500000000002</v>
      </c>
      <c r="L21" s="18">
        <f t="shared" si="2"/>
        <v>107.379</v>
      </c>
      <c r="M21" s="56">
        <v>51</v>
      </c>
      <c r="N21" s="56">
        <f t="shared" si="3"/>
        <v>102</v>
      </c>
    </row>
    <row r="22" spans="1:14" s="22" customFormat="1" ht="100.15" customHeight="1" thickBot="1" x14ac:dyDescent="0.25">
      <c r="B22" s="33">
        <v>18</v>
      </c>
      <c r="C22" s="19" t="s">
        <v>9</v>
      </c>
      <c r="D22" s="20" t="s">
        <v>26</v>
      </c>
      <c r="E22" s="20" t="s">
        <v>27</v>
      </c>
      <c r="F22" s="21"/>
      <c r="G22" s="46">
        <v>2</v>
      </c>
      <c r="H22" s="47">
        <v>65</v>
      </c>
      <c r="I22" s="44">
        <f t="shared" si="4"/>
        <v>58.5</v>
      </c>
      <c r="J22" s="48">
        <f t="shared" si="1"/>
        <v>117</v>
      </c>
      <c r="K22" s="18">
        <f t="shared" si="0"/>
        <v>56.744999999999997</v>
      </c>
      <c r="L22" s="18">
        <f t="shared" si="2"/>
        <v>113.49</v>
      </c>
      <c r="M22" s="56">
        <v>53</v>
      </c>
      <c r="N22" s="56">
        <f t="shared" si="3"/>
        <v>106</v>
      </c>
    </row>
    <row r="23" spans="1:14" s="3" customFormat="1" ht="100.15" customHeight="1" thickBot="1" x14ac:dyDescent="0.25">
      <c r="B23" s="32">
        <v>19</v>
      </c>
      <c r="C23" s="19" t="s">
        <v>9</v>
      </c>
      <c r="D23" s="20" t="s">
        <v>28</v>
      </c>
      <c r="E23" s="20" t="s">
        <v>124</v>
      </c>
      <c r="F23" s="21"/>
      <c r="G23" s="46">
        <v>50</v>
      </c>
      <c r="H23" s="47">
        <v>55</v>
      </c>
      <c r="I23" s="44">
        <f t="shared" si="4"/>
        <v>49.5</v>
      </c>
      <c r="J23" s="48">
        <f t="shared" si="1"/>
        <v>2475</v>
      </c>
      <c r="K23" s="18">
        <f t="shared" si="0"/>
        <v>48.015000000000001</v>
      </c>
      <c r="L23" s="18">
        <f t="shared" si="2"/>
        <v>2400.75</v>
      </c>
      <c r="M23" s="56">
        <v>45</v>
      </c>
      <c r="N23" s="56">
        <f t="shared" si="3"/>
        <v>2250</v>
      </c>
    </row>
    <row r="24" spans="1:14" s="3" customFormat="1" ht="100.15" customHeight="1" thickBot="1" x14ac:dyDescent="0.25">
      <c r="A24" s="3">
        <v>20</v>
      </c>
      <c r="B24" s="33">
        <v>20</v>
      </c>
      <c r="C24" s="23" t="s">
        <v>30</v>
      </c>
      <c r="D24" s="20" t="s">
        <v>31</v>
      </c>
      <c r="E24" s="20" t="s">
        <v>120</v>
      </c>
      <c r="F24" s="21"/>
      <c r="G24" s="46">
        <v>2</v>
      </c>
      <c r="H24" s="47">
        <v>162.5</v>
      </c>
      <c r="I24" s="44">
        <f t="shared" si="4"/>
        <v>146.25</v>
      </c>
      <c r="J24" s="48">
        <f t="shared" si="1"/>
        <v>292.5</v>
      </c>
      <c r="K24" s="18">
        <f t="shared" si="0"/>
        <v>141.86249999999998</v>
      </c>
      <c r="L24" s="18">
        <f t="shared" si="2"/>
        <v>283.72499999999997</v>
      </c>
      <c r="M24" s="56">
        <v>142</v>
      </c>
      <c r="N24" s="56">
        <f t="shared" si="3"/>
        <v>284</v>
      </c>
    </row>
    <row r="25" spans="1:14" s="22" customFormat="1" ht="100.15" customHeight="1" thickBot="1" x14ac:dyDescent="0.25">
      <c r="A25" s="22">
        <v>21</v>
      </c>
      <c r="B25" s="32">
        <v>21</v>
      </c>
      <c r="C25" s="23" t="s">
        <v>30</v>
      </c>
      <c r="D25" s="20" t="s">
        <v>31</v>
      </c>
      <c r="E25" s="20" t="s">
        <v>32</v>
      </c>
      <c r="F25" s="21"/>
      <c r="G25" s="46">
        <v>4</v>
      </c>
      <c r="H25" s="47">
        <v>121</v>
      </c>
      <c r="I25" s="44">
        <f t="shared" si="4"/>
        <v>108.9</v>
      </c>
      <c r="J25" s="48">
        <f t="shared" si="1"/>
        <v>435.6</v>
      </c>
      <c r="K25" s="18">
        <f t="shared" si="0"/>
        <v>105.633</v>
      </c>
      <c r="L25" s="18">
        <f t="shared" si="2"/>
        <v>422.53199999999998</v>
      </c>
      <c r="M25" s="56">
        <v>105</v>
      </c>
      <c r="N25" s="56">
        <f t="shared" si="3"/>
        <v>420</v>
      </c>
    </row>
    <row r="26" spans="1:14" s="3" customFormat="1" ht="100.15" customHeight="1" thickBot="1" x14ac:dyDescent="0.25">
      <c r="A26" s="3">
        <v>22</v>
      </c>
      <c r="B26" s="33">
        <v>22</v>
      </c>
      <c r="C26" s="23" t="s">
        <v>30</v>
      </c>
      <c r="D26" s="20" t="s">
        <v>33</v>
      </c>
      <c r="E26" s="24" t="s">
        <v>126</v>
      </c>
      <c r="F26" s="25"/>
      <c r="G26" s="46">
        <v>4</v>
      </c>
      <c r="H26" s="47">
        <v>222</v>
      </c>
      <c r="I26" s="44">
        <f t="shared" si="4"/>
        <v>199.8</v>
      </c>
      <c r="J26" s="48">
        <f t="shared" si="1"/>
        <v>799.2</v>
      </c>
      <c r="K26" s="18">
        <f t="shared" si="0"/>
        <v>193.80600000000001</v>
      </c>
      <c r="L26" s="18">
        <f t="shared" si="2"/>
        <v>775.22400000000005</v>
      </c>
      <c r="M26" s="56">
        <v>190</v>
      </c>
      <c r="N26" s="56">
        <f t="shared" si="3"/>
        <v>760</v>
      </c>
    </row>
    <row r="27" spans="1:14" s="22" customFormat="1" ht="100.15" customHeight="1" thickBot="1" x14ac:dyDescent="0.25">
      <c r="A27" s="22">
        <v>23</v>
      </c>
      <c r="B27" s="32">
        <v>23</v>
      </c>
      <c r="C27" s="23" t="s">
        <v>30</v>
      </c>
      <c r="D27" s="20" t="s">
        <v>33</v>
      </c>
      <c r="E27" s="20" t="s">
        <v>34</v>
      </c>
      <c r="F27" s="21"/>
      <c r="G27" s="46">
        <v>4</v>
      </c>
      <c r="H27" s="47">
        <v>208</v>
      </c>
      <c r="I27" s="44">
        <f t="shared" si="4"/>
        <v>187.20000000000002</v>
      </c>
      <c r="J27" s="48">
        <f t="shared" si="1"/>
        <v>748.80000000000007</v>
      </c>
      <c r="K27" s="18">
        <f t="shared" si="0"/>
        <v>181.584</v>
      </c>
      <c r="L27" s="18">
        <f t="shared" si="2"/>
        <v>726.33600000000001</v>
      </c>
      <c r="M27" s="56">
        <v>180</v>
      </c>
      <c r="N27" s="56">
        <f t="shared" si="3"/>
        <v>720</v>
      </c>
    </row>
    <row r="28" spans="1:14" s="3" customFormat="1" ht="100.15" customHeight="1" thickBot="1" x14ac:dyDescent="0.25">
      <c r="A28" s="3">
        <v>24</v>
      </c>
      <c r="B28" s="33">
        <v>24</v>
      </c>
      <c r="C28" s="23" t="s">
        <v>30</v>
      </c>
      <c r="D28" s="20" t="s">
        <v>33</v>
      </c>
      <c r="E28" s="20" t="s">
        <v>35</v>
      </c>
      <c r="F28" s="21"/>
      <c r="G28" s="46">
        <v>4</v>
      </c>
      <c r="H28" s="47">
        <v>195</v>
      </c>
      <c r="I28" s="44">
        <f t="shared" si="4"/>
        <v>175.5</v>
      </c>
      <c r="J28" s="48">
        <f t="shared" si="1"/>
        <v>702</v>
      </c>
      <c r="K28" s="18">
        <f t="shared" si="0"/>
        <v>170.23499999999999</v>
      </c>
      <c r="L28" s="18">
        <f t="shared" si="2"/>
        <v>680.93999999999994</v>
      </c>
      <c r="M28" s="56">
        <v>171</v>
      </c>
      <c r="N28" s="56">
        <f t="shared" si="3"/>
        <v>684</v>
      </c>
    </row>
    <row r="29" spans="1:14" s="22" customFormat="1" ht="100.15" customHeight="1" thickBot="1" x14ac:dyDescent="0.25">
      <c r="A29" s="22">
        <v>25</v>
      </c>
      <c r="B29" s="32">
        <v>25</v>
      </c>
      <c r="C29" s="23" t="s">
        <v>30</v>
      </c>
      <c r="D29" s="20" t="s">
        <v>36</v>
      </c>
      <c r="E29" s="20" t="s">
        <v>37</v>
      </c>
      <c r="F29" s="21"/>
      <c r="G29" s="46">
        <v>4</v>
      </c>
      <c r="H29" s="47">
        <v>127</v>
      </c>
      <c r="I29" s="44">
        <f t="shared" si="4"/>
        <v>114.3</v>
      </c>
      <c r="J29" s="48">
        <f t="shared" si="1"/>
        <v>457.2</v>
      </c>
      <c r="K29" s="18">
        <f t="shared" si="0"/>
        <v>110.871</v>
      </c>
      <c r="L29" s="18">
        <f t="shared" si="2"/>
        <v>443.48399999999998</v>
      </c>
      <c r="M29" s="56">
        <v>110</v>
      </c>
      <c r="N29" s="56">
        <f t="shared" si="3"/>
        <v>440</v>
      </c>
    </row>
    <row r="30" spans="1:14" s="3" customFormat="1" ht="100.15" customHeight="1" thickBot="1" x14ac:dyDescent="0.25">
      <c r="A30" s="3">
        <v>26</v>
      </c>
      <c r="B30" s="33">
        <v>26</v>
      </c>
      <c r="C30" s="23" t="s">
        <v>30</v>
      </c>
      <c r="D30" s="20" t="s">
        <v>36</v>
      </c>
      <c r="E30" s="20" t="s">
        <v>38</v>
      </c>
      <c r="F30" s="21"/>
      <c r="G30" s="46">
        <v>8</v>
      </c>
      <c r="H30" s="47">
        <v>116.5</v>
      </c>
      <c r="I30" s="44">
        <f t="shared" si="4"/>
        <v>104.85000000000001</v>
      </c>
      <c r="J30" s="48">
        <f t="shared" si="1"/>
        <v>838.80000000000007</v>
      </c>
      <c r="K30" s="18">
        <f t="shared" si="0"/>
        <v>101.70450000000001</v>
      </c>
      <c r="L30" s="18">
        <f t="shared" si="2"/>
        <v>813.63600000000008</v>
      </c>
      <c r="M30" s="56">
        <v>100</v>
      </c>
      <c r="N30" s="56">
        <f t="shared" si="3"/>
        <v>800</v>
      </c>
    </row>
    <row r="31" spans="1:14" s="22" customFormat="1" ht="100.15" customHeight="1" thickBot="1" x14ac:dyDescent="0.25">
      <c r="A31" s="22">
        <v>27</v>
      </c>
      <c r="B31" s="32">
        <v>27</v>
      </c>
      <c r="C31" s="23" t="s">
        <v>30</v>
      </c>
      <c r="D31" s="20" t="s">
        <v>36</v>
      </c>
      <c r="E31" s="20" t="s">
        <v>39</v>
      </c>
      <c r="F31" s="21"/>
      <c r="G31" s="46">
        <v>4</v>
      </c>
      <c r="H31" s="47">
        <v>108</v>
      </c>
      <c r="I31" s="44">
        <f t="shared" si="4"/>
        <v>97.2</v>
      </c>
      <c r="J31" s="48">
        <f t="shared" si="1"/>
        <v>388.8</v>
      </c>
      <c r="K31" s="18">
        <f t="shared" si="0"/>
        <v>94.284000000000006</v>
      </c>
      <c r="L31" s="18">
        <f t="shared" si="2"/>
        <v>377.13600000000002</v>
      </c>
      <c r="M31" s="56">
        <v>95</v>
      </c>
      <c r="N31" s="56">
        <f t="shared" si="3"/>
        <v>380</v>
      </c>
    </row>
    <row r="32" spans="1:14" s="3" customFormat="1" ht="100.15" customHeight="1" thickBot="1" x14ac:dyDescent="0.25">
      <c r="A32" s="3">
        <v>28</v>
      </c>
      <c r="B32" s="33">
        <v>28</v>
      </c>
      <c r="C32" s="23" t="s">
        <v>30</v>
      </c>
      <c r="D32" s="20" t="s">
        <v>40</v>
      </c>
      <c r="E32" s="20" t="s">
        <v>41</v>
      </c>
      <c r="F32" s="21"/>
      <c r="G32" s="46">
        <v>4</v>
      </c>
      <c r="H32" s="47">
        <v>119</v>
      </c>
      <c r="I32" s="44">
        <f t="shared" si="4"/>
        <v>107.10000000000001</v>
      </c>
      <c r="J32" s="48">
        <f t="shared" si="1"/>
        <v>428.40000000000003</v>
      </c>
      <c r="K32" s="18">
        <f t="shared" si="0"/>
        <v>103.887</v>
      </c>
      <c r="L32" s="18">
        <f t="shared" si="2"/>
        <v>415.548</v>
      </c>
      <c r="M32" s="56">
        <v>115</v>
      </c>
      <c r="N32" s="56">
        <f t="shared" si="3"/>
        <v>460</v>
      </c>
    </row>
    <row r="33" spans="1:14" s="22" customFormat="1" ht="100.15" customHeight="1" thickBot="1" x14ac:dyDescent="0.25">
      <c r="A33" s="22">
        <v>29</v>
      </c>
      <c r="B33" s="32">
        <v>29</v>
      </c>
      <c r="C33" s="23" t="s">
        <v>30</v>
      </c>
      <c r="D33" s="20" t="s">
        <v>42</v>
      </c>
      <c r="E33" s="20" t="s">
        <v>43</v>
      </c>
      <c r="F33" s="21"/>
      <c r="G33" s="46">
        <v>16</v>
      </c>
      <c r="H33" s="47">
        <v>102.5</v>
      </c>
      <c r="I33" s="44">
        <f t="shared" si="4"/>
        <v>92.25</v>
      </c>
      <c r="J33" s="48">
        <f t="shared" si="1"/>
        <v>1476</v>
      </c>
      <c r="K33" s="18">
        <f t="shared" si="0"/>
        <v>89.482500000000002</v>
      </c>
      <c r="L33" s="18">
        <f t="shared" si="2"/>
        <v>1431.72</v>
      </c>
      <c r="M33" s="56">
        <v>85</v>
      </c>
      <c r="N33" s="56">
        <f t="shared" si="3"/>
        <v>1360</v>
      </c>
    </row>
    <row r="34" spans="1:14" s="3" customFormat="1" ht="100.15" customHeight="1" thickBot="1" x14ac:dyDescent="0.25">
      <c r="A34" s="3">
        <v>30</v>
      </c>
      <c r="B34" s="33">
        <v>30</v>
      </c>
      <c r="C34" s="23" t="s">
        <v>30</v>
      </c>
      <c r="D34" s="20" t="s">
        <v>42</v>
      </c>
      <c r="E34" s="20" t="s">
        <v>44</v>
      </c>
      <c r="F34" s="21"/>
      <c r="G34" s="46">
        <v>4</v>
      </c>
      <c r="H34" s="47">
        <v>95</v>
      </c>
      <c r="I34" s="44">
        <f t="shared" si="4"/>
        <v>85.5</v>
      </c>
      <c r="J34" s="48">
        <f t="shared" si="1"/>
        <v>342</v>
      </c>
      <c r="K34" s="18">
        <f t="shared" si="0"/>
        <v>82.935000000000002</v>
      </c>
      <c r="L34" s="18">
        <f t="shared" si="2"/>
        <v>331.74</v>
      </c>
      <c r="M34" s="56">
        <v>82</v>
      </c>
      <c r="N34" s="56">
        <f t="shared" si="3"/>
        <v>328</v>
      </c>
    </row>
    <row r="35" spans="1:14" s="22" customFormat="1" ht="100.15" customHeight="1" thickBot="1" x14ac:dyDescent="0.25">
      <c r="A35" s="22">
        <v>31</v>
      </c>
      <c r="B35" s="32">
        <v>31</v>
      </c>
      <c r="C35" s="23" t="s">
        <v>30</v>
      </c>
      <c r="D35" s="20" t="s">
        <v>45</v>
      </c>
      <c r="E35" s="20" t="s">
        <v>46</v>
      </c>
      <c r="F35" s="21"/>
      <c r="G35" s="46">
        <v>6</v>
      </c>
      <c r="H35" s="47">
        <v>192</v>
      </c>
      <c r="I35" s="44">
        <f t="shared" si="4"/>
        <v>172.8</v>
      </c>
      <c r="J35" s="48">
        <f t="shared" si="1"/>
        <v>1036.8000000000002</v>
      </c>
      <c r="K35" s="18">
        <f t="shared" si="0"/>
        <v>167.61600000000001</v>
      </c>
      <c r="L35" s="18">
        <f t="shared" si="2"/>
        <v>1005.6960000000001</v>
      </c>
      <c r="M35" s="56">
        <v>165</v>
      </c>
      <c r="N35" s="56">
        <f t="shared" si="3"/>
        <v>990</v>
      </c>
    </row>
    <row r="36" spans="1:14" s="3" customFormat="1" ht="100.15" customHeight="1" thickBot="1" x14ac:dyDescent="0.25">
      <c r="A36" s="3">
        <v>32</v>
      </c>
      <c r="B36" s="33">
        <v>32</v>
      </c>
      <c r="C36" s="23" t="s">
        <v>30</v>
      </c>
      <c r="D36" s="20" t="s">
        <v>45</v>
      </c>
      <c r="E36" s="20" t="s">
        <v>47</v>
      </c>
      <c r="F36" s="21"/>
      <c r="G36" s="46">
        <v>16</v>
      </c>
      <c r="H36" s="47">
        <v>184</v>
      </c>
      <c r="I36" s="44">
        <f t="shared" si="4"/>
        <v>165.6</v>
      </c>
      <c r="J36" s="48">
        <f t="shared" si="1"/>
        <v>2649.6</v>
      </c>
      <c r="K36" s="18">
        <f t="shared" si="0"/>
        <v>160.63199999999998</v>
      </c>
      <c r="L36" s="18">
        <f t="shared" si="2"/>
        <v>2570.1119999999996</v>
      </c>
      <c r="M36" s="56">
        <v>160</v>
      </c>
      <c r="N36" s="56">
        <f t="shared" si="3"/>
        <v>2560</v>
      </c>
    </row>
    <row r="37" spans="1:14" s="22" customFormat="1" ht="100.15" customHeight="1" thickBot="1" x14ac:dyDescent="0.25">
      <c r="A37" s="22">
        <v>33</v>
      </c>
      <c r="B37" s="32">
        <v>33</v>
      </c>
      <c r="C37" s="23" t="s">
        <v>30</v>
      </c>
      <c r="D37" s="20" t="s">
        <v>45</v>
      </c>
      <c r="E37" s="20" t="s">
        <v>48</v>
      </c>
      <c r="F37" s="21"/>
      <c r="G37" s="46">
        <v>4</v>
      </c>
      <c r="H37" s="47">
        <v>168</v>
      </c>
      <c r="I37" s="44">
        <f t="shared" si="4"/>
        <v>151.20000000000002</v>
      </c>
      <c r="J37" s="48">
        <f t="shared" si="1"/>
        <v>604.80000000000007</v>
      </c>
      <c r="K37" s="18">
        <f t="shared" ref="K37:K68" si="5">I37*$K$3</f>
        <v>146.66400000000002</v>
      </c>
      <c r="L37" s="18">
        <f t="shared" si="2"/>
        <v>586.65600000000006</v>
      </c>
      <c r="M37" s="56">
        <v>156</v>
      </c>
      <c r="N37" s="56">
        <f t="shared" si="3"/>
        <v>624</v>
      </c>
    </row>
    <row r="38" spans="1:14" s="3" customFormat="1" ht="100.15" customHeight="1" thickBot="1" x14ac:dyDescent="0.25">
      <c r="A38" s="3">
        <v>34</v>
      </c>
      <c r="B38" s="33">
        <v>34</v>
      </c>
      <c r="C38" s="23" t="s">
        <v>30</v>
      </c>
      <c r="D38" s="20" t="s">
        <v>49</v>
      </c>
      <c r="E38" s="20" t="s">
        <v>136</v>
      </c>
      <c r="F38" s="21"/>
      <c r="G38" s="46">
        <v>50</v>
      </c>
      <c r="H38" s="47">
        <v>53.5</v>
      </c>
      <c r="I38" s="44">
        <f t="shared" si="4"/>
        <v>48.15</v>
      </c>
      <c r="J38" s="48">
        <f t="shared" si="1"/>
        <v>2407.5</v>
      </c>
      <c r="K38" s="18">
        <f t="shared" si="5"/>
        <v>46.705500000000001</v>
      </c>
      <c r="L38" s="18">
        <f t="shared" si="2"/>
        <v>2335.2750000000001</v>
      </c>
      <c r="M38" s="56">
        <v>45</v>
      </c>
      <c r="N38" s="56">
        <f t="shared" si="3"/>
        <v>2250</v>
      </c>
    </row>
    <row r="39" spans="1:14" s="22" customFormat="1" ht="100.15" customHeight="1" thickBot="1" x14ac:dyDescent="0.25">
      <c r="A39" s="22">
        <v>35</v>
      </c>
      <c r="B39" s="32">
        <v>35</v>
      </c>
      <c r="C39" s="23" t="s">
        <v>30</v>
      </c>
      <c r="D39" s="20" t="s">
        <v>50</v>
      </c>
      <c r="E39" s="20" t="s">
        <v>51</v>
      </c>
      <c r="F39" s="21"/>
      <c r="G39" s="46">
        <v>2</v>
      </c>
      <c r="H39" s="47">
        <v>98</v>
      </c>
      <c r="I39" s="44">
        <f t="shared" si="4"/>
        <v>88.2</v>
      </c>
      <c r="J39" s="48">
        <f t="shared" si="1"/>
        <v>176.4</v>
      </c>
      <c r="K39" s="18">
        <f t="shared" si="5"/>
        <v>85.554000000000002</v>
      </c>
      <c r="L39" s="18">
        <f t="shared" si="2"/>
        <v>171.108</v>
      </c>
      <c r="M39" s="56">
        <v>85</v>
      </c>
      <c r="N39" s="56">
        <f t="shared" si="3"/>
        <v>170</v>
      </c>
    </row>
    <row r="40" spans="1:14" s="3" customFormat="1" ht="100.15" customHeight="1" thickBot="1" x14ac:dyDescent="0.25">
      <c r="A40" s="3">
        <v>36</v>
      </c>
      <c r="B40" s="33">
        <v>36</v>
      </c>
      <c r="C40" s="23" t="s">
        <v>30</v>
      </c>
      <c r="D40" s="20" t="s">
        <v>52</v>
      </c>
      <c r="E40" s="20" t="s">
        <v>53</v>
      </c>
      <c r="F40" s="21"/>
      <c r="G40" s="46">
        <v>2</v>
      </c>
      <c r="H40" s="47">
        <v>83.5</v>
      </c>
      <c r="I40" s="44">
        <f t="shared" si="4"/>
        <v>75.150000000000006</v>
      </c>
      <c r="J40" s="48">
        <f t="shared" si="1"/>
        <v>150.30000000000001</v>
      </c>
      <c r="K40" s="18">
        <f t="shared" si="5"/>
        <v>72.895499999999998</v>
      </c>
      <c r="L40" s="18">
        <f t="shared" si="2"/>
        <v>145.791</v>
      </c>
      <c r="M40" s="56">
        <v>72</v>
      </c>
      <c r="N40" s="56">
        <f t="shared" si="3"/>
        <v>144</v>
      </c>
    </row>
    <row r="41" spans="1:14" s="22" customFormat="1" ht="100.15" customHeight="1" thickBot="1" x14ac:dyDescent="0.25">
      <c r="A41" s="22">
        <v>37</v>
      </c>
      <c r="B41" s="32">
        <v>37</v>
      </c>
      <c r="C41" s="23" t="s">
        <v>30</v>
      </c>
      <c r="D41" s="20" t="s">
        <v>52</v>
      </c>
      <c r="E41" s="20" t="s">
        <v>54</v>
      </c>
      <c r="F41" s="21"/>
      <c r="G41" s="46">
        <v>2</v>
      </c>
      <c r="H41" s="47">
        <v>78</v>
      </c>
      <c r="I41" s="44">
        <f t="shared" si="4"/>
        <v>70.2</v>
      </c>
      <c r="J41" s="48">
        <f t="shared" si="1"/>
        <v>140.4</v>
      </c>
      <c r="K41" s="18">
        <f t="shared" si="5"/>
        <v>68.093999999999994</v>
      </c>
      <c r="L41" s="18">
        <f t="shared" si="2"/>
        <v>136.18799999999999</v>
      </c>
      <c r="M41" s="56">
        <v>67</v>
      </c>
      <c r="N41" s="56">
        <f t="shared" si="3"/>
        <v>134</v>
      </c>
    </row>
    <row r="42" spans="1:14" s="3" customFormat="1" ht="100.15" customHeight="1" thickBot="1" x14ac:dyDescent="0.25">
      <c r="A42" s="3">
        <v>38</v>
      </c>
      <c r="B42" s="33">
        <v>38</v>
      </c>
      <c r="C42" s="23" t="s">
        <v>30</v>
      </c>
      <c r="D42" s="20" t="s">
        <v>52</v>
      </c>
      <c r="E42" s="20" t="s">
        <v>55</v>
      </c>
      <c r="F42" s="21"/>
      <c r="G42" s="46">
        <v>2</v>
      </c>
      <c r="H42" s="47">
        <v>70</v>
      </c>
      <c r="I42" s="44">
        <f t="shared" si="4"/>
        <v>63</v>
      </c>
      <c r="J42" s="48">
        <f t="shared" si="1"/>
        <v>126</v>
      </c>
      <c r="K42" s="18">
        <f t="shared" si="5"/>
        <v>61.11</v>
      </c>
      <c r="L42" s="18">
        <f t="shared" si="2"/>
        <v>122.22</v>
      </c>
      <c r="M42" s="56">
        <v>60</v>
      </c>
      <c r="N42" s="56">
        <f t="shared" si="3"/>
        <v>120</v>
      </c>
    </row>
    <row r="43" spans="1:14" s="22" customFormat="1" ht="100.15" customHeight="1" thickBot="1" x14ac:dyDescent="0.25">
      <c r="A43" s="22">
        <v>39</v>
      </c>
      <c r="B43" s="32">
        <v>39</v>
      </c>
      <c r="C43" s="23" t="s">
        <v>59</v>
      </c>
      <c r="D43" s="20" t="s">
        <v>56</v>
      </c>
      <c r="E43" s="20" t="s">
        <v>57</v>
      </c>
      <c r="F43" s="21"/>
      <c r="G43" s="46">
        <v>2</v>
      </c>
      <c r="H43" s="47">
        <v>467</v>
      </c>
      <c r="I43" s="44">
        <f t="shared" si="4"/>
        <v>420.3</v>
      </c>
      <c r="J43" s="48">
        <f t="shared" si="1"/>
        <v>840.6</v>
      </c>
      <c r="K43" s="18">
        <f t="shared" si="5"/>
        <v>407.69099999999997</v>
      </c>
      <c r="L43" s="18">
        <f t="shared" si="2"/>
        <v>815.38199999999995</v>
      </c>
      <c r="M43" s="56">
        <v>415</v>
      </c>
      <c r="N43" s="56">
        <f t="shared" si="3"/>
        <v>830</v>
      </c>
    </row>
    <row r="44" spans="1:14" s="3" customFormat="1" ht="100.15" customHeight="1" thickBot="1" x14ac:dyDescent="0.25">
      <c r="A44" s="3">
        <v>40</v>
      </c>
      <c r="B44" s="33">
        <v>40</v>
      </c>
      <c r="C44" s="23" t="s">
        <v>59</v>
      </c>
      <c r="D44" s="20" t="s">
        <v>56</v>
      </c>
      <c r="E44" s="20" t="s">
        <v>58</v>
      </c>
      <c r="F44" s="21"/>
      <c r="G44" s="46">
        <v>2</v>
      </c>
      <c r="H44" s="47">
        <v>512</v>
      </c>
      <c r="I44" s="44">
        <f t="shared" si="4"/>
        <v>460.8</v>
      </c>
      <c r="J44" s="48">
        <f t="shared" si="1"/>
        <v>921.6</v>
      </c>
      <c r="K44" s="18">
        <f t="shared" si="5"/>
        <v>446.976</v>
      </c>
      <c r="L44" s="18">
        <f t="shared" si="2"/>
        <v>893.952</v>
      </c>
      <c r="M44" s="56">
        <v>492</v>
      </c>
      <c r="N44" s="56">
        <f t="shared" si="3"/>
        <v>984</v>
      </c>
    </row>
    <row r="45" spans="1:14" s="22" customFormat="1" ht="100.15" customHeight="1" thickBot="1" x14ac:dyDescent="0.25">
      <c r="A45" s="22">
        <v>41</v>
      </c>
      <c r="B45" s="32">
        <v>41</v>
      </c>
      <c r="C45" s="23" t="s">
        <v>59</v>
      </c>
      <c r="D45" s="20" t="s">
        <v>56</v>
      </c>
      <c r="E45" s="20" t="s">
        <v>60</v>
      </c>
      <c r="F45" s="21"/>
      <c r="G45" s="46">
        <v>2</v>
      </c>
      <c r="H45" s="47">
        <v>281</v>
      </c>
      <c r="I45" s="44">
        <f t="shared" si="4"/>
        <v>252.9</v>
      </c>
      <c r="J45" s="48">
        <f t="shared" si="1"/>
        <v>505.8</v>
      </c>
      <c r="K45" s="18">
        <f t="shared" si="5"/>
        <v>245.31299999999999</v>
      </c>
      <c r="L45" s="18">
        <f t="shared" si="2"/>
        <v>490.62599999999998</v>
      </c>
      <c r="M45" s="56">
        <v>241</v>
      </c>
      <c r="N45" s="56">
        <f t="shared" si="3"/>
        <v>482</v>
      </c>
    </row>
    <row r="46" spans="1:14" s="3" customFormat="1" ht="100.15" customHeight="1" thickBot="1" x14ac:dyDescent="0.25">
      <c r="A46" s="3">
        <v>42</v>
      </c>
      <c r="B46" s="33">
        <v>42</v>
      </c>
      <c r="C46" s="23" t="s">
        <v>59</v>
      </c>
      <c r="D46" s="20" t="s">
        <v>56</v>
      </c>
      <c r="E46" s="20" t="s">
        <v>61</v>
      </c>
      <c r="F46" s="21"/>
      <c r="G46" s="46">
        <v>2</v>
      </c>
      <c r="H46" s="47">
        <v>375</v>
      </c>
      <c r="I46" s="44">
        <f t="shared" si="4"/>
        <v>337.5</v>
      </c>
      <c r="J46" s="48">
        <f t="shared" si="1"/>
        <v>675</v>
      </c>
      <c r="K46" s="18">
        <f t="shared" si="5"/>
        <v>327.375</v>
      </c>
      <c r="L46" s="18">
        <f t="shared" si="2"/>
        <v>654.75</v>
      </c>
      <c r="M46" s="56">
        <v>325</v>
      </c>
      <c r="N46" s="56">
        <f t="shared" si="3"/>
        <v>650</v>
      </c>
    </row>
    <row r="47" spans="1:14" s="22" customFormat="1" ht="100.15" customHeight="1" thickBot="1" x14ac:dyDescent="0.25">
      <c r="A47" s="22">
        <v>43</v>
      </c>
      <c r="B47" s="32">
        <v>43</v>
      </c>
      <c r="C47" s="23" t="s">
        <v>59</v>
      </c>
      <c r="D47" s="20" t="s">
        <v>56</v>
      </c>
      <c r="E47" s="20" t="s">
        <v>62</v>
      </c>
      <c r="F47" s="21"/>
      <c r="G47" s="46">
        <v>2</v>
      </c>
      <c r="H47" s="47">
        <v>307.5</v>
      </c>
      <c r="I47" s="44">
        <f t="shared" si="4"/>
        <v>276.75</v>
      </c>
      <c r="J47" s="48">
        <f t="shared" si="1"/>
        <v>553.5</v>
      </c>
      <c r="K47" s="18">
        <f t="shared" si="5"/>
        <v>268.44749999999999</v>
      </c>
      <c r="L47" s="18">
        <f t="shared" si="2"/>
        <v>536.89499999999998</v>
      </c>
      <c r="M47" s="56">
        <v>265</v>
      </c>
      <c r="N47" s="56">
        <f t="shared" si="3"/>
        <v>530</v>
      </c>
    </row>
    <row r="48" spans="1:14" s="22" customFormat="1" ht="100.15" customHeight="1" thickBot="1" x14ac:dyDescent="0.25">
      <c r="B48" s="33">
        <v>44</v>
      </c>
      <c r="C48" s="23" t="s">
        <v>59</v>
      </c>
      <c r="D48" s="20" t="s">
        <v>28</v>
      </c>
      <c r="E48" s="20" t="s">
        <v>63</v>
      </c>
      <c r="F48" s="21"/>
      <c r="G48" s="46">
        <v>2</v>
      </c>
      <c r="H48" s="47">
        <v>99</v>
      </c>
      <c r="I48" s="44">
        <f t="shared" si="4"/>
        <v>89.100000000000009</v>
      </c>
      <c r="J48" s="48">
        <f t="shared" si="1"/>
        <v>178.20000000000002</v>
      </c>
      <c r="K48" s="18">
        <f t="shared" si="5"/>
        <v>86.427000000000007</v>
      </c>
      <c r="L48" s="18">
        <f t="shared" si="2"/>
        <v>172.85400000000001</v>
      </c>
      <c r="M48" s="56">
        <v>85</v>
      </c>
      <c r="N48" s="56">
        <f t="shared" si="3"/>
        <v>170</v>
      </c>
    </row>
    <row r="49" spans="2:14" s="3" customFormat="1" ht="100.15" customHeight="1" thickBot="1" x14ac:dyDescent="0.25">
      <c r="B49" s="32">
        <v>45</v>
      </c>
      <c r="C49" s="23" t="s">
        <v>59</v>
      </c>
      <c r="D49" s="20" t="s">
        <v>28</v>
      </c>
      <c r="E49" s="20" t="s">
        <v>64</v>
      </c>
      <c r="F49" s="21"/>
      <c r="G49" s="46">
        <v>2</v>
      </c>
      <c r="H49" s="47">
        <v>110</v>
      </c>
      <c r="I49" s="44">
        <f t="shared" si="4"/>
        <v>99</v>
      </c>
      <c r="J49" s="48">
        <f t="shared" si="1"/>
        <v>198</v>
      </c>
      <c r="K49" s="18">
        <f t="shared" si="5"/>
        <v>96.03</v>
      </c>
      <c r="L49" s="18">
        <f t="shared" si="2"/>
        <v>192.06</v>
      </c>
      <c r="M49" s="56">
        <v>95</v>
      </c>
      <c r="N49" s="56">
        <f t="shared" si="3"/>
        <v>190</v>
      </c>
    </row>
    <row r="50" spans="2:14" s="22" customFormat="1" ht="100.15" customHeight="1" thickBot="1" x14ac:dyDescent="0.25">
      <c r="B50" s="33">
        <v>46</v>
      </c>
      <c r="C50" s="23" t="s">
        <v>59</v>
      </c>
      <c r="D50" s="20" t="s">
        <v>28</v>
      </c>
      <c r="E50" s="20" t="s">
        <v>65</v>
      </c>
      <c r="F50" s="21"/>
      <c r="G50" s="46">
        <v>2</v>
      </c>
      <c r="H50" s="47">
        <v>140</v>
      </c>
      <c r="I50" s="44">
        <f t="shared" si="4"/>
        <v>126</v>
      </c>
      <c r="J50" s="48">
        <f t="shared" si="1"/>
        <v>252</v>
      </c>
      <c r="K50" s="18">
        <f t="shared" si="5"/>
        <v>122.22</v>
      </c>
      <c r="L50" s="18">
        <f t="shared" si="2"/>
        <v>244.44</v>
      </c>
      <c r="M50" s="56">
        <v>120</v>
      </c>
      <c r="N50" s="56">
        <f t="shared" si="3"/>
        <v>240</v>
      </c>
    </row>
    <row r="51" spans="2:14" s="3" customFormat="1" ht="100.15" customHeight="1" thickBot="1" x14ac:dyDescent="0.25">
      <c r="B51" s="32">
        <v>47</v>
      </c>
      <c r="C51" s="23" t="s">
        <v>59</v>
      </c>
      <c r="D51" s="20" t="s">
        <v>29</v>
      </c>
      <c r="E51" s="20" t="s">
        <v>66</v>
      </c>
      <c r="F51" s="21"/>
      <c r="G51" s="46">
        <v>10</v>
      </c>
      <c r="H51" s="47">
        <v>108</v>
      </c>
      <c r="I51" s="44">
        <f t="shared" si="4"/>
        <v>97.2</v>
      </c>
      <c r="J51" s="48">
        <f t="shared" si="1"/>
        <v>972</v>
      </c>
      <c r="K51" s="18">
        <f t="shared" si="5"/>
        <v>94.284000000000006</v>
      </c>
      <c r="L51" s="18">
        <f t="shared" si="2"/>
        <v>942.84</v>
      </c>
      <c r="M51" s="56">
        <v>95</v>
      </c>
      <c r="N51" s="56">
        <f t="shared" si="3"/>
        <v>950</v>
      </c>
    </row>
    <row r="52" spans="2:14" s="22" customFormat="1" ht="100.15" customHeight="1" thickBot="1" x14ac:dyDescent="0.25">
      <c r="B52" s="33">
        <v>48</v>
      </c>
      <c r="C52" s="23" t="s">
        <v>59</v>
      </c>
      <c r="D52" s="20" t="s">
        <v>29</v>
      </c>
      <c r="E52" s="20" t="s">
        <v>118</v>
      </c>
      <c r="F52" s="21"/>
      <c r="G52" s="46">
        <v>10</v>
      </c>
      <c r="H52" s="47">
        <v>118.5</v>
      </c>
      <c r="I52" s="44">
        <f t="shared" si="4"/>
        <v>106.65</v>
      </c>
      <c r="J52" s="48">
        <f t="shared" si="1"/>
        <v>1066.5</v>
      </c>
      <c r="K52" s="18">
        <f t="shared" si="5"/>
        <v>103.45050000000001</v>
      </c>
      <c r="L52" s="18">
        <f t="shared" si="2"/>
        <v>1034.5050000000001</v>
      </c>
      <c r="M52" s="56">
        <v>100</v>
      </c>
      <c r="N52" s="56">
        <f t="shared" si="3"/>
        <v>1000</v>
      </c>
    </row>
    <row r="53" spans="2:14" s="3" customFormat="1" ht="100.15" customHeight="1" thickBot="1" x14ac:dyDescent="0.25">
      <c r="B53" s="32">
        <v>49</v>
      </c>
      <c r="C53" s="23" t="s">
        <v>59</v>
      </c>
      <c r="D53" s="20" t="s">
        <v>67</v>
      </c>
      <c r="E53" s="20" t="s">
        <v>68</v>
      </c>
      <c r="F53" s="21"/>
      <c r="G53" s="46">
        <v>10</v>
      </c>
      <c r="H53" s="47">
        <v>153</v>
      </c>
      <c r="I53" s="44">
        <f t="shared" si="4"/>
        <v>137.70000000000002</v>
      </c>
      <c r="J53" s="48">
        <f t="shared" si="1"/>
        <v>1377.0000000000002</v>
      </c>
      <c r="K53" s="18">
        <f t="shared" si="5"/>
        <v>133.56900000000002</v>
      </c>
      <c r="L53" s="18">
        <f t="shared" si="2"/>
        <v>1335.69</v>
      </c>
      <c r="M53" s="56">
        <v>130</v>
      </c>
      <c r="N53" s="56">
        <f t="shared" si="3"/>
        <v>1300</v>
      </c>
    </row>
    <row r="54" spans="2:14" s="22" customFormat="1" ht="100.15" customHeight="1" thickBot="1" x14ac:dyDescent="0.25">
      <c r="B54" s="33">
        <v>50</v>
      </c>
      <c r="C54" s="23" t="s">
        <v>59</v>
      </c>
      <c r="D54" s="20" t="s">
        <v>69</v>
      </c>
      <c r="E54" s="20" t="s">
        <v>70</v>
      </c>
      <c r="F54" s="21"/>
      <c r="G54" s="46">
        <v>2</v>
      </c>
      <c r="H54" s="47">
        <v>95.5</v>
      </c>
      <c r="I54" s="44">
        <f t="shared" si="4"/>
        <v>85.95</v>
      </c>
      <c r="J54" s="48">
        <f t="shared" si="1"/>
        <v>171.9</v>
      </c>
      <c r="K54" s="18">
        <f t="shared" si="5"/>
        <v>83.371499999999997</v>
      </c>
      <c r="L54" s="18">
        <f t="shared" si="2"/>
        <v>166.74299999999999</v>
      </c>
      <c r="M54" s="56">
        <v>80</v>
      </c>
      <c r="N54" s="56">
        <f t="shared" si="3"/>
        <v>160</v>
      </c>
    </row>
    <row r="55" spans="2:14" s="3" customFormat="1" ht="100.15" customHeight="1" thickBot="1" x14ac:dyDescent="0.25">
      <c r="B55" s="32">
        <v>51</v>
      </c>
      <c r="C55" s="23" t="s">
        <v>59</v>
      </c>
      <c r="D55" s="20" t="s">
        <v>69</v>
      </c>
      <c r="E55" s="20" t="s">
        <v>119</v>
      </c>
      <c r="F55" s="21"/>
      <c r="G55" s="46">
        <v>2</v>
      </c>
      <c r="H55" s="47">
        <v>101.5</v>
      </c>
      <c r="I55" s="44">
        <f t="shared" si="4"/>
        <v>91.350000000000009</v>
      </c>
      <c r="J55" s="48">
        <f t="shared" si="1"/>
        <v>182.70000000000002</v>
      </c>
      <c r="K55" s="18">
        <f t="shared" si="5"/>
        <v>88.609500000000011</v>
      </c>
      <c r="L55" s="18">
        <f t="shared" si="2"/>
        <v>177.21900000000002</v>
      </c>
      <c r="M55" s="56">
        <v>87</v>
      </c>
      <c r="N55" s="56">
        <f t="shared" si="3"/>
        <v>174</v>
      </c>
    </row>
    <row r="56" spans="2:14" s="22" customFormat="1" ht="100.15" customHeight="1" thickBot="1" x14ac:dyDescent="0.25">
      <c r="B56" s="33">
        <v>52</v>
      </c>
      <c r="C56" s="23" t="s">
        <v>59</v>
      </c>
      <c r="D56" s="20" t="s">
        <v>69</v>
      </c>
      <c r="E56" s="20" t="s">
        <v>71</v>
      </c>
      <c r="F56" s="21"/>
      <c r="G56" s="46">
        <v>2</v>
      </c>
      <c r="H56" s="47">
        <v>131.5</v>
      </c>
      <c r="I56" s="44">
        <f t="shared" si="4"/>
        <v>118.35000000000001</v>
      </c>
      <c r="J56" s="48">
        <f t="shared" si="1"/>
        <v>236.70000000000002</v>
      </c>
      <c r="K56" s="18">
        <f t="shared" si="5"/>
        <v>114.79950000000001</v>
      </c>
      <c r="L56" s="18">
        <f t="shared" si="2"/>
        <v>229.59900000000002</v>
      </c>
      <c r="M56" s="56">
        <v>113</v>
      </c>
      <c r="N56" s="56">
        <f t="shared" si="3"/>
        <v>226</v>
      </c>
    </row>
    <row r="57" spans="2:14" s="3" customFormat="1" ht="100.15" customHeight="1" thickBot="1" x14ac:dyDescent="0.25">
      <c r="B57" s="32">
        <v>53</v>
      </c>
      <c r="C57" s="23" t="s">
        <v>59</v>
      </c>
      <c r="D57" s="20" t="s">
        <v>72</v>
      </c>
      <c r="E57" s="20" t="s">
        <v>73</v>
      </c>
      <c r="F57" s="21"/>
      <c r="G57" s="46">
        <v>1</v>
      </c>
      <c r="H57" s="47">
        <v>155</v>
      </c>
      <c r="I57" s="44">
        <f t="shared" si="4"/>
        <v>139.5</v>
      </c>
      <c r="J57" s="48">
        <f t="shared" si="1"/>
        <v>139.5</v>
      </c>
      <c r="K57" s="18">
        <f t="shared" si="5"/>
        <v>135.315</v>
      </c>
      <c r="L57" s="18">
        <f t="shared" si="2"/>
        <v>135.315</v>
      </c>
      <c r="M57" s="56">
        <v>135</v>
      </c>
      <c r="N57" s="56">
        <f t="shared" si="3"/>
        <v>135</v>
      </c>
    </row>
    <row r="58" spans="2:14" s="22" customFormat="1" ht="100.15" customHeight="1" thickBot="1" x14ac:dyDescent="0.25">
      <c r="B58" s="33">
        <v>54</v>
      </c>
      <c r="C58" s="23" t="s">
        <v>59</v>
      </c>
      <c r="D58" s="20" t="s">
        <v>72</v>
      </c>
      <c r="E58" s="20" t="s">
        <v>74</v>
      </c>
      <c r="F58" s="21"/>
      <c r="G58" s="46">
        <v>2</v>
      </c>
      <c r="H58" s="47">
        <v>89</v>
      </c>
      <c r="I58" s="44">
        <f t="shared" si="4"/>
        <v>80.100000000000009</v>
      </c>
      <c r="J58" s="48">
        <f t="shared" si="1"/>
        <v>160.20000000000002</v>
      </c>
      <c r="K58" s="18">
        <f t="shared" si="5"/>
        <v>77.697000000000003</v>
      </c>
      <c r="L58" s="18">
        <f t="shared" si="2"/>
        <v>155.39400000000001</v>
      </c>
      <c r="M58" s="56">
        <v>75</v>
      </c>
      <c r="N58" s="56">
        <f t="shared" si="3"/>
        <v>150</v>
      </c>
    </row>
    <row r="59" spans="2:14" s="3" customFormat="1" ht="100.15" customHeight="1" thickBot="1" x14ac:dyDescent="0.25">
      <c r="B59" s="32">
        <v>55</v>
      </c>
      <c r="C59" s="23" t="s">
        <v>59</v>
      </c>
      <c r="D59" s="20" t="s">
        <v>72</v>
      </c>
      <c r="E59" s="20" t="s">
        <v>75</v>
      </c>
      <c r="F59" s="21"/>
      <c r="G59" s="46">
        <v>10</v>
      </c>
      <c r="H59" s="47">
        <v>93</v>
      </c>
      <c r="I59" s="44">
        <f t="shared" si="4"/>
        <v>83.7</v>
      </c>
      <c r="J59" s="48">
        <f t="shared" si="1"/>
        <v>837</v>
      </c>
      <c r="K59" s="18">
        <f t="shared" si="5"/>
        <v>81.189000000000007</v>
      </c>
      <c r="L59" s="18">
        <f t="shared" si="2"/>
        <v>811.8900000000001</v>
      </c>
      <c r="M59" s="56">
        <v>80</v>
      </c>
      <c r="N59" s="56">
        <f t="shared" si="3"/>
        <v>800</v>
      </c>
    </row>
    <row r="60" spans="2:14" s="22" customFormat="1" ht="100.15" customHeight="1" thickBot="1" x14ac:dyDescent="0.25">
      <c r="B60" s="33">
        <v>56</v>
      </c>
      <c r="C60" s="23" t="s">
        <v>76</v>
      </c>
      <c r="D60" s="20" t="s">
        <v>77</v>
      </c>
      <c r="E60" s="20" t="s">
        <v>78</v>
      </c>
      <c r="F60" s="21"/>
      <c r="G60" s="46">
        <v>50</v>
      </c>
      <c r="H60" s="47">
        <v>27</v>
      </c>
      <c r="I60" s="44">
        <f t="shared" si="4"/>
        <v>24.3</v>
      </c>
      <c r="J60" s="48">
        <f t="shared" si="1"/>
        <v>1215</v>
      </c>
      <c r="K60" s="18">
        <f t="shared" si="5"/>
        <v>23.571000000000002</v>
      </c>
      <c r="L60" s="18">
        <f t="shared" si="2"/>
        <v>1178.5500000000002</v>
      </c>
      <c r="M60" s="56">
        <v>21</v>
      </c>
      <c r="N60" s="56">
        <f t="shared" si="3"/>
        <v>1050</v>
      </c>
    </row>
    <row r="61" spans="2:14" s="3" customFormat="1" ht="100.15" customHeight="1" thickBot="1" x14ac:dyDescent="0.25">
      <c r="B61" s="32">
        <v>57</v>
      </c>
      <c r="C61" s="23" t="s">
        <v>76</v>
      </c>
      <c r="D61" s="20" t="s">
        <v>77</v>
      </c>
      <c r="E61" s="20" t="s">
        <v>128</v>
      </c>
      <c r="F61" s="21"/>
      <c r="G61" s="46">
        <v>100</v>
      </c>
      <c r="H61" s="47">
        <v>27.5</v>
      </c>
      <c r="I61" s="44">
        <f t="shared" si="4"/>
        <v>24.75</v>
      </c>
      <c r="J61" s="48">
        <f t="shared" si="1"/>
        <v>2475</v>
      </c>
      <c r="K61" s="18">
        <f t="shared" si="5"/>
        <v>24.0075</v>
      </c>
      <c r="L61" s="18">
        <f t="shared" si="2"/>
        <v>2400.75</v>
      </c>
      <c r="M61" s="56">
        <v>22</v>
      </c>
      <c r="N61" s="56">
        <f t="shared" si="3"/>
        <v>2200</v>
      </c>
    </row>
    <row r="62" spans="2:14" s="22" customFormat="1" ht="100.15" customHeight="1" thickBot="1" x14ac:dyDescent="0.25">
      <c r="B62" s="33">
        <v>58</v>
      </c>
      <c r="C62" s="23" t="s">
        <v>76</v>
      </c>
      <c r="D62" s="20" t="s">
        <v>79</v>
      </c>
      <c r="E62" s="20" t="s">
        <v>80</v>
      </c>
      <c r="F62" s="21"/>
      <c r="G62" s="46">
        <v>50</v>
      </c>
      <c r="H62" s="47">
        <v>43.5</v>
      </c>
      <c r="I62" s="44">
        <f t="shared" si="4"/>
        <v>39.15</v>
      </c>
      <c r="J62" s="48">
        <f t="shared" si="1"/>
        <v>1957.5</v>
      </c>
      <c r="K62" s="18">
        <f t="shared" si="5"/>
        <v>37.975499999999997</v>
      </c>
      <c r="L62" s="18">
        <f t="shared" si="2"/>
        <v>1898.7749999999999</v>
      </c>
      <c r="M62" s="56">
        <v>35</v>
      </c>
      <c r="N62" s="56">
        <f t="shared" si="3"/>
        <v>1750</v>
      </c>
    </row>
    <row r="63" spans="2:14" s="22" customFormat="1" ht="100.15" customHeight="1" thickBot="1" x14ac:dyDescent="0.25">
      <c r="B63" s="32">
        <v>59</v>
      </c>
      <c r="C63" s="23" t="s">
        <v>76</v>
      </c>
      <c r="D63" s="20" t="s">
        <v>81</v>
      </c>
      <c r="E63" s="20" t="s">
        <v>82</v>
      </c>
      <c r="F63" s="21"/>
      <c r="G63" s="46">
        <v>1</v>
      </c>
      <c r="H63" s="47">
        <v>118</v>
      </c>
      <c r="I63" s="44">
        <f t="shared" ref="I63:I90" si="6">H63*$B$4</f>
        <v>106.2</v>
      </c>
      <c r="J63" s="48">
        <f t="shared" ref="J63:J89" si="7">I63*G63</f>
        <v>106.2</v>
      </c>
      <c r="K63" s="18">
        <f t="shared" si="5"/>
        <v>103.014</v>
      </c>
      <c r="L63" s="18">
        <f t="shared" ref="L63:L90" si="8">K63*G63</f>
        <v>103.014</v>
      </c>
      <c r="M63" s="56">
        <v>95</v>
      </c>
      <c r="N63" s="56">
        <f t="shared" si="3"/>
        <v>95</v>
      </c>
    </row>
    <row r="64" spans="2:14" s="22" customFormat="1" ht="100.15" customHeight="1" thickBot="1" x14ac:dyDescent="0.25">
      <c r="B64" s="33">
        <v>60</v>
      </c>
      <c r="C64" s="23" t="s">
        <v>76</v>
      </c>
      <c r="D64" s="20" t="s">
        <v>81</v>
      </c>
      <c r="E64" s="20" t="s">
        <v>83</v>
      </c>
      <c r="F64" s="21"/>
      <c r="G64" s="46">
        <v>1</v>
      </c>
      <c r="H64" s="47">
        <v>111</v>
      </c>
      <c r="I64" s="44">
        <f t="shared" si="6"/>
        <v>99.9</v>
      </c>
      <c r="J64" s="48">
        <f t="shared" si="7"/>
        <v>99.9</v>
      </c>
      <c r="K64" s="18">
        <f t="shared" si="5"/>
        <v>96.903000000000006</v>
      </c>
      <c r="L64" s="18">
        <f t="shared" si="8"/>
        <v>96.903000000000006</v>
      </c>
      <c r="M64" s="56">
        <v>95</v>
      </c>
      <c r="N64" s="56">
        <f t="shared" si="3"/>
        <v>95</v>
      </c>
    </row>
    <row r="65" spans="2:14" s="3" customFormat="1" ht="100.15" customHeight="1" thickBot="1" x14ac:dyDescent="0.25">
      <c r="B65" s="32">
        <v>61</v>
      </c>
      <c r="C65" s="23" t="s">
        <v>84</v>
      </c>
      <c r="D65" s="20" t="s">
        <v>85</v>
      </c>
      <c r="E65" s="20" t="s">
        <v>86</v>
      </c>
      <c r="F65" s="21"/>
      <c r="G65" s="46">
        <v>20</v>
      </c>
      <c r="H65" s="47">
        <v>27</v>
      </c>
      <c r="I65" s="44">
        <f t="shared" si="6"/>
        <v>24.3</v>
      </c>
      <c r="J65" s="48">
        <f t="shared" si="7"/>
        <v>486</v>
      </c>
      <c r="K65" s="18">
        <f t="shared" si="5"/>
        <v>23.571000000000002</v>
      </c>
      <c r="L65" s="18">
        <f t="shared" si="8"/>
        <v>471.42</v>
      </c>
      <c r="M65" s="56">
        <v>22</v>
      </c>
      <c r="N65" s="56">
        <f t="shared" si="3"/>
        <v>440</v>
      </c>
    </row>
    <row r="66" spans="2:14" s="22" customFormat="1" ht="100.15" customHeight="1" thickBot="1" x14ac:dyDescent="0.25">
      <c r="B66" s="33">
        <v>62</v>
      </c>
      <c r="C66" s="23" t="s">
        <v>84</v>
      </c>
      <c r="D66" s="20" t="s">
        <v>85</v>
      </c>
      <c r="E66" s="20" t="s">
        <v>87</v>
      </c>
      <c r="F66" s="21"/>
      <c r="G66" s="46">
        <v>300</v>
      </c>
      <c r="H66" s="47">
        <v>32.5</v>
      </c>
      <c r="I66" s="44">
        <f t="shared" si="6"/>
        <v>29.25</v>
      </c>
      <c r="J66" s="48">
        <f t="shared" si="7"/>
        <v>8775</v>
      </c>
      <c r="K66" s="18">
        <f t="shared" si="5"/>
        <v>28.372499999999999</v>
      </c>
      <c r="L66" s="18">
        <f t="shared" si="8"/>
        <v>8511.75</v>
      </c>
      <c r="M66" s="56">
        <v>25</v>
      </c>
      <c r="N66" s="56">
        <f t="shared" si="3"/>
        <v>7500</v>
      </c>
    </row>
    <row r="67" spans="2:14" s="22" customFormat="1" ht="100.15" customHeight="1" thickBot="1" x14ac:dyDescent="0.25">
      <c r="B67" s="32">
        <v>63</v>
      </c>
      <c r="C67" s="23" t="s">
        <v>84</v>
      </c>
      <c r="D67" s="20" t="s">
        <v>85</v>
      </c>
      <c r="E67" s="20" t="s">
        <v>122</v>
      </c>
      <c r="F67" s="21"/>
      <c r="G67" s="46">
        <v>300</v>
      </c>
      <c r="H67" s="47">
        <v>32.5</v>
      </c>
      <c r="I67" s="44">
        <f t="shared" si="6"/>
        <v>29.25</v>
      </c>
      <c r="J67" s="48">
        <f t="shared" si="7"/>
        <v>8775</v>
      </c>
      <c r="K67" s="18">
        <f t="shared" si="5"/>
        <v>28.372499999999999</v>
      </c>
      <c r="L67" s="18">
        <f t="shared" si="8"/>
        <v>8511.75</v>
      </c>
      <c r="M67" s="56">
        <v>26</v>
      </c>
      <c r="N67" s="56">
        <f t="shared" si="3"/>
        <v>7800</v>
      </c>
    </row>
    <row r="68" spans="2:14" s="3" customFormat="1" ht="100.15" customHeight="1" thickBot="1" x14ac:dyDescent="0.25">
      <c r="B68" s="33">
        <v>64</v>
      </c>
      <c r="C68" s="23" t="s">
        <v>84</v>
      </c>
      <c r="D68" s="20" t="s">
        <v>85</v>
      </c>
      <c r="E68" s="20" t="s">
        <v>88</v>
      </c>
      <c r="F68" s="21"/>
      <c r="G68" s="46">
        <v>300</v>
      </c>
      <c r="H68" s="47">
        <v>30.55</v>
      </c>
      <c r="I68" s="44">
        <f t="shared" si="6"/>
        <v>27.495000000000001</v>
      </c>
      <c r="J68" s="48">
        <f t="shared" si="7"/>
        <v>8248.5</v>
      </c>
      <c r="K68" s="18">
        <f t="shared" si="5"/>
        <v>26.67015</v>
      </c>
      <c r="L68" s="18">
        <f t="shared" si="8"/>
        <v>8001.0450000000001</v>
      </c>
      <c r="M68" s="56">
        <v>25</v>
      </c>
      <c r="N68" s="56">
        <f t="shared" si="3"/>
        <v>7500</v>
      </c>
    </row>
    <row r="69" spans="2:14" s="22" customFormat="1" ht="100.15" customHeight="1" thickBot="1" x14ac:dyDescent="0.25">
      <c r="B69" s="32">
        <v>65</v>
      </c>
      <c r="C69" s="23" t="s">
        <v>84</v>
      </c>
      <c r="D69" s="20" t="s">
        <v>85</v>
      </c>
      <c r="E69" s="20" t="s">
        <v>89</v>
      </c>
      <c r="F69" s="21"/>
      <c r="G69" s="46">
        <v>300</v>
      </c>
      <c r="H69" s="47">
        <v>32.5</v>
      </c>
      <c r="I69" s="44">
        <f t="shared" si="6"/>
        <v>29.25</v>
      </c>
      <c r="J69" s="48">
        <f t="shared" si="7"/>
        <v>8775</v>
      </c>
      <c r="K69" s="18">
        <f t="shared" ref="K69:K90" si="9">I69*$K$3</f>
        <v>28.372499999999999</v>
      </c>
      <c r="L69" s="18">
        <f t="shared" si="8"/>
        <v>8511.75</v>
      </c>
      <c r="M69" s="56">
        <v>25</v>
      </c>
      <c r="N69" s="56">
        <f t="shared" si="3"/>
        <v>7500</v>
      </c>
    </row>
    <row r="70" spans="2:14" s="3" customFormat="1" ht="100.15" customHeight="1" thickBot="1" x14ac:dyDescent="0.25">
      <c r="B70" s="33">
        <v>66</v>
      </c>
      <c r="C70" s="23" t="s">
        <v>84</v>
      </c>
      <c r="D70" s="20" t="s">
        <v>90</v>
      </c>
      <c r="E70" s="20" t="s">
        <v>129</v>
      </c>
      <c r="F70" s="21"/>
      <c r="G70" s="46">
        <v>12</v>
      </c>
      <c r="H70" s="47">
        <v>34.5</v>
      </c>
      <c r="I70" s="44">
        <f t="shared" si="6"/>
        <v>31.05</v>
      </c>
      <c r="J70" s="48">
        <f t="shared" si="7"/>
        <v>372.6</v>
      </c>
      <c r="K70" s="18">
        <f t="shared" si="9"/>
        <v>30.118500000000001</v>
      </c>
      <c r="L70" s="18">
        <f t="shared" si="8"/>
        <v>361.42200000000003</v>
      </c>
      <c r="M70" s="56">
        <v>27</v>
      </c>
      <c r="N70" s="56">
        <f t="shared" ref="N70:N90" si="10">G70*M70</f>
        <v>324</v>
      </c>
    </row>
    <row r="71" spans="2:14" s="22" customFormat="1" ht="100.15" customHeight="1" thickBot="1" x14ac:dyDescent="0.25">
      <c r="B71" s="32">
        <v>67</v>
      </c>
      <c r="C71" s="23" t="s">
        <v>84</v>
      </c>
      <c r="D71" s="20" t="s">
        <v>91</v>
      </c>
      <c r="E71" s="20" t="s">
        <v>92</v>
      </c>
      <c r="F71" s="21"/>
      <c r="G71" s="46">
        <v>12</v>
      </c>
      <c r="H71" s="47">
        <v>28.5</v>
      </c>
      <c r="I71" s="44">
        <f t="shared" si="6"/>
        <v>25.650000000000002</v>
      </c>
      <c r="J71" s="48">
        <f t="shared" si="7"/>
        <v>307.8</v>
      </c>
      <c r="K71" s="18">
        <f t="shared" si="9"/>
        <v>24.880500000000001</v>
      </c>
      <c r="L71" s="18">
        <f t="shared" si="8"/>
        <v>298.56600000000003</v>
      </c>
      <c r="M71" s="56">
        <v>22</v>
      </c>
      <c r="N71" s="56">
        <f t="shared" si="10"/>
        <v>264</v>
      </c>
    </row>
    <row r="72" spans="2:14" s="3" customFormat="1" ht="100.15" customHeight="1" thickBot="1" x14ac:dyDescent="0.25">
      <c r="B72" s="33">
        <v>68</v>
      </c>
      <c r="C72" s="23" t="s">
        <v>84</v>
      </c>
      <c r="D72" s="20" t="s">
        <v>93</v>
      </c>
      <c r="E72" s="20" t="s">
        <v>94</v>
      </c>
      <c r="F72" s="21"/>
      <c r="G72" s="46">
        <v>50</v>
      </c>
      <c r="H72" s="47">
        <v>28</v>
      </c>
      <c r="I72" s="44">
        <f t="shared" si="6"/>
        <v>25.2</v>
      </c>
      <c r="J72" s="48">
        <f t="shared" si="7"/>
        <v>1260</v>
      </c>
      <c r="K72" s="18">
        <f t="shared" si="9"/>
        <v>24.443999999999999</v>
      </c>
      <c r="L72" s="18">
        <f t="shared" si="8"/>
        <v>1222.2</v>
      </c>
      <c r="M72" s="56">
        <v>22</v>
      </c>
      <c r="N72" s="56">
        <f t="shared" si="10"/>
        <v>1100</v>
      </c>
    </row>
    <row r="73" spans="2:14" s="22" customFormat="1" ht="100.15" customHeight="1" thickBot="1" x14ac:dyDescent="0.25">
      <c r="B73" s="32">
        <v>69</v>
      </c>
      <c r="C73" s="23" t="s">
        <v>84</v>
      </c>
      <c r="D73" s="20" t="s">
        <v>95</v>
      </c>
      <c r="E73" s="20" t="s">
        <v>121</v>
      </c>
      <c r="F73" s="21"/>
      <c r="G73" s="46">
        <v>10</v>
      </c>
      <c r="H73" s="47">
        <v>28.5</v>
      </c>
      <c r="I73" s="44">
        <f t="shared" si="6"/>
        <v>25.650000000000002</v>
      </c>
      <c r="J73" s="48">
        <f t="shared" si="7"/>
        <v>256.5</v>
      </c>
      <c r="K73" s="18">
        <f t="shared" si="9"/>
        <v>24.880500000000001</v>
      </c>
      <c r="L73" s="18">
        <f t="shared" si="8"/>
        <v>248.80500000000001</v>
      </c>
      <c r="M73" s="56">
        <v>22</v>
      </c>
      <c r="N73" s="56">
        <f t="shared" si="10"/>
        <v>220</v>
      </c>
    </row>
    <row r="74" spans="2:14" s="3" customFormat="1" ht="100.15" customHeight="1" thickBot="1" x14ac:dyDescent="0.25">
      <c r="B74" s="33">
        <v>70</v>
      </c>
      <c r="C74" s="23" t="s">
        <v>84</v>
      </c>
      <c r="D74" s="20" t="s">
        <v>95</v>
      </c>
      <c r="E74" s="20" t="s">
        <v>96</v>
      </c>
      <c r="F74" s="21"/>
      <c r="G74" s="46">
        <v>10</v>
      </c>
      <c r="H74" s="47">
        <v>28.5</v>
      </c>
      <c r="I74" s="44">
        <f t="shared" si="6"/>
        <v>25.650000000000002</v>
      </c>
      <c r="J74" s="48">
        <f t="shared" si="7"/>
        <v>256.5</v>
      </c>
      <c r="K74" s="18">
        <f t="shared" si="9"/>
        <v>24.880500000000001</v>
      </c>
      <c r="L74" s="18">
        <f t="shared" si="8"/>
        <v>248.80500000000001</v>
      </c>
      <c r="M74" s="56">
        <v>23</v>
      </c>
      <c r="N74" s="56">
        <f t="shared" si="10"/>
        <v>230</v>
      </c>
    </row>
    <row r="75" spans="2:14" s="22" customFormat="1" ht="100.15" customHeight="1" thickBot="1" x14ac:dyDescent="0.25">
      <c r="B75" s="32">
        <v>71</v>
      </c>
      <c r="C75" s="23" t="s">
        <v>84</v>
      </c>
      <c r="D75" s="20" t="s">
        <v>95</v>
      </c>
      <c r="E75" s="20" t="s">
        <v>97</v>
      </c>
      <c r="F75" s="21"/>
      <c r="G75" s="46">
        <v>10</v>
      </c>
      <c r="H75" s="47">
        <v>21</v>
      </c>
      <c r="I75" s="44">
        <f t="shared" si="6"/>
        <v>18.900000000000002</v>
      </c>
      <c r="J75" s="48">
        <f t="shared" si="7"/>
        <v>189.00000000000003</v>
      </c>
      <c r="K75" s="18">
        <f t="shared" si="9"/>
        <v>18.333000000000002</v>
      </c>
      <c r="L75" s="18">
        <f t="shared" si="8"/>
        <v>183.33</v>
      </c>
      <c r="M75" s="56">
        <v>17</v>
      </c>
      <c r="N75" s="56">
        <f t="shared" si="10"/>
        <v>170</v>
      </c>
    </row>
    <row r="76" spans="2:14" s="22" customFormat="1" ht="100.15" customHeight="1" thickBot="1" x14ac:dyDescent="0.25">
      <c r="B76" s="33">
        <v>72</v>
      </c>
      <c r="C76" s="23" t="s">
        <v>84</v>
      </c>
      <c r="D76" s="20" t="s">
        <v>95</v>
      </c>
      <c r="E76" s="20" t="s">
        <v>98</v>
      </c>
      <c r="F76" s="21"/>
      <c r="G76" s="46">
        <v>10</v>
      </c>
      <c r="H76" s="47">
        <v>25.5</v>
      </c>
      <c r="I76" s="44">
        <f t="shared" si="6"/>
        <v>22.95</v>
      </c>
      <c r="J76" s="48">
        <f t="shared" si="7"/>
        <v>229.5</v>
      </c>
      <c r="K76" s="18">
        <f t="shared" si="9"/>
        <v>22.261499999999998</v>
      </c>
      <c r="L76" s="18">
        <f t="shared" si="8"/>
        <v>222.61499999999998</v>
      </c>
      <c r="M76" s="56">
        <v>20</v>
      </c>
      <c r="N76" s="56">
        <f t="shared" si="10"/>
        <v>200</v>
      </c>
    </row>
    <row r="77" spans="2:14" s="3" customFormat="1" ht="100.15" customHeight="1" thickBot="1" x14ac:dyDescent="0.25">
      <c r="B77" s="32">
        <v>73</v>
      </c>
      <c r="C77" s="23" t="s">
        <v>84</v>
      </c>
      <c r="D77" s="20" t="s">
        <v>84</v>
      </c>
      <c r="E77" s="20" t="s">
        <v>99</v>
      </c>
      <c r="F77" s="21"/>
      <c r="G77" s="46">
        <v>1</v>
      </c>
      <c r="H77" s="47">
        <v>91</v>
      </c>
      <c r="I77" s="44">
        <f t="shared" si="6"/>
        <v>81.900000000000006</v>
      </c>
      <c r="J77" s="48">
        <f t="shared" si="7"/>
        <v>81.900000000000006</v>
      </c>
      <c r="K77" s="18">
        <f t="shared" si="9"/>
        <v>79.442999999999998</v>
      </c>
      <c r="L77" s="18">
        <f t="shared" si="8"/>
        <v>79.442999999999998</v>
      </c>
      <c r="M77" s="56">
        <v>70</v>
      </c>
      <c r="N77" s="56">
        <f t="shared" si="10"/>
        <v>70</v>
      </c>
    </row>
    <row r="78" spans="2:14" s="22" customFormat="1" ht="100.15" customHeight="1" thickBot="1" x14ac:dyDescent="0.25">
      <c r="B78" s="33">
        <v>74</v>
      </c>
      <c r="C78" s="23" t="s">
        <v>84</v>
      </c>
      <c r="D78" s="20" t="s">
        <v>100</v>
      </c>
      <c r="E78" s="20" t="s">
        <v>101</v>
      </c>
      <c r="F78" s="21"/>
      <c r="G78" s="46">
        <v>1</v>
      </c>
      <c r="H78" s="47">
        <v>84</v>
      </c>
      <c r="I78" s="44">
        <f t="shared" si="6"/>
        <v>75.600000000000009</v>
      </c>
      <c r="J78" s="48">
        <f t="shared" si="7"/>
        <v>75.600000000000009</v>
      </c>
      <c r="K78" s="18">
        <f t="shared" si="9"/>
        <v>73.332000000000008</v>
      </c>
      <c r="L78" s="18">
        <f t="shared" si="8"/>
        <v>73.332000000000008</v>
      </c>
      <c r="M78" s="56">
        <v>70</v>
      </c>
      <c r="N78" s="56">
        <f t="shared" si="10"/>
        <v>70</v>
      </c>
    </row>
    <row r="79" spans="2:14" s="3" customFormat="1" ht="100.15" customHeight="1" thickBot="1" x14ac:dyDescent="0.25">
      <c r="B79" s="32">
        <v>75</v>
      </c>
      <c r="C79" s="23" t="s">
        <v>84</v>
      </c>
      <c r="D79" s="20" t="s">
        <v>102</v>
      </c>
      <c r="E79" s="20" t="s">
        <v>103</v>
      </c>
      <c r="F79" s="21"/>
      <c r="G79" s="46">
        <v>1</v>
      </c>
      <c r="H79" s="47">
        <v>72.5</v>
      </c>
      <c r="I79" s="44">
        <f t="shared" si="6"/>
        <v>65.25</v>
      </c>
      <c r="J79" s="48">
        <f t="shared" si="7"/>
        <v>65.25</v>
      </c>
      <c r="K79" s="18">
        <f t="shared" si="9"/>
        <v>63.292499999999997</v>
      </c>
      <c r="L79" s="18">
        <f t="shared" si="8"/>
        <v>63.292499999999997</v>
      </c>
      <c r="M79" s="56">
        <v>60</v>
      </c>
      <c r="N79" s="56">
        <f t="shared" si="10"/>
        <v>60</v>
      </c>
    </row>
    <row r="80" spans="2:14" s="22" customFormat="1" ht="100.15" customHeight="1" thickBot="1" x14ac:dyDescent="0.25">
      <c r="B80" s="33">
        <v>76</v>
      </c>
      <c r="C80" s="23" t="s">
        <v>84</v>
      </c>
      <c r="D80" s="20" t="s">
        <v>102</v>
      </c>
      <c r="E80" s="20" t="s">
        <v>104</v>
      </c>
      <c r="F80" s="21"/>
      <c r="G80" s="46">
        <v>1</v>
      </c>
      <c r="H80" s="47">
        <v>70</v>
      </c>
      <c r="I80" s="44">
        <f t="shared" si="6"/>
        <v>63</v>
      </c>
      <c r="J80" s="48">
        <f t="shared" si="7"/>
        <v>63</v>
      </c>
      <c r="K80" s="18">
        <f t="shared" si="9"/>
        <v>61.11</v>
      </c>
      <c r="L80" s="18">
        <f t="shared" si="8"/>
        <v>61.11</v>
      </c>
      <c r="M80" s="56">
        <v>60</v>
      </c>
      <c r="N80" s="56">
        <f t="shared" si="10"/>
        <v>60</v>
      </c>
    </row>
    <row r="81" spans="2:14" s="3" customFormat="1" ht="100.15" customHeight="1" thickBot="1" x14ac:dyDescent="0.25">
      <c r="B81" s="32">
        <v>77</v>
      </c>
      <c r="C81" s="23" t="s">
        <v>84</v>
      </c>
      <c r="D81" s="20" t="s">
        <v>105</v>
      </c>
      <c r="E81" s="20" t="s">
        <v>106</v>
      </c>
      <c r="F81" s="21"/>
      <c r="G81" s="46">
        <v>1</v>
      </c>
      <c r="H81" s="47">
        <v>75</v>
      </c>
      <c r="I81" s="44">
        <f t="shared" si="6"/>
        <v>67.5</v>
      </c>
      <c r="J81" s="48">
        <f t="shared" si="7"/>
        <v>67.5</v>
      </c>
      <c r="K81" s="18">
        <f t="shared" si="9"/>
        <v>65.474999999999994</v>
      </c>
      <c r="L81" s="18">
        <f t="shared" si="8"/>
        <v>65.474999999999994</v>
      </c>
      <c r="M81" s="56">
        <v>65</v>
      </c>
      <c r="N81" s="56">
        <f t="shared" si="10"/>
        <v>65</v>
      </c>
    </row>
    <row r="82" spans="2:14" s="3" customFormat="1" ht="100.15" customHeight="1" thickBot="1" x14ac:dyDescent="0.25">
      <c r="B82" s="33">
        <v>78</v>
      </c>
      <c r="C82" s="23" t="s">
        <v>84</v>
      </c>
      <c r="D82" s="20" t="s">
        <v>107</v>
      </c>
      <c r="E82" s="20" t="s">
        <v>108</v>
      </c>
      <c r="F82" s="21"/>
      <c r="G82" s="46">
        <v>50</v>
      </c>
      <c r="H82" s="47">
        <v>89.5</v>
      </c>
      <c r="I82" s="44">
        <f t="shared" si="6"/>
        <v>80.55</v>
      </c>
      <c r="J82" s="48">
        <f t="shared" si="7"/>
        <v>4027.5</v>
      </c>
      <c r="K82" s="18">
        <f t="shared" si="9"/>
        <v>78.133499999999998</v>
      </c>
      <c r="L82" s="18">
        <f t="shared" si="8"/>
        <v>3906.6749999999997</v>
      </c>
      <c r="M82" s="56">
        <v>75</v>
      </c>
      <c r="N82" s="56">
        <f t="shared" si="10"/>
        <v>3750</v>
      </c>
    </row>
    <row r="83" spans="2:14" s="22" customFormat="1" ht="100.15" customHeight="1" thickBot="1" x14ac:dyDescent="0.25">
      <c r="B83" s="32">
        <v>79</v>
      </c>
      <c r="C83" s="23" t="s">
        <v>84</v>
      </c>
      <c r="D83" s="20" t="s">
        <v>130</v>
      </c>
      <c r="E83" s="20" t="s">
        <v>109</v>
      </c>
      <c r="F83" s="21"/>
      <c r="G83" s="46">
        <v>1</v>
      </c>
      <c r="H83" s="47">
        <v>55</v>
      </c>
      <c r="I83" s="44">
        <f t="shared" si="6"/>
        <v>49.5</v>
      </c>
      <c r="J83" s="48">
        <f t="shared" si="7"/>
        <v>49.5</v>
      </c>
      <c r="K83" s="18">
        <f t="shared" si="9"/>
        <v>48.015000000000001</v>
      </c>
      <c r="L83" s="18">
        <f t="shared" si="8"/>
        <v>48.015000000000001</v>
      </c>
      <c r="M83" s="56">
        <v>45</v>
      </c>
      <c r="N83" s="56">
        <f t="shared" si="10"/>
        <v>45</v>
      </c>
    </row>
    <row r="84" spans="2:14" s="3" customFormat="1" ht="100.15" customHeight="1" thickBot="1" x14ac:dyDescent="0.25">
      <c r="B84" s="33">
        <v>80</v>
      </c>
      <c r="C84" s="23" t="s">
        <v>84</v>
      </c>
      <c r="D84" s="20" t="s">
        <v>110</v>
      </c>
      <c r="E84" s="20" t="s">
        <v>111</v>
      </c>
      <c r="F84" s="21"/>
      <c r="G84" s="46">
        <v>1</v>
      </c>
      <c r="H84" s="47">
        <v>77.5</v>
      </c>
      <c r="I84" s="44">
        <f t="shared" si="6"/>
        <v>69.75</v>
      </c>
      <c r="J84" s="48">
        <f t="shared" si="7"/>
        <v>69.75</v>
      </c>
      <c r="K84" s="18">
        <f t="shared" si="9"/>
        <v>67.657499999999999</v>
      </c>
      <c r="L84" s="18">
        <f t="shared" si="8"/>
        <v>67.657499999999999</v>
      </c>
      <c r="M84" s="56">
        <v>65</v>
      </c>
      <c r="N84" s="56">
        <f t="shared" si="10"/>
        <v>65</v>
      </c>
    </row>
    <row r="85" spans="2:14" s="22" customFormat="1" ht="100.15" customHeight="1" thickBot="1" x14ac:dyDescent="0.25">
      <c r="B85" s="32">
        <v>81</v>
      </c>
      <c r="C85" s="23" t="s">
        <v>84</v>
      </c>
      <c r="D85" s="20" t="s">
        <v>110</v>
      </c>
      <c r="E85" s="20" t="s">
        <v>112</v>
      </c>
      <c r="F85" s="21"/>
      <c r="G85" s="46">
        <v>12</v>
      </c>
      <c r="H85" s="47">
        <v>73</v>
      </c>
      <c r="I85" s="44">
        <f t="shared" si="6"/>
        <v>65.7</v>
      </c>
      <c r="J85" s="48">
        <f t="shared" si="7"/>
        <v>788.40000000000009</v>
      </c>
      <c r="K85" s="18">
        <f t="shared" si="9"/>
        <v>63.728999999999999</v>
      </c>
      <c r="L85" s="18">
        <f t="shared" si="8"/>
        <v>764.74800000000005</v>
      </c>
      <c r="M85" s="56">
        <v>60</v>
      </c>
      <c r="N85" s="56">
        <f t="shared" si="10"/>
        <v>720</v>
      </c>
    </row>
    <row r="86" spans="2:14" s="3" customFormat="1" ht="100.15" customHeight="1" thickBot="1" x14ac:dyDescent="0.25">
      <c r="B86" s="33">
        <v>82</v>
      </c>
      <c r="C86" s="23" t="s">
        <v>84</v>
      </c>
      <c r="D86" s="20" t="s">
        <v>113</v>
      </c>
      <c r="E86" s="20" t="s">
        <v>114</v>
      </c>
      <c r="F86" s="21"/>
      <c r="G86" s="46">
        <v>2</v>
      </c>
      <c r="H86" s="47">
        <v>165</v>
      </c>
      <c r="I86" s="44">
        <f t="shared" si="6"/>
        <v>148.5</v>
      </c>
      <c r="J86" s="48">
        <f t="shared" si="7"/>
        <v>297</v>
      </c>
      <c r="K86" s="18">
        <f t="shared" si="9"/>
        <v>144.04499999999999</v>
      </c>
      <c r="L86" s="18">
        <f t="shared" si="8"/>
        <v>288.08999999999997</v>
      </c>
      <c r="M86" s="56">
        <v>140</v>
      </c>
      <c r="N86" s="56">
        <f t="shared" si="10"/>
        <v>280</v>
      </c>
    </row>
    <row r="87" spans="2:14" s="22" customFormat="1" ht="100.15" customHeight="1" thickBot="1" x14ac:dyDescent="0.25">
      <c r="B87" s="32">
        <v>83</v>
      </c>
      <c r="C87" s="23" t="s">
        <v>84</v>
      </c>
      <c r="D87" s="20" t="s">
        <v>113</v>
      </c>
      <c r="E87" s="20" t="s">
        <v>115</v>
      </c>
      <c r="F87" s="21"/>
      <c r="G87" s="46">
        <v>1</v>
      </c>
      <c r="H87" s="47">
        <v>212</v>
      </c>
      <c r="I87" s="44">
        <f t="shared" si="6"/>
        <v>190.8</v>
      </c>
      <c r="J87" s="48">
        <f t="shared" si="7"/>
        <v>190.8</v>
      </c>
      <c r="K87" s="18">
        <f t="shared" si="9"/>
        <v>185.07599999999999</v>
      </c>
      <c r="L87" s="18">
        <f t="shared" si="8"/>
        <v>185.07599999999999</v>
      </c>
      <c r="M87" s="56">
        <v>188</v>
      </c>
      <c r="N87" s="56">
        <f t="shared" si="10"/>
        <v>188</v>
      </c>
    </row>
    <row r="88" spans="2:14" s="3" customFormat="1" ht="100.15" customHeight="1" thickBot="1" x14ac:dyDescent="0.25">
      <c r="B88" s="33">
        <v>84</v>
      </c>
      <c r="C88" s="23" t="s">
        <v>84</v>
      </c>
      <c r="D88" s="20" t="s">
        <v>90</v>
      </c>
      <c r="E88" s="20" t="s">
        <v>116</v>
      </c>
      <c r="F88" s="21"/>
      <c r="G88" s="46">
        <v>200</v>
      </c>
      <c r="H88" s="47">
        <v>28</v>
      </c>
      <c r="I88" s="44">
        <f t="shared" si="6"/>
        <v>25.2</v>
      </c>
      <c r="J88" s="48">
        <f t="shared" si="7"/>
        <v>5040</v>
      </c>
      <c r="K88" s="18">
        <f t="shared" si="9"/>
        <v>24.443999999999999</v>
      </c>
      <c r="L88" s="18">
        <f t="shared" si="8"/>
        <v>4888.8</v>
      </c>
      <c r="M88" s="56">
        <v>22</v>
      </c>
      <c r="N88" s="56">
        <f t="shared" si="10"/>
        <v>4400</v>
      </c>
    </row>
    <row r="89" spans="2:14" s="22" customFormat="1" ht="100.15" customHeight="1" thickBot="1" x14ac:dyDescent="0.25">
      <c r="B89" s="32">
        <v>85</v>
      </c>
      <c r="C89" s="23" t="s">
        <v>84</v>
      </c>
      <c r="D89" s="20" t="s">
        <v>107</v>
      </c>
      <c r="E89" s="20" t="s">
        <v>117</v>
      </c>
      <c r="F89" s="21"/>
      <c r="G89" s="46">
        <v>1</v>
      </c>
      <c r="H89" s="47">
        <v>90</v>
      </c>
      <c r="I89" s="44">
        <f t="shared" si="6"/>
        <v>81</v>
      </c>
      <c r="J89" s="48">
        <f t="shared" si="7"/>
        <v>81</v>
      </c>
      <c r="K89" s="18">
        <f t="shared" si="9"/>
        <v>78.569999999999993</v>
      </c>
      <c r="L89" s="18">
        <f t="shared" si="8"/>
        <v>78.569999999999993</v>
      </c>
      <c r="M89" s="56">
        <v>75</v>
      </c>
      <c r="N89" s="56">
        <f t="shared" si="10"/>
        <v>75</v>
      </c>
    </row>
    <row r="90" spans="2:14" s="22" customFormat="1" ht="100.15" customHeight="1" thickBot="1" x14ac:dyDescent="0.25">
      <c r="B90" s="32">
        <v>86</v>
      </c>
      <c r="C90" s="26" t="s">
        <v>84</v>
      </c>
      <c r="D90" s="27" t="s">
        <v>107</v>
      </c>
      <c r="E90" s="27" t="s">
        <v>135</v>
      </c>
      <c r="F90" s="28"/>
      <c r="G90" s="49">
        <v>1</v>
      </c>
      <c r="H90" s="29">
        <v>29</v>
      </c>
      <c r="I90" s="44">
        <f t="shared" si="6"/>
        <v>26.1</v>
      </c>
      <c r="J90" s="30">
        <f>I90*G90</f>
        <v>26.1</v>
      </c>
      <c r="K90" s="18">
        <f t="shared" si="9"/>
        <v>25.317</v>
      </c>
      <c r="L90" s="31">
        <f t="shared" si="8"/>
        <v>25.317</v>
      </c>
      <c r="M90" s="56">
        <v>25</v>
      </c>
      <c r="N90" s="56">
        <f t="shared" si="10"/>
        <v>25</v>
      </c>
    </row>
    <row r="91" spans="2:14" ht="16.5" thickBot="1" x14ac:dyDescent="0.25">
      <c r="B91" s="12"/>
      <c r="C91" s="13"/>
      <c r="D91" s="13"/>
      <c r="E91" s="14"/>
      <c r="F91" s="14" t="s">
        <v>134</v>
      </c>
      <c r="G91" s="51">
        <f>SUM(G5:G90)</f>
        <v>2187</v>
      </c>
      <c r="H91" s="13"/>
      <c r="I91" s="13"/>
      <c r="J91" s="50">
        <f>SUM(J5:J89)</f>
        <v>90293.4</v>
      </c>
      <c r="K91" s="40"/>
      <c r="L91" s="57">
        <f>SUM(L5:L89)</f>
        <v>87584.598000000042</v>
      </c>
      <c r="M91" s="57"/>
      <c r="N91" s="57">
        <f>SUM(N5:N90)</f>
        <v>82342</v>
      </c>
    </row>
    <row r="92" spans="2:14" ht="70.900000000000006" customHeight="1" x14ac:dyDescent="0.2">
      <c r="B92" s="109" t="s">
        <v>133</v>
      </c>
      <c r="C92" s="109"/>
      <c r="D92" s="109"/>
      <c r="E92" s="109"/>
      <c r="F92" s="109"/>
      <c r="G92" s="109"/>
      <c r="H92" s="109"/>
      <c r="I92" s="109"/>
      <c r="J92" s="109"/>
    </row>
  </sheetData>
  <mergeCells count="2">
    <mergeCell ref="B1:J3"/>
    <mergeCell ref="B92:J92"/>
  </mergeCells>
  <pageMargins left="0.7" right="0.7" top="0.75" bottom="0.75" header="0.3" footer="0.3"/>
  <pageSetup paperSize="9"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C5CBE-1C3B-4F94-94A8-199BDF40037A}">
  <sheetPr>
    <tabColor rgb="FFEE0000"/>
  </sheetPr>
  <dimension ref="A1:L102"/>
  <sheetViews>
    <sheetView topLeftCell="A2" zoomScaleNormal="100" zoomScaleSheetLayoutView="100" workbookViewId="0">
      <selection activeCell="E97" sqref="E97"/>
    </sheetView>
  </sheetViews>
  <sheetFormatPr defaultColWidth="8.83203125" defaultRowHeight="15.75" x14ac:dyDescent="0.2"/>
  <cols>
    <col min="1" max="1" width="8.83203125" style="4" customWidth="1"/>
    <col min="2" max="2" width="18.83203125" style="5" customWidth="1"/>
    <col min="3" max="3" width="24.6640625" style="1" customWidth="1"/>
    <col min="4" max="4" width="11.1640625" style="1" customWidth="1"/>
    <col min="5" max="5" width="18.83203125" style="5" customWidth="1"/>
    <col min="6" max="6" width="7.83203125" style="1" customWidth="1"/>
    <col min="7" max="7" width="10.33203125" style="1" customWidth="1"/>
    <col min="8" max="8" width="18.1640625" style="1" customWidth="1"/>
    <col min="9" max="9" width="20" style="1" bestFit="1" customWidth="1"/>
    <col min="10" max="10" width="8.83203125" style="1"/>
    <col min="11" max="11" width="22.5" style="1" customWidth="1"/>
    <col min="12" max="16384" width="8.83203125" style="1"/>
  </cols>
  <sheetData>
    <row r="1" spans="1:12" s="6" customFormat="1" ht="36.4" customHeight="1" thickBot="1" x14ac:dyDescent="0.25">
      <c r="A1" s="67"/>
      <c r="B1" s="7" t="s">
        <v>4</v>
      </c>
      <c r="C1" s="85" t="s">
        <v>2</v>
      </c>
      <c r="D1" s="7" t="s">
        <v>3</v>
      </c>
      <c r="E1" s="11" t="s">
        <v>132</v>
      </c>
      <c r="F1" s="8" t="s">
        <v>131</v>
      </c>
      <c r="G1" s="9" t="s">
        <v>1</v>
      </c>
      <c r="H1" s="10" t="s">
        <v>0</v>
      </c>
      <c r="I1" s="22"/>
    </row>
    <row r="2" spans="1:12" s="3" customFormat="1" ht="100.15" customHeight="1" thickBot="1" x14ac:dyDescent="0.25">
      <c r="A2" s="59">
        <v>1</v>
      </c>
      <c r="B2" s="15" t="s">
        <v>32</v>
      </c>
      <c r="C2" s="86" t="str">
        <f>IF(ISBLANK($B2),"",VLOOKUP($B2,ÜRÜNLER!$A:$G,2,0))</f>
        <v>Office Chairs</v>
      </c>
      <c r="D2" s="16" t="str">
        <f>IF(ISBLANK($B2),"",VLOOKUP($B2,ÜRÜNLER!$A:$G,3,0))</f>
        <v>Pride</v>
      </c>
      <c r="E2" s="17"/>
      <c r="F2" s="43">
        <v>7</v>
      </c>
      <c r="G2" s="77">
        <f>IF(ISBLANK($B2),"",VLOOKUP($B2,ÜRÜNLER!$A:$G,6,0))</f>
        <v>105.633</v>
      </c>
      <c r="H2" s="61">
        <f>IF(ISBLANK($B2),"",G2*F2)</f>
        <v>739.43099999999993</v>
      </c>
      <c r="J2" s="3" t="s">
        <v>6</v>
      </c>
      <c r="K2" s="3" cm="1">
        <f t="array" ref="K2">INDEX(ÜRÜNLER!$D:$D, MATCH($B$2,ÜRÜNLER!$A:$A,0),0)</f>
        <v>0</v>
      </c>
      <c r="L2" s="3" t="e" cm="1">
        <f t="array" ref="L2">res</f>
        <v>#NAME?</v>
      </c>
    </row>
    <row r="3" spans="1:12" s="3" customFormat="1" ht="100.15" customHeight="1" thickBot="1" x14ac:dyDescent="0.25">
      <c r="A3" s="60">
        <v>2</v>
      </c>
      <c r="B3" s="15" t="s">
        <v>43</v>
      </c>
      <c r="C3" s="86" t="str">
        <f>IF(ISBLANK($B3),"",VLOOKUP($B3,ÜRÜNLER!$A:$G,2,0))</f>
        <v>Office Chairs</v>
      </c>
      <c r="D3" s="16" t="str">
        <f>IF(ISBLANK($B3),"",VLOOKUP($B3,ÜRÜNLER!$A:$G,3,0))</f>
        <v>Sina</v>
      </c>
      <c r="E3" s="17"/>
      <c r="F3" s="43">
        <f>VLOOKUP(B3,ÜRÜNLER!A:G,5,0)</f>
        <v>16</v>
      </c>
      <c r="G3" s="77">
        <f>IF(ISBLANK($B3),"",VLOOKUP($B3,ÜRÜNLER!$A:$G,6,0))</f>
        <v>89.482500000000002</v>
      </c>
      <c r="H3" s="61">
        <f t="shared" ref="H3:H10" si="0">IF(ISBLANK($B3),"",G3*F3)</f>
        <v>1431.72</v>
      </c>
      <c r="K3" s="3" cm="1">
        <f t="array" ref="K3">INDEX(ÜRÜNLER!$D:$D, MATCH($B$3,ÜRÜNLER!$A:$A,0),0)</f>
        <v>0</v>
      </c>
    </row>
    <row r="4" spans="1:12" s="3" customFormat="1" ht="100.15" customHeight="1" thickBot="1" x14ac:dyDescent="0.25">
      <c r="A4" s="59">
        <v>3</v>
      </c>
      <c r="B4" s="15" t="s">
        <v>7</v>
      </c>
      <c r="C4" s="86" t="str">
        <f>IF(ISBLANK($B4),"",VLOOKUP($B4,ÜRÜNLER!$A:$G,2,0))</f>
        <v>Mesh office Chairs</v>
      </c>
      <c r="D4" s="16" t="str">
        <f>IF(ISBLANK($B4),"",VLOOKUP($B4,ÜRÜNLER!$A:$G,3,0))</f>
        <v>Lisa</v>
      </c>
      <c r="E4" s="21"/>
      <c r="F4" s="46"/>
      <c r="G4" s="77">
        <f>IF(ISBLANK($B4),"",VLOOKUP($B4,ÜRÜNLER!$A:$G,6,0))</f>
        <v>86.427000000000007</v>
      </c>
      <c r="H4" s="61">
        <f t="shared" si="0"/>
        <v>0</v>
      </c>
    </row>
    <row r="5" spans="1:12" s="22" customFormat="1" ht="100.15" customHeight="1" thickBot="1" x14ac:dyDescent="0.25">
      <c r="A5" s="60">
        <v>4</v>
      </c>
      <c r="B5" s="15"/>
      <c r="C5" s="86" t="str">
        <f>IF(ISBLANK($B5),"",VLOOKUP($B5,ÜRÜNLER!$A:$G,2,0))</f>
        <v/>
      </c>
      <c r="D5" s="16" t="str">
        <f>IF(ISBLANK($B5),"",VLOOKUP($B5,ÜRÜNLER!$A:$G,3,0))</f>
        <v/>
      </c>
      <c r="E5" s="21"/>
      <c r="F5" s="46"/>
      <c r="G5" s="77" t="str">
        <f>IF(ISBLANK($B5),"",VLOOKUP($B5,ÜRÜNLER!$A:$G,6,0))</f>
        <v/>
      </c>
      <c r="H5" s="61" t="str">
        <f t="shared" si="0"/>
        <v/>
      </c>
      <c r="I5" s="3"/>
    </row>
    <row r="6" spans="1:12" s="3" customFormat="1" ht="100.15" customHeight="1" thickBot="1" x14ac:dyDescent="0.25">
      <c r="A6" s="59">
        <v>5</v>
      </c>
      <c r="B6" s="15"/>
      <c r="C6" s="86" t="str">
        <f>IF(ISBLANK($B6),"",VLOOKUP($B6,ÜRÜNLER!$A:$G,2,0))</f>
        <v/>
      </c>
      <c r="D6" s="16" t="str">
        <f>IF(ISBLANK($B6),"",VLOOKUP($B6,ÜRÜNLER!$A:$G,3,0))</f>
        <v/>
      </c>
      <c r="E6" s="21"/>
      <c r="F6" s="46"/>
      <c r="G6" s="77" t="str">
        <f>IF(ISBLANK($B6),"",VLOOKUP($B6,ÜRÜNLER!$A:$G,6,0))</f>
        <v/>
      </c>
      <c r="H6" s="61" t="str">
        <f t="shared" si="0"/>
        <v/>
      </c>
    </row>
    <row r="7" spans="1:12" s="22" customFormat="1" ht="100.15" customHeight="1" thickBot="1" x14ac:dyDescent="0.25">
      <c r="A7" s="60">
        <v>6</v>
      </c>
      <c r="B7" s="15"/>
      <c r="C7" s="86" t="str">
        <f>IF(ISBLANK($B7),"",VLOOKUP($B7,ÜRÜNLER!$A:$G,2,0))</f>
        <v/>
      </c>
      <c r="D7" s="16" t="str">
        <f>IF(ISBLANK($B7),"",VLOOKUP($B7,ÜRÜNLER!$A:$G,3,0))</f>
        <v/>
      </c>
      <c r="E7" s="21"/>
      <c r="F7" s="46"/>
      <c r="G7" s="77" t="str">
        <f>IF(ISBLANK($B7),"",VLOOKUP($B7,ÜRÜNLER!$A:$G,6,0))</f>
        <v/>
      </c>
      <c r="H7" s="61" t="str">
        <f t="shared" si="0"/>
        <v/>
      </c>
      <c r="I7" s="3"/>
    </row>
    <row r="8" spans="1:12" s="3" customFormat="1" ht="100.15" customHeight="1" thickBot="1" x14ac:dyDescent="0.25">
      <c r="A8" s="59">
        <v>7</v>
      </c>
      <c r="B8" s="15"/>
      <c r="C8" s="86" t="str">
        <f>IF(ISBLANK($B8),"",VLOOKUP($B8,ÜRÜNLER!$A:$G,2,0))</f>
        <v/>
      </c>
      <c r="D8" s="16" t="str">
        <f>IF(ISBLANK($B8),"",VLOOKUP($B8,ÜRÜNLER!$A:$G,3,0))</f>
        <v/>
      </c>
      <c r="E8" s="21"/>
      <c r="F8" s="46"/>
      <c r="G8" s="77" t="str">
        <f>IF(ISBLANK($B8),"",VLOOKUP($B8,ÜRÜNLER!$A:$G,6,0))</f>
        <v/>
      </c>
      <c r="H8" s="61" t="str">
        <f t="shared" si="0"/>
        <v/>
      </c>
    </row>
    <row r="9" spans="1:12" s="22" customFormat="1" ht="100.15" customHeight="1" thickBot="1" x14ac:dyDescent="0.25">
      <c r="A9" s="60">
        <v>8</v>
      </c>
      <c r="B9" s="15"/>
      <c r="C9" s="86" t="str">
        <f>IF(ISBLANK($B9),"",VLOOKUP($B9,ÜRÜNLER!$A:$G,2,0))</f>
        <v/>
      </c>
      <c r="D9" s="16" t="str">
        <f>IF(ISBLANK($B9),"",VLOOKUP($B9,ÜRÜNLER!$A:$G,3,0))</f>
        <v/>
      </c>
      <c r="E9" s="21"/>
      <c r="F9" s="46"/>
      <c r="G9" s="77" t="str">
        <f>IF(ISBLANK($B9),"",VLOOKUP($B9,ÜRÜNLER!$A:$G,6,0))</f>
        <v/>
      </c>
      <c r="H9" s="61" t="str">
        <f t="shared" si="0"/>
        <v/>
      </c>
      <c r="I9" s="3"/>
    </row>
    <row r="10" spans="1:12" s="3" customFormat="1" ht="100.15" customHeight="1" thickBot="1" x14ac:dyDescent="0.25">
      <c r="A10" s="59">
        <v>9</v>
      </c>
      <c r="B10" s="15"/>
      <c r="C10" s="86" t="str">
        <f>IF(ISBLANK($B10),"",VLOOKUP($B10,ÜRÜNLER!$A:$G,2,0))</f>
        <v/>
      </c>
      <c r="D10" s="16" t="str">
        <f>IF(ISBLANK($B10),"",VLOOKUP($B10,ÜRÜNLER!$A:$G,3,0))</f>
        <v/>
      </c>
      <c r="E10" s="21"/>
      <c r="F10" s="46"/>
      <c r="G10" s="77" t="str">
        <f>IF(ISBLANK($B10),"",VLOOKUP($B10,ÜRÜNLER!$A:$G,6,0))</f>
        <v/>
      </c>
      <c r="H10" s="61" t="str">
        <f t="shared" si="0"/>
        <v/>
      </c>
    </row>
    <row r="11" spans="1:12" s="22" customFormat="1" ht="100.15" customHeight="1" thickBot="1" x14ac:dyDescent="0.25">
      <c r="A11" s="60">
        <v>10</v>
      </c>
      <c r="B11" s="15"/>
      <c r="C11" s="20"/>
      <c r="D11" s="20"/>
      <c r="E11" s="21"/>
      <c r="F11" s="46"/>
      <c r="G11" s="77"/>
      <c r="H11" s="61">
        <f t="shared" ref="H11:H74" si="1">G11*F11</f>
        <v>0</v>
      </c>
      <c r="I11" s="3"/>
    </row>
    <row r="12" spans="1:12" s="3" customFormat="1" ht="100.15" customHeight="1" thickBot="1" x14ac:dyDescent="0.25">
      <c r="A12" s="59">
        <v>11</v>
      </c>
      <c r="B12" s="15"/>
      <c r="C12" s="20"/>
      <c r="D12" s="20"/>
      <c r="E12" s="21"/>
      <c r="F12" s="46"/>
      <c r="G12" s="77"/>
      <c r="H12" s="61">
        <f t="shared" si="1"/>
        <v>0</v>
      </c>
    </row>
    <row r="13" spans="1:12" s="22" customFormat="1" ht="100.15" customHeight="1" thickBot="1" x14ac:dyDescent="0.25">
      <c r="A13" s="60">
        <v>12</v>
      </c>
      <c r="B13" s="15"/>
      <c r="C13" s="20"/>
      <c r="D13" s="20"/>
      <c r="E13" s="21"/>
      <c r="F13" s="46"/>
      <c r="G13" s="77"/>
      <c r="H13" s="61">
        <f t="shared" si="1"/>
        <v>0</v>
      </c>
      <c r="I13" s="3"/>
    </row>
    <row r="14" spans="1:12" s="3" customFormat="1" ht="100.15" customHeight="1" thickBot="1" x14ac:dyDescent="0.25">
      <c r="A14" s="59">
        <v>13</v>
      </c>
      <c r="B14" s="15"/>
      <c r="C14" s="20"/>
      <c r="D14" s="20"/>
      <c r="E14" s="21"/>
      <c r="F14" s="46"/>
      <c r="G14" s="77"/>
      <c r="H14" s="61">
        <f t="shared" si="1"/>
        <v>0</v>
      </c>
    </row>
    <row r="15" spans="1:12" s="22" customFormat="1" ht="100.15" customHeight="1" thickBot="1" x14ac:dyDescent="0.25">
      <c r="A15" s="60">
        <v>14</v>
      </c>
      <c r="B15" s="15"/>
      <c r="C15" s="20"/>
      <c r="D15" s="20"/>
      <c r="E15" s="21"/>
      <c r="F15" s="46"/>
      <c r="G15" s="77"/>
      <c r="H15" s="61">
        <f t="shared" si="1"/>
        <v>0</v>
      </c>
      <c r="I15" s="3"/>
    </row>
    <row r="16" spans="1:12" s="3" customFormat="1" ht="100.15" customHeight="1" thickBot="1" x14ac:dyDescent="0.25">
      <c r="A16" s="59">
        <v>15</v>
      </c>
      <c r="B16" s="15"/>
      <c r="C16" s="20"/>
      <c r="D16" s="20"/>
      <c r="E16" s="21"/>
      <c r="F16" s="46"/>
      <c r="G16" s="77"/>
      <c r="H16" s="61">
        <f t="shared" si="1"/>
        <v>0</v>
      </c>
    </row>
    <row r="17" spans="1:9" s="22" customFormat="1" ht="100.15" customHeight="1" thickBot="1" x14ac:dyDescent="0.25">
      <c r="A17" s="60">
        <v>16</v>
      </c>
      <c r="B17" s="15"/>
      <c r="C17" s="20"/>
      <c r="D17" s="20"/>
      <c r="E17" s="21"/>
      <c r="F17" s="46"/>
      <c r="G17" s="77"/>
      <c r="H17" s="61">
        <f t="shared" si="1"/>
        <v>0</v>
      </c>
      <c r="I17" s="3"/>
    </row>
    <row r="18" spans="1:9" s="3" customFormat="1" ht="100.15" customHeight="1" thickBot="1" x14ac:dyDescent="0.25">
      <c r="A18" s="59">
        <v>17</v>
      </c>
      <c r="B18" s="15"/>
      <c r="C18" s="20"/>
      <c r="D18" s="20"/>
      <c r="E18" s="21"/>
      <c r="F18" s="46"/>
      <c r="G18" s="77"/>
      <c r="H18" s="61">
        <f t="shared" si="1"/>
        <v>0</v>
      </c>
    </row>
    <row r="19" spans="1:9" s="22" customFormat="1" ht="100.15" customHeight="1" thickBot="1" x14ac:dyDescent="0.25">
      <c r="A19" s="60">
        <v>18</v>
      </c>
      <c r="B19" s="15"/>
      <c r="C19" s="20"/>
      <c r="D19" s="20"/>
      <c r="E19" s="21"/>
      <c r="F19" s="46"/>
      <c r="G19" s="77"/>
      <c r="H19" s="61">
        <f t="shared" si="1"/>
        <v>0</v>
      </c>
      <c r="I19" s="3"/>
    </row>
    <row r="20" spans="1:9" s="3" customFormat="1" ht="100.15" customHeight="1" thickBot="1" x14ac:dyDescent="0.25">
      <c r="A20" s="59">
        <v>19</v>
      </c>
      <c r="B20" s="15"/>
      <c r="C20" s="20"/>
      <c r="D20" s="20"/>
      <c r="E20" s="21"/>
      <c r="F20" s="46"/>
      <c r="G20" s="77"/>
      <c r="H20" s="61">
        <f t="shared" si="1"/>
        <v>0</v>
      </c>
    </row>
    <row r="21" spans="1:9" s="3" customFormat="1" ht="100.15" customHeight="1" thickBot="1" x14ac:dyDescent="0.25">
      <c r="A21" s="60">
        <v>20</v>
      </c>
      <c r="B21" s="15"/>
      <c r="C21" s="20"/>
      <c r="D21" s="20"/>
      <c r="E21" s="21"/>
      <c r="F21" s="46"/>
      <c r="G21" s="77"/>
      <c r="H21" s="61">
        <f t="shared" si="1"/>
        <v>0</v>
      </c>
    </row>
    <row r="22" spans="1:9" s="22" customFormat="1" ht="100.15" customHeight="1" thickBot="1" x14ac:dyDescent="0.25">
      <c r="A22" s="59">
        <v>21</v>
      </c>
      <c r="B22" s="15"/>
      <c r="C22" s="20"/>
      <c r="D22" s="20"/>
      <c r="E22" s="21"/>
      <c r="F22" s="46"/>
      <c r="G22" s="77"/>
      <c r="H22" s="61">
        <f t="shared" si="1"/>
        <v>0</v>
      </c>
      <c r="I22" s="3"/>
    </row>
    <row r="23" spans="1:9" s="3" customFormat="1" ht="100.15" customHeight="1" thickBot="1" x14ac:dyDescent="0.25">
      <c r="A23" s="60">
        <v>22</v>
      </c>
      <c r="B23" s="15"/>
      <c r="C23" s="20"/>
      <c r="D23" s="20"/>
      <c r="E23" s="25"/>
      <c r="F23" s="46"/>
      <c r="G23" s="77"/>
      <c r="H23" s="61">
        <f t="shared" si="1"/>
        <v>0</v>
      </c>
    </row>
    <row r="24" spans="1:9" s="22" customFormat="1" ht="100.15" customHeight="1" thickBot="1" x14ac:dyDescent="0.25">
      <c r="A24" s="59">
        <v>23</v>
      </c>
      <c r="B24" s="15"/>
      <c r="C24" s="20"/>
      <c r="D24" s="20"/>
      <c r="E24" s="21"/>
      <c r="F24" s="46"/>
      <c r="G24" s="77"/>
      <c r="H24" s="61">
        <f t="shared" si="1"/>
        <v>0</v>
      </c>
      <c r="I24" s="3"/>
    </row>
    <row r="25" spans="1:9" s="3" customFormat="1" ht="100.15" customHeight="1" thickBot="1" x14ac:dyDescent="0.25">
      <c r="A25" s="60">
        <v>24</v>
      </c>
      <c r="B25" s="15"/>
      <c r="C25" s="20"/>
      <c r="D25" s="20"/>
      <c r="E25" s="21"/>
      <c r="F25" s="46"/>
      <c r="G25" s="77"/>
      <c r="H25" s="61">
        <f t="shared" si="1"/>
        <v>0</v>
      </c>
    </row>
    <row r="26" spans="1:9" s="22" customFormat="1" ht="100.15" customHeight="1" thickBot="1" x14ac:dyDescent="0.25">
      <c r="A26" s="59">
        <v>25</v>
      </c>
      <c r="B26" s="15"/>
      <c r="C26" s="20"/>
      <c r="D26" s="20"/>
      <c r="E26" s="21"/>
      <c r="F26" s="46"/>
      <c r="G26" s="77"/>
      <c r="H26" s="61">
        <f t="shared" si="1"/>
        <v>0</v>
      </c>
      <c r="I26" s="3"/>
    </row>
    <row r="27" spans="1:9" s="3" customFormat="1" ht="100.15" customHeight="1" thickBot="1" x14ac:dyDescent="0.25">
      <c r="A27" s="60">
        <v>26</v>
      </c>
      <c r="B27" s="15"/>
      <c r="C27" s="20"/>
      <c r="D27" s="20"/>
      <c r="E27" s="21"/>
      <c r="F27" s="46"/>
      <c r="G27" s="77"/>
      <c r="H27" s="61">
        <f t="shared" si="1"/>
        <v>0</v>
      </c>
    </row>
    <row r="28" spans="1:9" s="22" customFormat="1" ht="100.15" customHeight="1" thickBot="1" x14ac:dyDescent="0.25">
      <c r="A28" s="59">
        <v>27</v>
      </c>
      <c r="B28" s="15"/>
      <c r="C28" s="20"/>
      <c r="D28" s="20"/>
      <c r="E28" s="21"/>
      <c r="F28" s="46"/>
      <c r="G28" s="77"/>
      <c r="H28" s="61">
        <f t="shared" si="1"/>
        <v>0</v>
      </c>
      <c r="I28" s="3"/>
    </row>
    <row r="29" spans="1:9" s="3" customFormat="1" ht="100.15" customHeight="1" thickBot="1" x14ac:dyDescent="0.25">
      <c r="A29" s="60">
        <v>28</v>
      </c>
      <c r="B29" s="15"/>
      <c r="C29" s="20"/>
      <c r="D29" s="20"/>
      <c r="E29" s="21"/>
      <c r="F29" s="46"/>
      <c r="G29" s="77"/>
      <c r="H29" s="61">
        <f t="shared" si="1"/>
        <v>0</v>
      </c>
    </row>
    <row r="30" spans="1:9" s="22" customFormat="1" ht="100.15" customHeight="1" thickBot="1" x14ac:dyDescent="0.25">
      <c r="A30" s="59">
        <v>29</v>
      </c>
      <c r="B30" s="15"/>
      <c r="C30" s="20"/>
      <c r="D30" s="20"/>
      <c r="E30" s="21"/>
      <c r="F30" s="46"/>
      <c r="G30" s="77"/>
      <c r="H30" s="61">
        <f t="shared" si="1"/>
        <v>0</v>
      </c>
      <c r="I30" s="3"/>
    </row>
    <row r="31" spans="1:9" s="3" customFormat="1" ht="100.15" customHeight="1" thickBot="1" x14ac:dyDescent="0.25">
      <c r="A31" s="60">
        <v>30</v>
      </c>
      <c r="B31" s="15"/>
      <c r="C31" s="20"/>
      <c r="D31" s="20"/>
      <c r="E31" s="21"/>
      <c r="F31" s="46"/>
      <c r="G31" s="77"/>
      <c r="H31" s="61">
        <f t="shared" si="1"/>
        <v>0</v>
      </c>
    </row>
    <row r="32" spans="1:9" s="22" customFormat="1" ht="100.15" customHeight="1" thickBot="1" x14ac:dyDescent="0.25">
      <c r="A32" s="59">
        <v>31</v>
      </c>
      <c r="B32" s="15"/>
      <c r="C32" s="20"/>
      <c r="D32" s="20"/>
      <c r="E32" s="21"/>
      <c r="F32" s="46"/>
      <c r="G32" s="77"/>
      <c r="H32" s="61">
        <f t="shared" si="1"/>
        <v>0</v>
      </c>
      <c r="I32" s="3"/>
    </row>
    <row r="33" spans="1:9" s="3" customFormat="1" ht="100.15" customHeight="1" thickBot="1" x14ac:dyDescent="0.25">
      <c r="A33" s="60">
        <v>32</v>
      </c>
      <c r="B33" s="15"/>
      <c r="C33" s="20"/>
      <c r="D33" s="20"/>
      <c r="E33" s="21"/>
      <c r="F33" s="46"/>
      <c r="G33" s="77"/>
      <c r="H33" s="61">
        <f t="shared" si="1"/>
        <v>0</v>
      </c>
    </row>
    <row r="34" spans="1:9" s="22" customFormat="1" ht="100.15" customHeight="1" thickBot="1" x14ac:dyDescent="0.25">
      <c r="A34" s="59">
        <v>33</v>
      </c>
      <c r="B34" s="15"/>
      <c r="C34" s="20"/>
      <c r="D34" s="20"/>
      <c r="E34" s="21"/>
      <c r="F34" s="46"/>
      <c r="G34" s="77"/>
      <c r="H34" s="61">
        <f t="shared" si="1"/>
        <v>0</v>
      </c>
      <c r="I34" s="3"/>
    </row>
    <row r="35" spans="1:9" s="3" customFormat="1" ht="100.15" customHeight="1" thickBot="1" x14ac:dyDescent="0.25">
      <c r="A35" s="60">
        <v>34</v>
      </c>
      <c r="B35" s="15"/>
      <c r="C35" s="20"/>
      <c r="D35" s="20"/>
      <c r="E35" s="21"/>
      <c r="F35" s="46"/>
      <c r="G35" s="77"/>
      <c r="H35" s="61">
        <f t="shared" si="1"/>
        <v>0</v>
      </c>
    </row>
    <row r="36" spans="1:9" s="22" customFormat="1" ht="100.15" customHeight="1" thickBot="1" x14ac:dyDescent="0.25">
      <c r="A36" s="59">
        <v>35</v>
      </c>
      <c r="B36" s="15"/>
      <c r="C36" s="20"/>
      <c r="D36" s="20"/>
      <c r="E36" s="21"/>
      <c r="F36" s="46"/>
      <c r="G36" s="77"/>
      <c r="H36" s="61">
        <f t="shared" si="1"/>
        <v>0</v>
      </c>
      <c r="I36" s="3"/>
    </row>
    <row r="37" spans="1:9" s="3" customFormat="1" ht="100.15" customHeight="1" thickBot="1" x14ac:dyDescent="0.25">
      <c r="A37" s="60">
        <v>36</v>
      </c>
      <c r="B37" s="15"/>
      <c r="C37" s="20"/>
      <c r="D37" s="20"/>
      <c r="E37" s="21"/>
      <c r="F37" s="46"/>
      <c r="G37" s="77"/>
      <c r="H37" s="61">
        <f t="shared" si="1"/>
        <v>0</v>
      </c>
    </row>
    <row r="38" spans="1:9" s="22" customFormat="1" ht="100.15" customHeight="1" thickBot="1" x14ac:dyDescent="0.25">
      <c r="A38" s="59">
        <v>37</v>
      </c>
      <c r="B38" s="15"/>
      <c r="C38" s="20"/>
      <c r="D38" s="20"/>
      <c r="E38" s="21"/>
      <c r="F38" s="46"/>
      <c r="G38" s="77"/>
      <c r="H38" s="61">
        <f t="shared" si="1"/>
        <v>0</v>
      </c>
      <c r="I38" s="3"/>
    </row>
    <row r="39" spans="1:9" s="3" customFormat="1" ht="100.15" customHeight="1" thickBot="1" x14ac:dyDescent="0.25">
      <c r="A39" s="60">
        <v>38</v>
      </c>
      <c r="B39" s="15"/>
      <c r="C39" s="20"/>
      <c r="D39" s="20"/>
      <c r="E39" s="21"/>
      <c r="F39" s="46"/>
      <c r="G39" s="77"/>
      <c r="H39" s="61">
        <f t="shared" si="1"/>
        <v>0</v>
      </c>
    </row>
    <row r="40" spans="1:9" s="22" customFormat="1" ht="100.15" customHeight="1" thickBot="1" x14ac:dyDescent="0.25">
      <c r="A40" s="59">
        <v>39</v>
      </c>
      <c r="B40" s="15"/>
      <c r="C40" s="20"/>
      <c r="D40" s="20"/>
      <c r="E40" s="21"/>
      <c r="F40" s="46"/>
      <c r="G40" s="77"/>
      <c r="H40" s="61">
        <f t="shared" si="1"/>
        <v>0</v>
      </c>
      <c r="I40" s="3"/>
    </row>
    <row r="41" spans="1:9" s="3" customFormat="1" ht="100.15" customHeight="1" thickBot="1" x14ac:dyDescent="0.25">
      <c r="A41" s="60">
        <v>40</v>
      </c>
      <c r="B41" s="15"/>
      <c r="C41" s="20"/>
      <c r="D41" s="20"/>
      <c r="E41" s="21"/>
      <c r="F41" s="46"/>
      <c r="G41" s="77"/>
      <c r="H41" s="61">
        <f t="shared" si="1"/>
        <v>0</v>
      </c>
    </row>
    <row r="42" spans="1:9" s="22" customFormat="1" ht="100.15" customHeight="1" thickBot="1" x14ac:dyDescent="0.25">
      <c r="A42" s="59">
        <v>41</v>
      </c>
      <c r="B42" s="15"/>
      <c r="C42" s="20"/>
      <c r="D42" s="20"/>
      <c r="E42" s="21"/>
      <c r="F42" s="46"/>
      <c r="G42" s="77"/>
      <c r="H42" s="61">
        <f t="shared" si="1"/>
        <v>0</v>
      </c>
      <c r="I42" s="3"/>
    </row>
    <row r="43" spans="1:9" s="3" customFormat="1" ht="100.15" customHeight="1" thickBot="1" x14ac:dyDescent="0.25">
      <c r="A43" s="60">
        <v>42</v>
      </c>
      <c r="B43" s="15"/>
      <c r="C43" s="20"/>
      <c r="D43" s="20"/>
      <c r="E43" s="21"/>
      <c r="F43" s="46"/>
      <c r="G43" s="77"/>
      <c r="H43" s="61">
        <f t="shared" si="1"/>
        <v>0</v>
      </c>
    </row>
    <row r="44" spans="1:9" s="22" customFormat="1" ht="100.15" customHeight="1" thickBot="1" x14ac:dyDescent="0.25">
      <c r="A44" s="59">
        <v>43</v>
      </c>
      <c r="B44" s="15"/>
      <c r="C44" s="20"/>
      <c r="D44" s="20"/>
      <c r="E44" s="21"/>
      <c r="F44" s="46"/>
      <c r="G44" s="77"/>
      <c r="H44" s="61">
        <f t="shared" si="1"/>
        <v>0</v>
      </c>
      <c r="I44" s="3"/>
    </row>
    <row r="45" spans="1:9" s="22" customFormat="1" ht="100.15" customHeight="1" thickBot="1" x14ac:dyDescent="0.25">
      <c r="A45" s="60">
        <v>44</v>
      </c>
      <c r="B45" s="15"/>
      <c r="C45" s="20"/>
      <c r="D45" s="20"/>
      <c r="E45" s="21"/>
      <c r="F45" s="46"/>
      <c r="G45" s="77"/>
      <c r="H45" s="61">
        <f t="shared" si="1"/>
        <v>0</v>
      </c>
      <c r="I45" s="3"/>
    </row>
    <row r="46" spans="1:9" s="3" customFormat="1" ht="100.15" customHeight="1" thickBot="1" x14ac:dyDescent="0.25">
      <c r="A46" s="59">
        <v>45</v>
      </c>
      <c r="B46" s="15"/>
      <c r="C46" s="20"/>
      <c r="D46" s="20"/>
      <c r="E46" s="21"/>
      <c r="F46" s="46"/>
      <c r="G46" s="77"/>
      <c r="H46" s="61">
        <f t="shared" si="1"/>
        <v>0</v>
      </c>
    </row>
    <row r="47" spans="1:9" s="22" customFormat="1" ht="100.15" customHeight="1" thickBot="1" x14ac:dyDescent="0.25">
      <c r="A47" s="60">
        <v>46</v>
      </c>
      <c r="B47" s="15"/>
      <c r="C47" s="20"/>
      <c r="D47" s="20"/>
      <c r="E47" s="21"/>
      <c r="F47" s="46"/>
      <c r="G47" s="77"/>
      <c r="H47" s="61">
        <f t="shared" si="1"/>
        <v>0</v>
      </c>
      <c r="I47" s="3"/>
    </row>
    <row r="48" spans="1:9" s="3" customFormat="1" ht="100.15" customHeight="1" thickBot="1" x14ac:dyDescent="0.25">
      <c r="A48" s="59">
        <v>47</v>
      </c>
      <c r="B48" s="15"/>
      <c r="C48" s="20"/>
      <c r="D48" s="20"/>
      <c r="E48" s="21"/>
      <c r="F48" s="46"/>
      <c r="G48" s="77"/>
      <c r="H48" s="61">
        <f t="shared" si="1"/>
        <v>0</v>
      </c>
    </row>
    <row r="49" spans="1:9" s="22" customFormat="1" ht="100.15" customHeight="1" thickBot="1" x14ac:dyDescent="0.25">
      <c r="A49" s="60">
        <v>48</v>
      </c>
      <c r="B49" s="15"/>
      <c r="C49" s="20"/>
      <c r="D49" s="20"/>
      <c r="E49" s="21"/>
      <c r="F49" s="46"/>
      <c r="G49" s="77"/>
      <c r="H49" s="61">
        <f t="shared" si="1"/>
        <v>0</v>
      </c>
      <c r="I49" s="3"/>
    </row>
    <row r="50" spans="1:9" s="3" customFormat="1" ht="100.15" customHeight="1" thickBot="1" x14ac:dyDescent="0.25">
      <c r="A50" s="59">
        <v>49</v>
      </c>
      <c r="B50" s="15"/>
      <c r="C50" s="20"/>
      <c r="D50" s="20"/>
      <c r="E50" s="21"/>
      <c r="F50" s="46"/>
      <c r="G50" s="77"/>
      <c r="H50" s="61">
        <f t="shared" si="1"/>
        <v>0</v>
      </c>
    </row>
    <row r="51" spans="1:9" s="22" customFormat="1" ht="100.15" customHeight="1" thickBot="1" x14ac:dyDescent="0.25">
      <c r="A51" s="60">
        <v>50</v>
      </c>
      <c r="B51" s="15"/>
      <c r="C51" s="20"/>
      <c r="D51" s="20"/>
      <c r="E51" s="21"/>
      <c r="F51" s="46"/>
      <c r="G51" s="77"/>
      <c r="H51" s="61">
        <f t="shared" si="1"/>
        <v>0</v>
      </c>
      <c r="I51" s="3"/>
    </row>
    <row r="52" spans="1:9" s="3" customFormat="1" ht="100.15" customHeight="1" thickBot="1" x14ac:dyDescent="0.25">
      <c r="A52" s="59">
        <v>51</v>
      </c>
      <c r="B52" s="15"/>
      <c r="C52" s="20"/>
      <c r="D52" s="20"/>
      <c r="E52" s="21"/>
      <c r="F52" s="46"/>
      <c r="G52" s="77"/>
      <c r="H52" s="61">
        <f t="shared" si="1"/>
        <v>0</v>
      </c>
    </row>
    <row r="53" spans="1:9" s="22" customFormat="1" ht="100.15" customHeight="1" thickBot="1" x14ac:dyDescent="0.25">
      <c r="A53" s="60">
        <v>52</v>
      </c>
      <c r="B53" s="15"/>
      <c r="C53" s="20"/>
      <c r="D53" s="20"/>
      <c r="E53" s="21"/>
      <c r="F53" s="46"/>
      <c r="G53" s="77"/>
      <c r="H53" s="61">
        <f t="shared" si="1"/>
        <v>0</v>
      </c>
      <c r="I53" s="3"/>
    </row>
    <row r="54" spans="1:9" s="3" customFormat="1" ht="100.15" customHeight="1" thickBot="1" x14ac:dyDescent="0.25">
      <c r="A54" s="59">
        <v>53</v>
      </c>
      <c r="B54" s="15"/>
      <c r="C54" s="20"/>
      <c r="D54" s="20"/>
      <c r="E54" s="21"/>
      <c r="F54" s="46"/>
      <c r="G54" s="77"/>
      <c r="H54" s="61">
        <f t="shared" si="1"/>
        <v>0</v>
      </c>
    </row>
    <row r="55" spans="1:9" s="22" customFormat="1" ht="100.15" customHeight="1" thickBot="1" x14ac:dyDescent="0.25">
      <c r="A55" s="60">
        <v>54</v>
      </c>
      <c r="B55" s="15"/>
      <c r="C55" s="20"/>
      <c r="D55" s="20"/>
      <c r="E55" s="21"/>
      <c r="F55" s="46"/>
      <c r="G55" s="77"/>
      <c r="H55" s="61">
        <f t="shared" si="1"/>
        <v>0</v>
      </c>
      <c r="I55" s="3"/>
    </row>
    <row r="56" spans="1:9" s="3" customFormat="1" ht="100.15" customHeight="1" thickBot="1" x14ac:dyDescent="0.25">
      <c r="A56" s="59">
        <v>55</v>
      </c>
      <c r="B56" s="15"/>
      <c r="C56" s="20"/>
      <c r="D56" s="20"/>
      <c r="E56" s="21"/>
      <c r="F56" s="46"/>
      <c r="G56" s="77"/>
      <c r="H56" s="61">
        <f t="shared" si="1"/>
        <v>0</v>
      </c>
    </row>
    <row r="57" spans="1:9" s="3" customFormat="1" ht="100.15" customHeight="1" thickBot="1" x14ac:dyDescent="0.25">
      <c r="A57" s="60">
        <v>56</v>
      </c>
      <c r="B57" s="15"/>
      <c r="C57" s="20"/>
      <c r="D57" s="20"/>
      <c r="E57" s="21"/>
      <c r="F57" s="46"/>
      <c r="G57" s="77"/>
      <c r="H57" s="61">
        <f t="shared" si="1"/>
        <v>0</v>
      </c>
    </row>
    <row r="58" spans="1:9" s="3" customFormat="1" ht="100.15" customHeight="1" thickBot="1" x14ac:dyDescent="0.25">
      <c r="A58" s="75">
        <v>57</v>
      </c>
      <c r="B58" s="15"/>
      <c r="C58" s="70"/>
      <c r="D58" s="70"/>
      <c r="E58" s="71"/>
      <c r="F58" s="72"/>
      <c r="G58" s="78"/>
      <c r="H58" s="73">
        <f t="shared" si="1"/>
        <v>0</v>
      </c>
      <c r="I58" s="76"/>
    </row>
    <row r="59" spans="1:9" s="3" customFormat="1" ht="100.15" customHeight="1" thickBot="1" x14ac:dyDescent="0.25">
      <c r="A59" s="69">
        <v>58</v>
      </c>
      <c r="B59" s="15"/>
      <c r="C59" s="70"/>
      <c r="D59" s="70"/>
      <c r="E59" s="71"/>
      <c r="F59" s="72"/>
      <c r="G59" s="78"/>
      <c r="H59" s="73">
        <f t="shared" si="1"/>
        <v>0</v>
      </c>
      <c r="I59" s="76"/>
    </row>
    <row r="60" spans="1:9" s="22" customFormat="1" ht="100.15" customHeight="1" thickBot="1" x14ac:dyDescent="0.25">
      <c r="A60" s="59">
        <v>59</v>
      </c>
      <c r="B60" s="15"/>
      <c r="C60" s="20"/>
      <c r="D60" s="20"/>
      <c r="E60" s="21"/>
      <c r="F60" s="46"/>
      <c r="G60" s="77"/>
      <c r="H60" s="61">
        <f t="shared" si="1"/>
        <v>0</v>
      </c>
    </row>
    <row r="61" spans="1:9" s="3" customFormat="1" ht="100.15" customHeight="1" thickBot="1" x14ac:dyDescent="0.25">
      <c r="A61" s="60">
        <v>60</v>
      </c>
      <c r="B61" s="15"/>
      <c r="C61" s="20"/>
      <c r="D61" s="20"/>
      <c r="E61" s="21"/>
      <c r="F61" s="46"/>
      <c r="G61" s="77"/>
      <c r="H61" s="61">
        <f t="shared" si="1"/>
        <v>0</v>
      </c>
    </row>
    <row r="62" spans="1:9" s="22" customFormat="1" ht="100.15" customHeight="1" thickBot="1" x14ac:dyDescent="0.25">
      <c r="A62" s="59">
        <v>61</v>
      </c>
      <c r="B62" s="15"/>
      <c r="C62" s="20"/>
      <c r="D62" s="20"/>
      <c r="E62" s="21"/>
      <c r="F62" s="46"/>
      <c r="G62" s="77"/>
      <c r="H62" s="61">
        <f t="shared" si="1"/>
        <v>0</v>
      </c>
    </row>
    <row r="63" spans="1:9" s="22" customFormat="1" ht="100.15" customHeight="1" thickBot="1" x14ac:dyDescent="0.25">
      <c r="A63" s="69">
        <v>62</v>
      </c>
      <c r="B63" s="15"/>
      <c r="C63" s="70"/>
      <c r="D63" s="70"/>
      <c r="E63" s="71"/>
      <c r="F63" s="72"/>
      <c r="G63" s="78"/>
      <c r="H63" s="73">
        <f t="shared" si="1"/>
        <v>0</v>
      </c>
      <c r="I63" s="74"/>
    </row>
    <row r="64" spans="1:9" s="22" customFormat="1" ht="100.15" customHeight="1" thickBot="1" x14ac:dyDescent="0.25">
      <c r="A64" s="59">
        <v>63</v>
      </c>
      <c r="B64" s="15"/>
      <c r="C64" s="20"/>
      <c r="D64" s="20"/>
      <c r="E64" s="21"/>
      <c r="F64" s="46"/>
      <c r="G64" s="77"/>
      <c r="H64" s="61">
        <f t="shared" si="1"/>
        <v>0</v>
      </c>
    </row>
    <row r="65" spans="1:8" s="22" customFormat="1" ht="100.15" customHeight="1" thickBot="1" x14ac:dyDescent="0.25">
      <c r="A65" s="60">
        <v>64</v>
      </c>
      <c r="B65" s="15"/>
      <c r="C65" s="20"/>
      <c r="D65" s="20"/>
      <c r="E65" s="21"/>
      <c r="F65" s="46"/>
      <c r="G65" s="77"/>
      <c r="H65" s="61">
        <f t="shared" si="1"/>
        <v>0</v>
      </c>
    </row>
    <row r="66" spans="1:8" s="22" customFormat="1" ht="100.15" customHeight="1" thickBot="1" x14ac:dyDescent="0.25">
      <c r="A66" s="59">
        <v>65</v>
      </c>
      <c r="B66" s="15"/>
      <c r="C66" s="20"/>
      <c r="D66" s="20"/>
      <c r="E66" s="21"/>
      <c r="F66" s="46"/>
      <c r="G66" s="77"/>
      <c r="H66" s="61">
        <f t="shared" si="1"/>
        <v>0</v>
      </c>
    </row>
    <row r="67" spans="1:8" s="22" customFormat="1" ht="100.15" customHeight="1" thickBot="1" x14ac:dyDescent="0.25">
      <c r="A67" s="60">
        <v>66</v>
      </c>
      <c r="B67" s="15"/>
      <c r="C67" s="20"/>
      <c r="D67" s="20"/>
      <c r="E67" s="21"/>
      <c r="F67" s="46"/>
      <c r="G67" s="77"/>
      <c r="H67" s="61">
        <f t="shared" si="1"/>
        <v>0</v>
      </c>
    </row>
    <row r="68" spans="1:8" s="22" customFormat="1" ht="100.15" customHeight="1" thickBot="1" x14ac:dyDescent="0.25">
      <c r="A68" s="59">
        <v>67</v>
      </c>
      <c r="B68" s="15"/>
      <c r="C68" s="20"/>
      <c r="D68" s="20"/>
      <c r="E68" s="21"/>
      <c r="F68" s="46"/>
      <c r="G68" s="77"/>
      <c r="H68" s="61">
        <f t="shared" si="1"/>
        <v>0</v>
      </c>
    </row>
    <row r="69" spans="1:8" s="22" customFormat="1" ht="100.15" customHeight="1" thickBot="1" x14ac:dyDescent="0.25">
      <c r="A69" s="60">
        <v>68</v>
      </c>
      <c r="B69" s="15"/>
      <c r="C69" s="20"/>
      <c r="D69" s="20"/>
      <c r="E69" s="21"/>
      <c r="F69" s="46"/>
      <c r="G69" s="77"/>
      <c r="H69" s="61">
        <f t="shared" si="1"/>
        <v>0</v>
      </c>
    </row>
    <row r="70" spans="1:8" s="3" customFormat="1" ht="100.15" customHeight="1" thickBot="1" x14ac:dyDescent="0.25">
      <c r="A70" s="59">
        <v>69</v>
      </c>
      <c r="B70" s="15"/>
      <c r="C70" s="20"/>
      <c r="D70" s="20"/>
      <c r="E70" s="21"/>
      <c r="F70" s="46"/>
      <c r="G70" s="77"/>
      <c r="H70" s="61">
        <f t="shared" si="1"/>
        <v>0</v>
      </c>
    </row>
    <row r="71" spans="1:8" s="22" customFormat="1" ht="100.15" customHeight="1" thickBot="1" x14ac:dyDescent="0.25">
      <c r="A71" s="60">
        <v>70</v>
      </c>
      <c r="B71" s="15"/>
      <c r="C71" s="20"/>
      <c r="D71" s="20"/>
      <c r="E71" s="21"/>
      <c r="F71" s="46"/>
      <c r="G71" s="77"/>
      <c r="H71" s="61">
        <f t="shared" si="1"/>
        <v>0</v>
      </c>
    </row>
    <row r="72" spans="1:8" s="22" customFormat="1" ht="100.15" customHeight="1" thickBot="1" x14ac:dyDescent="0.25">
      <c r="A72" s="59">
        <v>71</v>
      </c>
      <c r="B72" s="15"/>
      <c r="C72" s="20"/>
      <c r="D72" s="20"/>
      <c r="E72" s="21"/>
      <c r="F72" s="46"/>
      <c r="G72" s="77"/>
      <c r="H72" s="61">
        <f t="shared" si="1"/>
        <v>0</v>
      </c>
    </row>
    <row r="73" spans="1:8" s="22" customFormat="1" ht="100.15" customHeight="1" thickBot="1" x14ac:dyDescent="0.25">
      <c r="A73" s="60">
        <v>72</v>
      </c>
      <c r="B73" s="15"/>
      <c r="C73" s="20"/>
      <c r="D73" s="20"/>
      <c r="E73" s="21"/>
      <c r="F73" s="46"/>
      <c r="G73" s="77"/>
      <c r="H73" s="61">
        <f t="shared" si="1"/>
        <v>0</v>
      </c>
    </row>
    <row r="74" spans="1:8" s="3" customFormat="1" ht="100.15" customHeight="1" thickBot="1" x14ac:dyDescent="0.25">
      <c r="A74" s="59">
        <v>73</v>
      </c>
      <c r="B74" s="15"/>
      <c r="C74" s="20"/>
      <c r="D74" s="20"/>
      <c r="E74" s="21"/>
      <c r="F74" s="46"/>
      <c r="G74" s="77"/>
      <c r="H74" s="61">
        <f t="shared" si="1"/>
        <v>0</v>
      </c>
    </row>
    <row r="75" spans="1:8" s="22" customFormat="1" ht="100.15" customHeight="1" thickBot="1" x14ac:dyDescent="0.25">
      <c r="A75" s="60">
        <v>74</v>
      </c>
      <c r="B75" s="15"/>
      <c r="C75" s="20"/>
      <c r="D75" s="20"/>
      <c r="E75" s="21"/>
      <c r="F75" s="46"/>
      <c r="G75" s="77"/>
      <c r="H75" s="61">
        <f t="shared" ref="H75:H98" si="2">G75*F75</f>
        <v>0</v>
      </c>
    </row>
    <row r="76" spans="1:8" s="3" customFormat="1" ht="100.15" customHeight="1" thickBot="1" x14ac:dyDescent="0.25">
      <c r="A76" s="59">
        <v>75</v>
      </c>
      <c r="B76" s="15"/>
      <c r="C76" s="20"/>
      <c r="D76" s="20"/>
      <c r="E76" s="21"/>
      <c r="F76" s="46"/>
      <c r="G76" s="77"/>
      <c r="H76" s="61">
        <f t="shared" si="2"/>
        <v>0</v>
      </c>
    </row>
    <row r="77" spans="1:8" s="22" customFormat="1" ht="100.15" customHeight="1" thickBot="1" x14ac:dyDescent="0.25">
      <c r="A77" s="60">
        <v>76</v>
      </c>
      <c r="B77" s="15"/>
      <c r="C77" s="20"/>
      <c r="D77" s="20"/>
      <c r="E77" s="21"/>
      <c r="F77" s="46"/>
      <c r="G77" s="77"/>
      <c r="H77" s="61">
        <f t="shared" si="2"/>
        <v>0</v>
      </c>
    </row>
    <row r="78" spans="1:8" s="3" customFormat="1" ht="100.15" customHeight="1" thickBot="1" x14ac:dyDescent="0.25">
      <c r="A78" s="59">
        <v>77</v>
      </c>
      <c r="B78" s="15"/>
      <c r="C78" s="20"/>
      <c r="D78" s="20"/>
      <c r="E78" s="21"/>
      <c r="F78" s="46"/>
      <c r="G78" s="77"/>
      <c r="H78" s="61">
        <f t="shared" si="2"/>
        <v>0</v>
      </c>
    </row>
    <row r="79" spans="1:8" s="22" customFormat="1" ht="100.15" customHeight="1" thickBot="1" x14ac:dyDescent="0.25">
      <c r="A79" s="60">
        <v>78</v>
      </c>
      <c r="B79" s="15"/>
      <c r="C79" s="20"/>
      <c r="D79" s="20"/>
      <c r="E79" s="21"/>
      <c r="F79" s="46"/>
      <c r="G79" s="77"/>
      <c r="H79" s="61">
        <f t="shared" si="2"/>
        <v>0</v>
      </c>
    </row>
    <row r="80" spans="1:8" s="3" customFormat="1" ht="100.15" customHeight="1" thickBot="1" x14ac:dyDescent="0.25">
      <c r="A80" s="59">
        <v>79</v>
      </c>
      <c r="B80" s="15"/>
      <c r="C80" s="20"/>
      <c r="D80" s="20"/>
      <c r="E80" s="21"/>
      <c r="F80" s="46"/>
      <c r="G80" s="77"/>
      <c r="H80" s="61">
        <f t="shared" si="2"/>
        <v>0</v>
      </c>
    </row>
    <row r="81" spans="1:8" s="22" customFormat="1" ht="100.15" customHeight="1" thickBot="1" x14ac:dyDescent="0.25">
      <c r="A81" s="60">
        <v>80</v>
      </c>
      <c r="B81" s="15"/>
      <c r="C81" s="20"/>
      <c r="D81" s="20"/>
      <c r="E81" s="21"/>
      <c r="F81" s="46"/>
      <c r="G81" s="77"/>
      <c r="H81" s="61">
        <f t="shared" si="2"/>
        <v>0</v>
      </c>
    </row>
    <row r="82" spans="1:8" s="22" customFormat="1" ht="100.15" customHeight="1" thickBot="1" x14ac:dyDescent="0.25">
      <c r="A82" s="59">
        <v>81</v>
      </c>
      <c r="B82" s="15"/>
      <c r="C82" s="20"/>
      <c r="D82" s="20"/>
      <c r="E82" s="21"/>
      <c r="F82" s="46"/>
      <c r="G82" s="77"/>
      <c r="H82" s="61">
        <f t="shared" si="2"/>
        <v>0</v>
      </c>
    </row>
    <row r="83" spans="1:8" s="22" customFormat="1" ht="100.15" customHeight="1" thickBot="1" x14ac:dyDescent="0.25">
      <c r="A83" s="60">
        <v>82</v>
      </c>
      <c r="B83" s="15"/>
      <c r="C83" s="20"/>
      <c r="D83" s="20"/>
      <c r="E83" s="21"/>
      <c r="F83" s="46"/>
      <c r="G83" s="77"/>
      <c r="H83" s="61">
        <f t="shared" si="2"/>
        <v>0</v>
      </c>
    </row>
    <row r="84" spans="1:8" s="3" customFormat="1" ht="100.15" customHeight="1" thickBot="1" x14ac:dyDescent="0.25">
      <c r="A84" s="59">
        <v>83</v>
      </c>
      <c r="B84" s="15"/>
      <c r="C84" s="20"/>
      <c r="D84" s="20"/>
      <c r="E84" s="21"/>
      <c r="F84" s="46"/>
      <c r="G84" s="77"/>
      <c r="H84" s="61">
        <f t="shared" si="2"/>
        <v>0</v>
      </c>
    </row>
    <row r="85" spans="1:8" s="22" customFormat="1" ht="100.15" customHeight="1" thickBot="1" x14ac:dyDescent="0.25">
      <c r="A85" s="60">
        <v>84</v>
      </c>
      <c r="B85" s="15"/>
      <c r="C85" s="20"/>
      <c r="D85" s="20"/>
      <c r="E85" s="21"/>
      <c r="F85" s="46"/>
      <c r="G85" s="77"/>
      <c r="H85" s="61">
        <f t="shared" si="2"/>
        <v>0</v>
      </c>
    </row>
    <row r="86" spans="1:8" s="3" customFormat="1" ht="100.15" customHeight="1" thickBot="1" x14ac:dyDescent="0.25">
      <c r="A86" s="59">
        <v>85</v>
      </c>
      <c r="B86" s="15"/>
      <c r="C86" s="20"/>
      <c r="D86" s="20"/>
      <c r="E86" s="21"/>
      <c r="F86" s="46"/>
      <c r="G86" s="77"/>
      <c r="H86" s="61">
        <f t="shared" si="2"/>
        <v>0</v>
      </c>
    </row>
    <row r="87" spans="1:8" s="22" customFormat="1" ht="100.15" customHeight="1" thickBot="1" x14ac:dyDescent="0.25">
      <c r="A87" s="60">
        <v>86</v>
      </c>
      <c r="B87" s="15"/>
      <c r="C87" s="20"/>
      <c r="D87" s="20"/>
      <c r="E87" s="21"/>
      <c r="F87" s="46"/>
      <c r="G87" s="77"/>
      <c r="H87" s="61">
        <f t="shared" si="2"/>
        <v>0</v>
      </c>
    </row>
    <row r="88" spans="1:8" s="3" customFormat="1" ht="100.15" customHeight="1" thickBot="1" x14ac:dyDescent="0.25">
      <c r="A88" s="59">
        <v>87</v>
      </c>
      <c r="B88" s="15"/>
      <c r="C88" s="20"/>
      <c r="D88" s="20"/>
      <c r="E88" s="21"/>
      <c r="F88" s="46"/>
      <c r="G88" s="77"/>
      <c r="H88" s="61">
        <f t="shared" si="2"/>
        <v>0</v>
      </c>
    </row>
    <row r="89" spans="1:8" s="3" customFormat="1" ht="100.15" customHeight="1" thickBot="1" x14ac:dyDescent="0.25">
      <c r="A89" s="60">
        <v>88</v>
      </c>
      <c r="B89" s="15"/>
      <c r="C89" s="20"/>
      <c r="D89" s="20"/>
      <c r="E89" s="21"/>
      <c r="F89" s="46"/>
      <c r="G89" s="77"/>
      <c r="H89" s="61">
        <f t="shared" si="2"/>
        <v>0</v>
      </c>
    </row>
    <row r="90" spans="1:8" s="3" customFormat="1" ht="100.15" customHeight="1" thickBot="1" x14ac:dyDescent="0.25">
      <c r="A90" s="59">
        <v>89</v>
      </c>
      <c r="B90" s="15"/>
      <c r="C90" s="20"/>
      <c r="D90" s="20"/>
      <c r="E90" s="21"/>
      <c r="F90" s="46"/>
      <c r="G90" s="77"/>
      <c r="H90" s="61">
        <f t="shared" si="2"/>
        <v>0</v>
      </c>
    </row>
    <row r="91" spans="1:8" s="22" customFormat="1" ht="100.15" customHeight="1" thickBot="1" x14ac:dyDescent="0.25">
      <c r="A91" s="60">
        <v>90</v>
      </c>
      <c r="B91" s="15"/>
      <c r="C91" s="20"/>
      <c r="D91" s="20"/>
      <c r="E91" s="21"/>
      <c r="F91" s="46"/>
      <c r="G91" s="77"/>
      <c r="H91" s="61">
        <f t="shared" si="2"/>
        <v>0</v>
      </c>
    </row>
    <row r="92" spans="1:8" s="3" customFormat="1" ht="100.15" customHeight="1" thickBot="1" x14ac:dyDescent="0.25">
      <c r="A92" s="59">
        <v>91</v>
      </c>
      <c r="B92" s="15"/>
      <c r="C92" s="20"/>
      <c r="D92" s="20"/>
      <c r="E92" s="21"/>
      <c r="F92" s="46"/>
      <c r="G92" s="77"/>
      <c r="H92" s="61">
        <f t="shared" si="2"/>
        <v>0</v>
      </c>
    </row>
    <row r="93" spans="1:8" s="22" customFormat="1" ht="100.15" customHeight="1" thickBot="1" x14ac:dyDescent="0.25">
      <c r="A93" s="60">
        <v>92</v>
      </c>
      <c r="B93" s="15"/>
      <c r="C93" s="20"/>
      <c r="D93" s="20"/>
      <c r="E93" s="21"/>
      <c r="F93" s="46"/>
      <c r="G93" s="77"/>
      <c r="H93" s="61">
        <f t="shared" si="2"/>
        <v>0</v>
      </c>
    </row>
    <row r="94" spans="1:8" s="3" customFormat="1" ht="100.15" customHeight="1" thickBot="1" x14ac:dyDescent="0.25">
      <c r="A94" s="59">
        <v>93</v>
      </c>
      <c r="B94" s="15"/>
      <c r="C94" s="20"/>
      <c r="D94" s="20"/>
      <c r="E94" s="21"/>
      <c r="F94" s="46"/>
      <c r="G94" s="77"/>
      <c r="H94" s="61">
        <f t="shared" si="2"/>
        <v>0</v>
      </c>
    </row>
    <row r="95" spans="1:8" s="22" customFormat="1" ht="100.15" customHeight="1" thickBot="1" x14ac:dyDescent="0.25">
      <c r="A95" s="60">
        <v>94</v>
      </c>
      <c r="B95" s="15"/>
      <c r="C95" s="20"/>
      <c r="D95" s="20"/>
      <c r="E95" s="21"/>
      <c r="F95" s="46"/>
      <c r="G95" s="77"/>
      <c r="H95" s="61">
        <f t="shared" si="2"/>
        <v>0</v>
      </c>
    </row>
    <row r="96" spans="1:8" s="3" customFormat="1" ht="100.15" customHeight="1" thickBot="1" x14ac:dyDescent="0.25">
      <c r="A96" s="59">
        <v>95</v>
      </c>
      <c r="B96" s="15"/>
      <c r="C96" s="20"/>
      <c r="D96" s="20"/>
      <c r="E96" s="21"/>
      <c r="F96" s="46"/>
      <c r="G96" s="77"/>
      <c r="H96" s="61">
        <f t="shared" si="2"/>
        <v>0</v>
      </c>
    </row>
    <row r="97" spans="1:8" s="22" customFormat="1" ht="100.15" customHeight="1" thickBot="1" x14ac:dyDescent="0.25">
      <c r="A97" s="60">
        <v>96</v>
      </c>
      <c r="B97" s="15"/>
      <c r="C97" s="20"/>
      <c r="D97" s="20"/>
      <c r="E97" s="21"/>
      <c r="F97" s="46"/>
      <c r="G97" s="77"/>
      <c r="H97" s="61">
        <f t="shared" si="2"/>
        <v>0</v>
      </c>
    </row>
    <row r="98" spans="1:8" s="22" customFormat="1" ht="100.15" customHeight="1" thickBot="1" x14ac:dyDescent="0.25">
      <c r="A98" s="59">
        <v>97</v>
      </c>
      <c r="B98" s="15"/>
      <c r="C98" s="26"/>
      <c r="D98" s="27"/>
      <c r="E98" s="28"/>
      <c r="F98" s="49"/>
      <c r="G98" s="77"/>
      <c r="H98" s="61">
        <f t="shared" si="2"/>
        <v>0</v>
      </c>
    </row>
    <row r="99" spans="1:8" s="3" customFormat="1" ht="26.65" customHeight="1" thickBot="1" x14ac:dyDescent="0.25">
      <c r="A99" s="62"/>
      <c r="B99" s="65"/>
      <c r="C99" s="64"/>
      <c r="D99" s="64"/>
      <c r="E99" s="65" t="s">
        <v>134</v>
      </c>
      <c r="F99" s="63">
        <f>SUM(F2:F98)</f>
        <v>23</v>
      </c>
      <c r="G99" s="58"/>
      <c r="H99" s="66">
        <f>SUM(H2:H97)</f>
        <v>2171.1509999999998</v>
      </c>
    </row>
    <row r="100" spans="1:8" ht="70.900000000000006" customHeight="1" thickBot="1" x14ac:dyDescent="0.25">
      <c r="A100" s="97" t="s">
        <v>133</v>
      </c>
      <c r="B100" s="98"/>
      <c r="C100" s="98"/>
      <c r="D100" s="98"/>
      <c r="E100" s="98"/>
      <c r="F100" s="98"/>
      <c r="G100" s="98"/>
      <c r="H100" s="99"/>
    </row>
    <row r="102" spans="1:8" ht="18.75" x14ac:dyDescent="0.2">
      <c r="H102" s="68"/>
    </row>
  </sheetData>
  <mergeCells count="1">
    <mergeCell ref="A100:H100"/>
  </mergeCells>
  <pageMargins left="0.25" right="0.25" top="0.75" bottom="0.75" header="0.3" footer="0.3"/>
  <pageSetup paperSize="9" scale="7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155A3DF-0F0C-4F7E-972F-E7D9E0ADA840}">
          <x14:formula1>
            <xm:f>ÜRÜNLER!$A$2:$A$98</xm:f>
          </x14:formula1>
          <xm:sqref>B2:B98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ÜRÜNLER</vt:lpstr>
      <vt:lpstr>MOBYA  </vt:lpstr>
      <vt:lpstr>ERCAN</vt:lpstr>
      <vt:lpstr>MOBYA  BOTH</vt:lpstr>
      <vt:lpstr>MOBYA   (2)</vt:lpstr>
      <vt:lpstr>'MOBYA  '!Print_Area</vt:lpstr>
      <vt:lpstr>'MOBYA   (2)'!Print_Area</vt:lpstr>
      <vt:lpstr>'MOBYA  BOTH'!Print_Area</vt:lpstr>
      <vt:lpstr>ÜRÜNLER!Print_Area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CamScanner ⁨02-07-2025 12.44⁩</dc:title>
  <dc:creator>CamScanner</dc:creator>
  <cp:lastModifiedBy>Furkan Alkın SELİM</cp:lastModifiedBy>
  <cp:lastPrinted>2025-07-22T11:00:21Z</cp:lastPrinted>
  <dcterms:created xsi:type="dcterms:W3CDTF">2025-07-03T05:57:54Z</dcterms:created>
  <dcterms:modified xsi:type="dcterms:W3CDTF">2025-08-01T13:45:34Z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2025-07-02T00:00:00Z</vt:filetime>
  </property>
  <property fmtid="{D5CDD505-2E9C-101B-9397-08002B2CF9AE}" pid="3" name="LastSaved">
    <vt:filetime>2025-07-03T00:00:00Z</vt:filetime>
  </property>
  <property fmtid="{D5CDD505-2E9C-101B-9397-08002B2CF9AE}" pid="4" name="Producer">
    <vt:lpwstr>iOS Version 18.3.1 (Build 22D72) Quartz PDFContext</vt:lpwstr>
  </property>
</Properties>
</file>