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liqian/Downloads/UH-CMORE postdoc/NPSG mixotrophs/Manuscript writing/isme-revision/"/>
    </mc:Choice>
  </mc:AlternateContent>
  <bookViews>
    <workbookView xWindow="1180" yWindow="460" windowWidth="24700" windowHeight="14720" tabRatio="500" activeTab="6"/>
  </bookViews>
  <sheets>
    <sheet name="Florenciella" sheetId="2" r:id="rId1"/>
    <sheet name="Rhizochromulina" sheetId="4" r:id="rId2"/>
    <sheet name="DictyX" sheetId="7" r:id="rId3"/>
    <sheet name="Chrysochromulina" sheetId="9" r:id="rId4"/>
    <sheet name="Hap2" sheetId="6" r:id="rId5"/>
    <sheet name="ChrysoH" sheetId="5" r:id="rId6"/>
    <sheet name="Triparma" sheetId="8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F2" i="8"/>
  <c r="F2" i="6"/>
  <c r="F3" i="9"/>
  <c r="F3" i="7"/>
  <c r="E3" i="4"/>
  <c r="E3" i="2"/>
  <c r="O47" i="2"/>
  <c r="P47" i="2"/>
  <c r="R47" i="2"/>
  <c r="S47" i="2"/>
</calcChain>
</file>

<file path=xl/sharedStrings.xml><?xml version="1.0" encoding="utf-8"?>
<sst xmlns="http://schemas.openxmlformats.org/spreadsheetml/2006/main" count="627" uniqueCount="65">
  <si>
    <t>depth</t>
  </si>
  <si>
    <t>DNA dilution times</t>
  </si>
  <si>
    <t>Depth</t>
  </si>
  <si>
    <t>H266-5m</t>
  </si>
  <si>
    <t>H266-25m</t>
  </si>
  <si>
    <t>100+50</t>
  </si>
  <si>
    <t>H266-45m</t>
  </si>
  <si>
    <t>H266-75m</t>
  </si>
  <si>
    <t>H266-100m</t>
  </si>
  <si>
    <t>H266-125m</t>
  </si>
  <si>
    <t>H266-150m</t>
  </si>
  <si>
    <t>H266-175m</t>
  </si>
  <si>
    <t>H264-5m</t>
  </si>
  <si>
    <t>H264-25m</t>
  </si>
  <si>
    <t>H264-45m</t>
  </si>
  <si>
    <t>H264-75m</t>
  </si>
  <si>
    <t>H264-100m</t>
  </si>
  <si>
    <t>H264-125m</t>
  </si>
  <si>
    <t>H264-150m</t>
  </si>
  <si>
    <t>H264-175m</t>
  </si>
  <si>
    <t>H262-5m</t>
  </si>
  <si>
    <t>H262-25m</t>
  </si>
  <si>
    <t>H262-45m</t>
  </si>
  <si>
    <t>H262-75m</t>
  </si>
  <si>
    <t>H262-100m</t>
  </si>
  <si>
    <t>H262-125m</t>
  </si>
  <si>
    <t>H262-150m</t>
  </si>
  <si>
    <t>H262-175m</t>
  </si>
  <si>
    <t>H259-5m</t>
  </si>
  <si>
    <t>H259-25m</t>
  </si>
  <si>
    <t>H259-45m</t>
  </si>
  <si>
    <t>H259-75m</t>
  </si>
  <si>
    <t>H259-100m</t>
  </si>
  <si>
    <t>H259-125m</t>
  </si>
  <si>
    <t>H259-150m</t>
  </si>
  <si>
    <t>H259-175m</t>
  </si>
  <si>
    <t xml:space="preserve"> </t>
  </si>
  <si>
    <t>Sample (cruise-depth)</t>
  </si>
  <si>
    <t>Standards</t>
  </si>
  <si>
    <t>standards</t>
  </si>
  <si>
    <t>slope</t>
  </si>
  <si>
    <t xml:space="preserve">R² </t>
  </si>
  <si>
    <t>efficiency</t>
  </si>
  <si>
    <t>log10 (copies in standard)</t>
  </si>
  <si>
    <t>Mean Ct.SYBR</t>
  </si>
  <si>
    <t>log10 (copies in standards)</t>
  </si>
  <si>
    <t>Mean copies in template</t>
  </si>
  <si>
    <t>copies/mL in situ</t>
  </si>
  <si>
    <t>filtered water volume (mL)</t>
  </si>
  <si>
    <t>Mean Ct.</t>
  </si>
  <si>
    <t>stdev-copies in template</t>
  </si>
  <si>
    <t>DNA elution volume (µL)</t>
  </si>
  <si>
    <t>100 stock + 50 diluted</t>
  </si>
  <si>
    <t>cells/mL in situ</t>
  </si>
  <si>
    <t>2014-Jan</t>
  </si>
  <si>
    <t>yy-month</t>
  </si>
  <si>
    <t>2014-Oct</t>
  </si>
  <si>
    <t>2014-Jul</t>
  </si>
  <si>
    <t>2014-Apr</t>
  </si>
  <si>
    <t>Seasonal averaged cells/mL</t>
  </si>
  <si>
    <t>Seasonal averaged copies/mL</t>
  </si>
  <si>
    <t xml:space="preserve">standards </t>
  </si>
  <si>
    <t>stdev_copies/mL in situ</t>
  </si>
  <si>
    <t>stdev_cells/mL in situ</t>
  </si>
  <si>
    <t>stdev_copies in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</si>
</sst>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7" formatCode="0.000"/>
  </numFmts>
  <fonts count="3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</font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color rgb="FF000000"/>
      <name val="Arial"/>
    </font>
    <font>
      <sz val="10"/>
      <color indexed="64"/>
      <name val="Arial"/>
    </font>
    <font>
      <b/>
      <sz val="10"/>
      <color theme="1"/>
      <name val="Times New Roman"/>
    </font>
    <font>
      <sz val="10"/>
      <color rgb="FF000000"/>
      <name val="Times New Roman"/>
    </font>
    <font>
      <b/>
      <sz val="10"/>
      <color rgb="FF000000"/>
      <name val="Times New Roman"/>
    </font>
    <font>
      <sz val="10"/>
      <color theme="1"/>
      <name val="Calibri"/>
      <family val="2"/>
      <scheme val="minor"/>
    </font>
    <font>
      <b/>
      <sz val="10"/>
      <color indexed="64"/>
      <name val="Times New Roman"/>
    </font>
    <font>
      <sz val="10"/>
      <color theme="1"/>
      <name val="Times New Roman"/>
    </font>
    <font>
      <b/>
      <sz val="10"/>
      <color rgb="FFFF0000"/>
      <name val="Times New Roman"/>
    </font>
    <font>
      <i/>
      <sz val="10"/>
      <color theme="0" tint="-0.499984740745262"/>
      <name val="Times New Roman"/>
    </font>
    <font>
      <sz val="10"/>
      <color rgb="FFFF0000"/>
      <name val="Times New Roman"/>
    </font>
    <font>
      <i/>
      <sz val="10"/>
      <color theme="1"/>
      <name val="Times New Roman"/>
    </font>
    <font>
      <sz val="10"/>
      <color indexed="64"/>
      <name val="Times New Roman"/>
    </font>
    <font>
      <b/>
      <sz val="11"/>
      <color theme="1"/>
      <name val="Calibri"/>
      <family val="2"/>
      <scheme val="minor"/>
    </font>
    <font>
      <sz val="11"/>
      <color indexed="6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Arial"/>
    </font>
    <font>
      <b/>
      <sz val="11"/>
      <color indexed="64"/>
      <name val="Arial"/>
    </font>
    <font>
      <sz val="10"/>
      <color theme="0" tint="-0.499984740745262"/>
      <name val="Times New Roman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8" fillId="0" borderId="0"/>
    <xf numFmtId="9" fontId="1" fillId="0" borderId="0" applyFont="0" applyFill="0" applyBorder="0" applyAlignment="0" applyProtection="0"/>
  </cellStyleXfs>
  <cellXfs count="136">
    <xf numFmtId="0" fontId="0" fillId="0" borderId="0" xfId="0"/>
    <xf numFmtId="0" fontId="0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  <xf numFmtId="2" fontId="4" fillId="0" borderId="0" xfId="0" applyNumberFormat="1" applyFont="1" applyFill="1" applyAlignment="1">
      <alignment horizontal="left"/>
    </xf>
    <xf numFmtId="11" fontId="4" fillId="0" borderId="0" xfId="0" applyNumberFormat="1" applyFont="1" applyFill="1" applyAlignment="1">
      <alignment horizontal="left"/>
    </xf>
    <xf numFmtId="164" fontId="4" fillId="0" borderId="0" xfId="0" applyNumberFormat="1" applyFont="1" applyFill="1" applyAlignment="1">
      <alignment horizontal="left"/>
    </xf>
    <xf numFmtId="11" fontId="6" fillId="0" borderId="0" xfId="0" applyNumberFormat="1" applyFont="1" applyFill="1" applyAlignment="1">
      <alignment horizontal="left"/>
    </xf>
    <xf numFmtId="0" fontId="6" fillId="0" borderId="0" xfId="0" applyNumberFormat="1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12" fillId="0" borderId="0" xfId="0" applyNumberFormat="1" applyFont="1" applyFill="1" applyAlignment="1">
      <alignment horizontal="left"/>
    </xf>
    <xf numFmtId="0" fontId="12" fillId="0" borderId="0" xfId="0" applyFont="1" applyFill="1" applyAlignment="1">
      <alignment horizontal="left"/>
    </xf>
    <xf numFmtId="2" fontId="7" fillId="0" borderId="0" xfId="0" applyNumberFormat="1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13" fillId="0" borderId="0" xfId="0" applyNumberFormat="1" applyFont="1" applyFill="1" applyAlignment="1">
      <alignment horizontal="left"/>
    </xf>
    <xf numFmtId="0" fontId="14" fillId="0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11" fontId="9" fillId="0" borderId="0" xfId="0" applyNumberFormat="1" applyFont="1" applyFill="1" applyAlignment="1">
      <alignment horizontal="left"/>
    </xf>
    <xf numFmtId="0" fontId="9" fillId="0" borderId="0" xfId="0" applyNumberFormat="1" applyFont="1" applyFill="1" applyAlignment="1">
      <alignment horizontal="left"/>
    </xf>
    <xf numFmtId="16" fontId="9" fillId="0" borderId="0" xfId="0" applyNumberFormat="1" applyFont="1" applyFill="1" applyAlignment="1">
      <alignment horizontal="left"/>
    </xf>
    <xf numFmtId="16" fontId="13" fillId="0" borderId="0" xfId="0" applyNumberFormat="1" applyFont="1" applyFill="1" applyAlignment="1">
      <alignment horizontal="left"/>
    </xf>
    <xf numFmtId="2" fontId="13" fillId="0" borderId="0" xfId="0" applyNumberFormat="1" applyFont="1" applyFill="1" applyAlignment="1">
      <alignment horizontal="left"/>
    </xf>
    <xf numFmtId="2" fontId="14" fillId="0" borderId="0" xfId="0" applyNumberFormat="1" applyFont="1" applyFill="1" applyAlignment="1">
      <alignment horizontal="left"/>
    </xf>
    <xf numFmtId="11" fontId="14" fillId="0" borderId="0" xfId="0" applyNumberFormat="1" applyFont="1" applyFill="1" applyAlignment="1">
      <alignment horizontal="left"/>
    </xf>
    <xf numFmtId="2" fontId="9" fillId="0" borderId="0" xfId="0" applyNumberFormat="1" applyFont="1" applyFill="1" applyAlignment="1">
      <alignment horizontal="left"/>
    </xf>
    <xf numFmtId="164" fontId="14" fillId="0" borderId="0" xfId="0" applyNumberFormat="1" applyFont="1" applyFill="1" applyAlignment="1">
      <alignment horizontal="left"/>
    </xf>
    <xf numFmtId="164" fontId="9" fillId="0" borderId="0" xfId="0" applyNumberFormat="1" applyFont="1" applyFill="1" applyAlignment="1">
      <alignment horizontal="left"/>
    </xf>
    <xf numFmtId="164" fontId="13" fillId="0" borderId="0" xfId="0" applyNumberFormat="1" applyFont="1" applyFill="1" applyAlignment="1">
      <alignment horizontal="left"/>
    </xf>
    <xf numFmtId="0" fontId="15" fillId="0" borderId="0" xfId="0" applyFont="1" applyFill="1" applyAlignment="1">
      <alignment horizontal="left"/>
    </xf>
    <xf numFmtId="11" fontId="13" fillId="0" borderId="0" xfId="0" applyNumberFormat="1" applyFont="1" applyFill="1" applyAlignment="1">
      <alignment horizontal="left"/>
    </xf>
    <xf numFmtId="1" fontId="9" fillId="0" borderId="0" xfId="0" applyNumberFormat="1" applyFont="1" applyFill="1" applyAlignment="1">
      <alignment horizontal="left"/>
    </xf>
    <xf numFmtId="1" fontId="13" fillId="0" borderId="0" xfId="0" applyNumberFormat="1" applyFont="1" applyFill="1" applyAlignment="1">
      <alignment horizontal="left"/>
    </xf>
    <xf numFmtId="1" fontId="14" fillId="0" borderId="0" xfId="0" applyNumberFormat="1" applyFont="1" applyFill="1" applyAlignment="1">
      <alignment horizontal="left"/>
    </xf>
    <xf numFmtId="11" fontId="16" fillId="0" borderId="0" xfId="0" applyNumberFormat="1" applyFont="1" applyFill="1" applyAlignment="1">
      <alignment horizontal="left"/>
    </xf>
    <xf numFmtId="0" fontId="17" fillId="0" borderId="0" xfId="0" applyFont="1" applyFill="1" applyAlignment="1">
      <alignment horizontal="left"/>
    </xf>
    <xf numFmtId="1" fontId="15" fillId="0" borderId="0" xfId="0" applyNumberFormat="1" applyFont="1" applyFill="1" applyAlignment="1">
      <alignment horizontal="left"/>
    </xf>
    <xf numFmtId="0" fontId="14" fillId="0" borderId="0" xfId="0" applyFont="1" applyFill="1"/>
    <xf numFmtId="0" fontId="11" fillId="0" borderId="0" xfId="0" applyFont="1" applyFill="1" applyAlignment="1">
      <alignment horizontal="left" vertical="center" readingOrder="1"/>
    </xf>
    <xf numFmtId="0" fontId="14" fillId="0" borderId="0" xfId="0" applyNumberFormat="1" applyFont="1" applyFill="1" applyAlignment="1">
      <alignment horizontal="left"/>
    </xf>
    <xf numFmtId="0" fontId="9" fillId="0" borderId="0" xfId="0" applyFont="1" applyFill="1"/>
    <xf numFmtId="0" fontId="14" fillId="0" borderId="0" xfId="0" applyFont="1" applyFill="1" applyBorder="1" applyAlignment="1">
      <alignment horizontal="left"/>
    </xf>
    <xf numFmtId="0" fontId="14" fillId="0" borderId="0" xfId="1" applyFont="1" applyFill="1" applyAlignment="1">
      <alignment horizontal="left"/>
    </xf>
    <xf numFmtId="0" fontId="14" fillId="0" borderId="0" xfId="0" applyNumberFormat="1" applyFont="1" applyFill="1" applyAlignment="1">
      <alignment horizontal="left" wrapText="1"/>
    </xf>
    <xf numFmtId="0" fontId="9" fillId="0" borderId="0" xfId="0" applyFont="1" applyFill="1" applyAlignment="1">
      <alignment horizontal="left" vertical="center" readingOrder="1"/>
    </xf>
    <xf numFmtId="11" fontId="18" fillId="0" borderId="0" xfId="0" applyNumberFormat="1" applyFont="1" applyFill="1" applyAlignment="1">
      <alignment horizontal="left"/>
    </xf>
    <xf numFmtId="2" fontId="10" fillId="0" borderId="0" xfId="0" applyNumberFormat="1" applyFont="1" applyFill="1" applyAlignment="1">
      <alignment horizontal="left"/>
    </xf>
    <xf numFmtId="0" fontId="19" fillId="0" borderId="0" xfId="0" applyFont="1" applyFill="1" applyAlignment="1">
      <alignment horizontal="left"/>
    </xf>
    <xf numFmtId="0" fontId="19" fillId="0" borderId="0" xfId="0" applyNumberFormat="1" applyFont="1" applyFill="1" applyAlignment="1">
      <alignment horizontal="left"/>
    </xf>
    <xf numFmtId="11" fontId="19" fillId="0" borderId="0" xfId="0" applyNumberFormat="1" applyFont="1" applyFill="1" applyAlignment="1">
      <alignment horizontal="left"/>
    </xf>
    <xf numFmtId="164" fontId="19" fillId="0" borderId="0" xfId="0" applyNumberFormat="1" applyFont="1" applyFill="1" applyAlignment="1">
      <alignment horizontal="left"/>
    </xf>
    <xf numFmtId="2" fontId="19" fillId="0" borderId="0" xfId="0" applyNumberFormat="1" applyFont="1" applyFill="1" applyAlignment="1">
      <alignment horizontal="left"/>
    </xf>
    <xf numFmtId="0" fontId="15" fillId="0" borderId="0" xfId="0" applyNumberFormat="1" applyFont="1" applyFill="1" applyAlignment="1">
      <alignment horizontal="left"/>
    </xf>
    <xf numFmtId="164" fontId="17" fillId="0" borderId="0" xfId="0" applyNumberFormat="1" applyFont="1" applyFill="1" applyAlignment="1">
      <alignment horizontal="left"/>
    </xf>
    <xf numFmtId="164" fontId="14" fillId="0" borderId="0" xfId="0" applyNumberFormat="1" applyFont="1" applyFill="1"/>
    <xf numFmtId="0" fontId="20" fillId="0" borderId="0" xfId="0" applyFont="1" applyAlignment="1">
      <alignment horizontal="left"/>
    </xf>
    <xf numFmtId="0" fontId="20" fillId="0" borderId="0" xfId="0" applyNumberFormat="1" applyFont="1" applyFill="1" applyAlignment="1">
      <alignment horizontal="left"/>
    </xf>
    <xf numFmtId="11" fontId="20" fillId="0" borderId="0" xfId="0" applyNumberFormat="1" applyFont="1" applyFill="1" applyAlignment="1">
      <alignment horizontal="left"/>
    </xf>
    <xf numFmtId="164" fontId="20" fillId="0" borderId="0" xfId="0" applyNumberFormat="1" applyFont="1" applyFill="1" applyAlignment="1">
      <alignment horizontal="left"/>
    </xf>
    <xf numFmtId="0" fontId="5" fillId="0" borderId="0" xfId="0" applyNumberFormat="1" applyFont="1" applyFill="1" applyAlignment="1">
      <alignment horizontal="left"/>
    </xf>
    <xf numFmtId="2" fontId="21" fillId="0" borderId="0" xfId="0" applyNumberFormat="1" applyFont="1" applyFill="1" applyAlignment="1">
      <alignment horizontal="left"/>
    </xf>
    <xf numFmtId="11" fontId="5" fillId="0" borderId="0" xfId="0" applyNumberFormat="1" applyFont="1" applyFill="1" applyAlignment="1">
      <alignment horizontal="left"/>
    </xf>
    <xf numFmtId="164" fontId="22" fillId="0" borderId="0" xfId="0" applyNumberFormat="1" applyFont="1" applyFill="1" applyAlignment="1">
      <alignment horizontal="left"/>
    </xf>
    <xf numFmtId="16" fontId="20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2" fontId="5" fillId="0" borderId="0" xfId="0" applyNumberFormat="1" applyFont="1" applyAlignment="1">
      <alignment horizontal="left"/>
    </xf>
    <xf numFmtId="2" fontId="5" fillId="0" borderId="0" xfId="0" applyNumberFormat="1" applyFont="1" applyFill="1" applyAlignment="1">
      <alignment horizontal="left"/>
    </xf>
    <xf numFmtId="164" fontId="5" fillId="0" borderId="0" xfId="0" applyNumberFormat="1" applyFont="1" applyFill="1" applyAlignment="1">
      <alignment horizontal="left"/>
    </xf>
    <xf numFmtId="2" fontId="23" fillId="0" borderId="0" xfId="0" applyNumberFormat="1" applyFont="1" applyAlignment="1">
      <alignment horizontal="left"/>
    </xf>
    <xf numFmtId="0" fontId="23" fillId="0" borderId="0" xfId="0" applyNumberFormat="1" applyFont="1" applyFill="1" applyAlignment="1">
      <alignment horizontal="left"/>
    </xf>
    <xf numFmtId="0" fontId="25" fillId="0" borderId="0" xfId="0" applyFont="1" applyFill="1" applyAlignment="1">
      <alignment horizontal="left"/>
    </xf>
    <xf numFmtId="2" fontId="25" fillId="0" borderId="0" xfId="0" applyNumberFormat="1" applyFont="1" applyFill="1" applyAlignment="1">
      <alignment horizontal="left"/>
    </xf>
    <xf numFmtId="164" fontId="25" fillId="0" borderId="0" xfId="0" applyNumberFormat="1" applyFont="1" applyFill="1" applyAlignment="1">
      <alignment horizontal="left"/>
    </xf>
    <xf numFmtId="11" fontId="24" fillId="0" borderId="0" xfId="0" applyNumberFormat="1" applyFont="1" applyFill="1" applyAlignment="1">
      <alignment horizontal="left"/>
    </xf>
    <xf numFmtId="164" fontId="24" fillId="0" borderId="0" xfId="0" applyNumberFormat="1" applyFont="1" applyFill="1" applyAlignment="1">
      <alignment horizontal="left"/>
    </xf>
    <xf numFmtId="16" fontId="24" fillId="0" borderId="0" xfId="0" applyNumberFormat="1" applyFont="1" applyFill="1" applyAlignment="1">
      <alignment horizontal="left"/>
    </xf>
    <xf numFmtId="16" fontId="27" fillId="0" borderId="0" xfId="0" applyNumberFormat="1" applyFont="1" applyFill="1" applyAlignment="1">
      <alignment horizontal="left"/>
    </xf>
    <xf numFmtId="0" fontId="27" fillId="0" borderId="0" xfId="0" applyFont="1" applyFill="1" applyAlignment="1">
      <alignment horizontal="left"/>
    </xf>
    <xf numFmtId="0" fontId="27" fillId="0" borderId="0" xfId="0" applyNumberFormat="1" applyFont="1" applyFill="1" applyAlignment="1">
      <alignment horizontal="left"/>
    </xf>
    <xf numFmtId="2" fontId="27" fillId="0" borderId="0" xfId="0" applyNumberFormat="1" applyFont="1" applyFill="1" applyAlignment="1">
      <alignment horizontal="left"/>
    </xf>
    <xf numFmtId="0" fontId="9" fillId="0" borderId="0" xfId="1" applyFont="1" applyFill="1" applyAlignment="1">
      <alignment horizontal="left"/>
    </xf>
    <xf numFmtId="0" fontId="14" fillId="0" borderId="0" xfId="1" applyNumberFormat="1" applyFont="1" applyFill="1" applyAlignment="1">
      <alignment horizontal="left"/>
    </xf>
    <xf numFmtId="0" fontId="9" fillId="0" borderId="0" xfId="1" applyNumberFormat="1" applyFont="1" applyFill="1" applyAlignment="1">
      <alignment horizontal="left"/>
    </xf>
    <xf numFmtId="11" fontId="14" fillId="0" borderId="0" xfId="1" applyNumberFormat="1" applyFont="1" applyFill="1" applyAlignment="1">
      <alignment horizontal="left"/>
    </xf>
    <xf numFmtId="164" fontId="14" fillId="0" borderId="0" xfId="1" applyNumberFormat="1" applyFont="1" applyFill="1" applyAlignment="1">
      <alignment horizontal="left"/>
    </xf>
    <xf numFmtId="167" fontId="14" fillId="0" borderId="0" xfId="0" applyNumberFormat="1" applyFont="1" applyFill="1" applyAlignment="1">
      <alignment horizontal="left"/>
    </xf>
    <xf numFmtId="2" fontId="16" fillId="0" borderId="0" xfId="0" applyNumberFormat="1" applyFont="1" applyFill="1" applyAlignment="1">
      <alignment horizontal="left"/>
    </xf>
    <xf numFmtId="0" fontId="16" fillId="0" borderId="0" xfId="0" applyNumberFormat="1" applyFont="1" applyFill="1" applyAlignment="1">
      <alignment horizontal="left"/>
    </xf>
    <xf numFmtId="164" fontId="16" fillId="0" borderId="0" xfId="0" applyNumberFormat="1" applyFont="1" applyFill="1" applyAlignment="1">
      <alignment horizontal="left"/>
    </xf>
    <xf numFmtId="1" fontId="14" fillId="0" borderId="0" xfId="1" applyNumberFormat="1" applyFont="1" applyFill="1" applyAlignment="1">
      <alignment horizontal="left"/>
    </xf>
    <xf numFmtId="2" fontId="14" fillId="0" borderId="0" xfId="1" applyNumberFormat="1" applyFont="1" applyFill="1" applyAlignment="1">
      <alignment horizontal="left"/>
    </xf>
    <xf numFmtId="16" fontId="9" fillId="0" borderId="0" xfId="1" applyNumberFormat="1" applyFont="1" applyFill="1" applyAlignment="1">
      <alignment horizontal="left"/>
    </xf>
    <xf numFmtId="167" fontId="14" fillId="0" borderId="0" xfId="1" applyNumberFormat="1" applyFont="1" applyFill="1" applyAlignment="1">
      <alignment horizontal="left"/>
    </xf>
    <xf numFmtId="11" fontId="28" fillId="0" borderId="0" xfId="0" applyNumberFormat="1" applyFont="1" applyFill="1" applyAlignment="1">
      <alignment horizontal="left"/>
    </xf>
    <xf numFmtId="0" fontId="14" fillId="0" borderId="0" xfId="0" applyNumberFormat="1" applyFont="1" applyFill="1"/>
    <xf numFmtId="0" fontId="29" fillId="0" borderId="0" xfId="0" applyFont="1" applyFill="1" applyAlignment="1">
      <alignment horizontal="left"/>
    </xf>
    <xf numFmtId="0" fontId="30" fillId="0" borderId="0" xfId="0" applyFont="1" applyFill="1" applyAlignment="1">
      <alignment horizontal="left"/>
    </xf>
    <xf numFmtId="11" fontId="30" fillId="0" borderId="0" xfId="0" applyNumberFormat="1" applyFont="1" applyFill="1" applyAlignment="1">
      <alignment horizontal="left"/>
    </xf>
    <xf numFmtId="164" fontId="30" fillId="0" borderId="0" xfId="0" applyNumberFormat="1" applyFont="1" applyFill="1" applyAlignment="1">
      <alignment horizontal="left"/>
    </xf>
    <xf numFmtId="2" fontId="29" fillId="0" borderId="0" xfId="0" applyNumberFormat="1" applyFont="1" applyFill="1" applyAlignment="1">
      <alignment horizontal="left"/>
    </xf>
    <xf numFmtId="11" fontId="29" fillId="0" borderId="0" xfId="0" applyNumberFormat="1" applyFont="1" applyFill="1" applyAlignment="1">
      <alignment horizontal="left"/>
    </xf>
    <xf numFmtId="164" fontId="29" fillId="0" borderId="0" xfId="0" applyNumberFormat="1" applyFont="1" applyFill="1" applyAlignment="1">
      <alignment horizontal="left"/>
    </xf>
    <xf numFmtId="0" fontId="20" fillId="0" borderId="0" xfId="0" applyNumberFormat="1" applyFont="1" applyAlignment="1">
      <alignment horizontal="left"/>
    </xf>
    <xf numFmtId="0" fontId="9" fillId="0" borderId="0" xfId="0" applyFont="1" applyFill="1" applyBorder="1" applyAlignment="1">
      <alignment horizontal="left"/>
    </xf>
    <xf numFmtId="2" fontId="26" fillId="0" borderId="0" xfId="0" applyNumberFormat="1" applyFont="1" applyFill="1" applyAlignment="1">
      <alignment horizontal="left"/>
    </xf>
    <xf numFmtId="11" fontId="26" fillId="0" borderId="0" xfId="0" applyNumberFormat="1" applyFont="1" applyFill="1" applyAlignment="1">
      <alignment horizontal="left"/>
    </xf>
    <xf numFmtId="11" fontId="9" fillId="0" borderId="0" xfId="0" applyNumberFormat="1" applyFont="1" applyFill="1" applyAlignment="1">
      <alignment horizontal="left" wrapText="1"/>
    </xf>
    <xf numFmtId="0" fontId="9" fillId="0" borderId="0" xfId="0" applyFont="1" applyFill="1" applyAlignment="1">
      <alignment horizontal="left" wrapText="1"/>
    </xf>
    <xf numFmtId="11" fontId="17" fillId="0" borderId="0" xfId="0" applyNumberFormat="1" applyFont="1" applyFill="1" applyAlignment="1">
      <alignment horizontal="left"/>
    </xf>
    <xf numFmtId="11" fontId="17" fillId="0" borderId="0" xfId="1" applyNumberFormat="1" applyFont="1" applyFill="1" applyAlignment="1">
      <alignment horizontal="left"/>
    </xf>
    <xf numFmtId="164" fontId="17" fillId="0" borderId="0" xfId="1" applyNumberFormat="1" applyFont="1" applyFill="1" applyAlignment="1">
      <alignment horizontal="left"/>
    </xf>
    <xf numFmtId="9" fontId="14" fillId="0" borderId="0" xfId="3" applyFont="1" applyFill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 readingOrder="1"/>
    </xf>
    <xf numFmtId="0" fontId="9" fillId="0" borderId="0" xfId="0" applyNumberFormat="1" applyFont="1" applyFill="1" applyAlignment="1">
      <alignment horizontal="left" wrapText="1"/>
    </xf>
    <xf numFmtId="0" fontId="13" fillId="0" borderId="0" xfId="0" applyNumberFormat="1" applyFont="1" applyFill="1" applyAlignment="1">
      <alignment horizontal="left" wrapText="1"/>
    </xf>
    <xf numFmtId="0" fontId="13" fillId="0" borderId="0" xfId="0" applyFont="1" applyFill="1" applyAlignment="1">
      <alignment horizontal="left" wrapText="1"/>
    </xf>
    <xf numFmtId="164" fontId="9" fillId="0" borderId="0" xfId="0" applyNumberFormat="1" applyFont="1" applyFill="1" applyAlignment="1">
      <alignment horizontal="left" wrapText="1"/>
    </xf>
    <xf numFmtId="17" fontId="14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11" fontId="19" fillId="0" borderId="0" xfId="1" applyNumberFormat="1" applyFont="1" applyFill="1" applyAlignment="1">
      <alignment horizontal="left"/>
    </xf>
    <xf numFmtId="0" fontId="17" fillId="0" borderId="0" xfId="0" applyNumberFormat="1" applyFont="1" applyFill="1" applyAlignment="1">
      <alignment horizontal="left"/>
    </xf>
    <xf numFmtId="11" fontId="14" fillId="0" borderId="0" xfId="0" applyNumberFormat="1" applyFont="1" applyFill="1" applyAlignment="1">
      <alignment horizontal="left" wrapText="1"/>
    </xf>
    <xf numFmtId="16" fontId="31" fillId="0" borderId="0" xfId="0" applyNumberFormat="1" applyFont="1" applyFill="1" applyAlignment="1">
      <alignment horizontal="left"/>
    </xf>
    <xf numFmtId="167" fontId="4" fillId="0" borderId="0" xfId="0" applyNumberFormat="1" applyFont="1" applyAlignment="1">
      <alignment horizontal="left"/>
    </xf>
    <xf numFmtId="16" fontId="8" fillId="0" borderId="0" xfId="0" applyNumberFormat="1" applyFont="1" applyFill="1" applyAlignment="1">
      <alignment horizontal="left"/>
    </xf>
    <xf numFmtId="0" fontId="8" fillId="0" borderId="0" xfId="0" applyFont="1" applyFill="1" applyAlignment="1">
      <alignment horizontal="left"/>
    </xf>
    <xf numFmtId="11" fontId="8" fillId="0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left"/>
    </xf>
    <xf numFmtId="2" fontId="0" fillId="0" borderId="0" xfId="0" applyNumberFormat="1" applyFont="1" applyFill="1" applyAlignment="1">
      <alignment horizontal="left"/>
    </xf>
    <xf numFmtId="11" fontId="23" fillId="0" borderId="0" xfId="0" applyNumberFormat="1" applyFont="1" applyFill="1" applyAlignment="1">
      <alignment horizontal="left"/>
    </xf>
    <xf numFmtId="164" fontId="23" fillId="0" borderId="0" xfId="0" applyNumberFormat="1" applyFont="1" applyFill="1" applyAlignment="1">
      <alignment horizontal="left"/>
    </xf>
    <xf numFmtId="1" fontId="17" fillId="0" borderId="0" xfId="0" applyNumberFormat="1" applyFont="1" applyFill="1" applyAlignment="1">
      <alignment horizontal="left"/>
    </xf>
    <xf numFmtId="1" fontId="19" fillId="0" borderId="0" xfId="0" applyNumberFormat="1" applyFont="1" applyFill="1" applyAlignment="1">
      <alignment horizontal="left"/>
    </xf>
  </cellXfs>
  <cellStyles count="4">
    <cellStyle name="Normal" xfId="0" builtinId="0"/>
    <cellStyle name="Normal 2" xfId="1"/>
    <cellStyle name="Normal 3" xfId="2"/>
    <cellStyle name="Percent" xfId="3" builtinId="5"/>
  </cellStyles>
  <dxfs count="0"/>
  <tableStyles count="0" defaultTableStyle="TableStyleMedium9" defaultPivotStyle="PivotStyleMedium7"/>
  <colors>
    <mruColors>
      <color rgb="FFFF40FF"/>
      <color rgb="FF4372C4"/>
      <color rgb="FF0000E9"/>
      <color rgb="FF00F9F5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4.xml"/><Relationship Id="rId12" Type="http://schemas.openxmlformats.org/officeDocument/2006/relationships/externalLink" Target="externalLinks/externalLink5.xml"/><Relationship Id="rId13" Type="http://schemas.openxmlformats.org/officeDocument/2006/relationships/externalLink" Target="externalLinks/externalLink6.xml"/><Relationship Id="rId14" Type="http://schemas.openxmlformats.org/officeDocument/2006/relationships/externalLink" Target="externalLinks/externalLink7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10" Type="http://schemas.openxmlformats.org/officeDocument/2006/relationships/externalLink" Target="externalLinks/externalLink3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174461434317"/>
          <c:y val="0.177121918785935"/>
          <c:w val="0.747404730617608"/>
          <c:h val="0.757617062170418"/>
        </c:manualLayout>
      </c:layout>
      <c:scatterChart>
        <c:scatterStyle val="lineMarker"/>
        <c:varyColors val="0"/>
        <c:ser>
          <c:idx val="3"/>
          <c:order val="0"/>
          <c:tx>
            <c:v>H259-Jan</c:v>
          </c:tx>
          <c:errBars>
            <c:errDir val="x"/>
            <c:errBarType val="both"/>
            <c:errValType val="cust"/>
            <c:noEndCap val="0"/>
            <c:plus>
              <c:numRef>
                <c:f>Florenciella!$S$40:$S$47</c:f>
                <c:numCache>
                  <c:formatCode>General</c:formatCode>
                  <c:ptCount val="8"/>
                  <c:pt idx="0">
                    <c:v>4.626435242475444</c:v>
                  </c:pt>
                  <c:pt idx="1">
                    <c:v>8.616603783590717</c:v>
                  </c:pt>
                  <c:pt idx="2">
                    <c:v>8.8005418428323</c:v>
                  </c:pt>
                  <c:pt idx="3">
                    <c:v>3.824246054400087</c:v>
                  </c:pt>
                  <c:pt idx="4">
                    <c:v>5.083012961940847</c:v>
                  </c:pt>
                  <c:pt idx="5">
                    <c:v>1.936432275307391</c:v>
                  </c:pt>
                  <c:pt idx="6">
                    <c:v>0.527928788093727</c:v>
                  </c:pt>
                  <c:pt idx="7">
                    <c:v>0.0</c:v>
                  </c:pt>
                </c:numCache>
              </c:numRef>
            </c:plus>
            <c:minus>
              <c:numRef>
                <c:f>Florenciella!$S$40:$S$47</c:f>
                <c:numCache>
                  <c:formatCode>General</c:formatCode>
                  <c:ptCount val="8"/>
                  <c:pt idx="0">
                    <c:v>4.626435242475444</c:v>
                  </c:pt>
                  <c:pt idx="1">
                    <c:v>8.616603783590717</c:v>
                  </c:pt>
                  <c:pt idx="2">
                    <c:v>8.8005418428323</c:v>
                  </c:pt>
                  <c:pt idx="3">
                    <c:v>3.824246054400087</c:v>
                  </c:pt>
                  <c:pt idx="4">
                    <c:v>5.083012961940847</c:v>
                  </c:pt>
                  <c:pt idx="5">
                    <c:v>1.936432275307391</c:v>
                  </c:pt>
                  <c:pt idx="6">
                    <c:v>0.527928788093727</c:v>
                  </c:pt>
                  <c:pt idx="7">
                    <c:v>0.0</c:v>
                  </c:pt>
                </c:numCache>
              </c:numRef>
            </c:minus>
          </c:errBars>
          <c:xVal>
            <c:numRef>
              <c:f>Florenciella!$R$40:$R$47</c:f>
              <c:numCache>
                <c:formatCode>0</c:formatCode>
                <c:ptCount val="8"/>
                <c:pt idx="0">
                  <c:v>10.05686289325954</c:v>
                </c:pt>
                <c:pt idx="1">
                  <c:v>19.57535012908752</c:v>
                </c:pt>
                <c:pt idx="2">
                  <c:v>21.2049177165154</c:v>
                </c:pt>
                <c:pt idx="3">
                  <c:v>15.54650975157621</c:v>
                </c:pt>
                <c:pt idx="4">
                  <c:v>57.39730423998794</c:v>
                </c:pt>
                <c:pt idx="5">
                  <c:v>7.764750193879558</c:v>
                </c:pt>
                <c:pt idx="6">
                  <c:v>1.383828830731568</c:v>
                </c:pt>
                <c:pt idx="7">
                  <c:v>0.0</c:v>
                </c:pt>
              </c:numCache>
            </c:numRef>
          </c:xVal>
          <c:yVal>
            <c:numRef>
              <c:f>Florenciella!$T$13:$T$20</c:f>
              <c:numCache>
                <c:formatCode>General</c:formatCode>
                <c:ptCount val="8"/>
                <c:pt idx="0" formatCode="0">
                  <c:v>5.0</c:v>
                </c:pt>
                <c:pt idx="1">
                  <c:v>25.0</c:v>
                </c:pt>
                <c:pt idx="2" formatCode="0">
                  <c:v>45.0</c:v>
                </c:pt>
                <c:pt idx="3">
                  <c:v>75.0</c:v>
                </c:pt>
                <c:pt idx="4" formatCode="0">
                  <c:v>100.0</c:v>
                </c:pt>
                <c:pt idx="5">
                  <c:v>125.0</c:v>
                </c:pt>
                <c:pt idx="6" formatCode="0">
                  <c:v>150.0</c:v>
                </c:pt>
                <c:pt idx="7">
                  <c:v>175.0</c:v>
                </c:pt>
              </c:numCache>
            </c:numRef>
          </c:yVal>
          <c:smooth val="0"/>
        </c:ser>
        <c:ser>
          <c:idx val="2"/>
          <c:order val="1"/>
          <c:tx>
            <c:v>H262-Apr</c:v>
          </c:tx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Florenciella!$S$31:$S$38</c:f>
                <c:numCache>
                  <c:formatCode>General</c:formatCode>
                  <c:ptCount val="8"/>
                  <c:pt idx="0">
                    <c:v>6.838534339012903</c:v>
                  </c:pt>
                  <c:pt idx="1">
                    <c:v>8.22227280714843</c:v>
                  </c:pt>
                  <c:pt idx="2">
                    <c:v>13.0365342535371</c:v>
                  </c:pt>
                  <c:pt idx="3">
                    <c:v>10.886514768152</c:v>
                  </c:pt>
                  <c:pt idx="4">
                    <c:v>14.5722955680689</c:v>
                  </c:pt>
                  <c:pt idx="5">
                    <c:v>2.510281418253008</c:v>
                  </c:pt>
                  <c:pt idx="6">
                    <c:v>0.971720601776342</c:v>
                  </c:pt>
                  <c:pt idx="7">
                    <c:v>0.288455788560456</c:v>
                  </c:pt>
                </c:numCache>
              </c:numRef>
            </c:plus>
            <c:minus>
              <c:numRef>
                <c:f>Florenciella!$S$31:$S$38</c:f>
                <c:numCache>
                  <c:formatCode>General</c:formatCode>
                  <c:ptCount val="8"/>
                  <c:pt idx="0">
                    <c:v>6.838534339012903</c:v>
                  </c:pt>
                  <c:pt idx="1">
                    <c:v>8.22227280714843</c:v>
                  </c:pt>
                  <c:pt idx="2">
                    <c:v>13.0365342535371</c:v>
                  </c:pt>
                  <c:pt idx="3">
                    <c:v>10.886514768152</c:v>
                  </c:pt>
                  <c:pt idx="4">
                    <c:v>14.5722955680689</c:v>
                  </c:pt>
                  <c:pt idx="5">
                    <c:v>2.510281418253008</c:v>
                  </c:pt>
                  <c:pt idx="6">
                    <c:v>0.971720601776342</c:v>
                  </c:pt>
                  <c:pt idx="7">
                    <c:v>0.288455788560456</c:v>
                  </c:pt>
                </c:numCache>
              </c:numRef>
            </c:minus>
          </c:errBars>
          <c:xVal>
            <c:numRef>
              <c:f>Florenciella!$R$31:$R$38</c:f>
              <c:numCache>
                <c:formatCode>0</c:formatCode>
                <c:ptCount val="8"/>
                <c:pt idx="0">
                  <c:v>18.40174064037749</c:v>
                </c:pt>
                <c:pt idx="1">
                  <c:v>30.60993165305902</c:v>
                </c:pt>
                <c:pt idx="2">
                  <c:v>27.15994561756671</c:v>
                </c:pt>
                <c:pt idx="3">
                  <c:v>25.06286206660229</c:v>
                </c:pt>
                <c:pt idx="4">
                  <c:v>30.68950318096272</c:v>
                </c:pt>
                <c:pt idx="5">
                  <c:v>6.857147780021711</c:v>
                </c:pt>
                <c:pt idx="6">
                  <c:v>4.108826776190928</c:v>
                </c:pt>
                <c:pt idx="7">
                  <c:v>2.361049478923725</c:v>
                </c:pt>
              </c:numCache>
            </c:numRef>
          </c:xVal>
          <c:yVal>
            <c:numRef>
              <c:f>Florenciella!$T$13:$T$20</c:f>
              <c:numCache>
                <c:formatCode>General</c:formatCode>
                <c:ptCount val="8"/>
                <c:pt idx="0" formatCode="0">
                  <c:v>5.0</c:v>
                </c:pt>
                <c:pt idx="1">
                  <c:v>25.0</c:v>
                </c:pt>
                <c:pt idx="2" formatCode="0">
                  <c:v>45.0</c:v>
                </c:pt>
                <c:pt idx="3">
                  <c:v>75.0</c:v>
                </c:pt>
                <c:pt idx="4" formatCode="0">
                  <c:v>100.0</c:v>
                </c:pt>
                <c:pt idx="5">
                  <c:v>125.0</c:v>
                </c:pt>
                <c:pt idx="6" formatCode="0">
                  <c:v>150.0</c:v>
                </c:pt>
                <c:pt idx="7">
                  <c:v>175.0</c:v>
                </c:pt>
              </c:numCache>
            </c:numRef>
          </c:yVal>
          <c:smooth val="0"/>
        </c:ser>
        <c:ser>
          <c:idx val="1"/>
          <c:order val="2"/>
          <c:tx>
            <c:v>H264-Jul</c:v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Florenciella!$S$22:$S$29</c:f>
                <c:numCache>
                  <c:formatCode>General</c:formatCode>
                  <c:ptCount val="8"/>
                  <c:pt idx="0">
                    <c:v>2.274506127908513</c:v>
                  </c:pt>
                  <c:pt idx="1">
                    <c:v>4.186427862259419</c:v>
                  </c:pt>
                  <c:pt idx="2">
                    <c:v>3.460532464318616</c:v>
                  </c:pt>
                  <c:pt idx="3">
                    <c:v>21.70144466092035</c:v>
                  </c:pt>
                  <c:pt idx="4">
                    <c:v>3.990459579667023</c:v>
                  </c:pt>
                  <c:pt idx="5">
                    <c:v>8.136450902012091</c:v>
                  </c:pt>
                  <c:pt idx="6">
                    <c:v>2.55160651588045</c:v>
                  </c:pt>
                  <c:pt idx="7">
                    <c:v>0.810625044360335</c:v>
                  </c:pt>
                </c:numCache>
              </c:numRef>
            </c:plus>
            <c:minus>
              <c:numRef>
                <c:f>Florenciella!$S$22:$S$29</c:f>
                <c:numCache>
                  <c:formatCode>General</c:formatCode>
                  <c:ptCount val="8"/>
                  <c:pt idx="0">
                    <c:v>2.274506127908513</c:v>
                  </c:pt>
                  <c:pt idx="1">
                    <c:v>4.186427862259419</c:v>
                  </c:pt>
                  <c:pt idx="2">
                    <c:v>3.460532464318616</c:v>
                  </c:pt>
                  <c:pt idx="3">
                    <c:v>21.70144466092035</c:v>
                  </c:pt>
                  <c:pt idx="4">
                    <c:v>3.990459579667023</c:v>
                  </c:pt>
                  <c:pt idx="5">
                    <c:v>8.136450902012091</c:v>
                  </c:pt>
                  <c:pt idx="6">
                    <c:v>2.55160651588045</c:v>
                  </c:pt>
                  <c:pt idx="7">
                    <c:v>0.810625044360335</c:v>
                  </c:pt>
                </c:numCache>
              </c:numRef>
            </c:minus>
          </c:errBars>
          <c:errBars>
            <c:errDir val="y"/>
            <c:errBarType val="both"/>
            <c:errValType val="fixedVal"/>
            <c:noEndCap val="0"/>
            <c:val val="1.0"/>
          </c:errBars>
          <c:xVal>
            <c:numRef>
              <c:f>Florenciella!$R$22:$R$29</c:f>
              <c:numCache>
                <c:formatCode>0</c:formatCode>
                <c:ptCount val="8"/>
                <c:pt idx="0">
                  <c:v>3.598261581989523</c:v>
                </c:pt>
                <c:pt idx="1">
                  <c:v>9.141850909463008</c:v>
                </c:pt>
                <c:pt idx="2">
                  <c:v>15.1009103799701</c:v>
                </c:pt>
                <c:pt idx="3">
                  <c:v>35.02864131295618</c:v>
                </c:pt>
                <c:pt idx="4">
                  <c:v>9.965831386866</c:v>
                </c:pt>
                <c:pt idx="5">
                  <c:v>27.91032049046683</c:v>
                </c:pt>
                <c:pt idx="6">
                  <c:v>7.249067879656</c:v>
                </c:pt>
                <c:pt idx="7">
                  <c:v>4.263352268275153</c:v>
                </c:pt>
              </c:numCache>
            </c:numRef>
          </c:xVal>
          <c:yVal>
            <c:numRef>
              <c:f>Florenciella!$T$13:$T$20</c:f>
              <c:numCache>
                <c:formatCode>General</c:formatCode>
                <c:ptCount val="8"/>
                <c:pt idx="0" formatCode="0">
                  <c:v>5.0</c:v>
                </c:pt>
                <c:pt idx="1">
                  <c:v>25.0</c:v>
                </c:pt>
                <c:pt idx="2" formatCode="0">
                  <c:v>45.0</c:v>
                </c:pt>
                <c:pt idx="3">
                  <c:v>75.0</c:v>
                </c:pt>
                <c:pt idx="4" formatCode="0">
                  <c:v>100.0</c:v>
                </c:pt>
                <c:pt idx="5">
                  <c:v>125.0</c:v>
                </c:pt>
                <c:pt idx="6" formatCode="0">
                  <c:v>150.0</c:v>
                </c:pt>
                <c:pt idx="7">
                  <c:v>175.0</c:v>
                </c:pt>
              </c:numCache>
            </c:numRef>
          </c:yVal>
          <c:smooth val="0"/>
        </c:ser>
        <c:ser>
          <c:idx val="0"/>
          <c:order val="3"/>
          <c:tx>
            <c:v>H266-Oct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Florenciella!$S$13:$S$20</c:f>
                <c:numCache>
                  <c:formatCode>General</c:formatCode>
                  <c:ptCount val="8"/>
                  <c:pt idx="1">
                    <c:v>3.798555781426171</c:v>
                  </c:pt>
                  <c:pt idx="2">
                    <c:v>11.69756181157337</c:v>
                  </c:pt>
                  <c:pt idx="3">
                    <c:v>9.339817475415165</c:v>
                  </c:pt>
                  <c:pt idx="4">
                    <c:v>1.950444419538115</c:v>
                  </c:pt>
                  <c:pt idx="5">
                    <c:v>1.298201938114402</c:v>
                  </c:pt>
                  <c:pt idx="6">
                    <c:v>2.173852565465816</c:v>
                  </c:pt>
                  <c:pt idx="7">
                    <c:v>0.326873947212257</c:v>
                  </c:pt>
                </c:numCache>
              </c:numRef>
            </c:plus>
            <c:minus>
              <c:numRef>
                <c:f>Florenciella!$S$13:$S$20</c:f>
                <c:numCache>
                  <c:formatCode>General</c:formatCode>
                  <c:ptCount val="8"/>
                  <c:pt idx="1">
                    <c:v>3.798555781426171</c:v>
                  </c:pt>
                  <c:pt idx="2">
                    <c:v>11.69756181157337</c:v>
                  </c:pt>
                  <c:pt idx="3">
                    <c:v>9.339817475415165</c:v>
                  </c:pt>
                  <c:pt idx="4">
                    <c:v>1.950444419538115</c:v>
                  </c:pt>
                  <c:pt idx="5">
                    <c:v>1.298201938114402</c:v>
                  </c:pt>
                  <c:pt idx="6">
                    <c:v>2.173852565465816</c:v>
                  </c:pt>
                  <c:pt idx="7">
                    <c:v>0.326873947212257</c:v>
                  </c:pt>
                </c:numCache>
              </c:numRef>
            </c:minus>
          </c:errBars>
          <c:xVal>
            <c:numRef>
              <c:f>Florenciella!$R$13:$R$20</c:f>
              <c:numCache>
                <c:formatCode>0</c:formatCode>
                <c:ptCount val="8"/>
                <c:pt idx="1">
                  <c:v>13.4559365077161</c:v>
                </c:pt>
                <c:pt idx="2">
                  <c:v>36.03585299585805</c:v>
                </c:pt>
                <c:pt idx="3">
                  <c:v>38.1096969049258</c:v>
                </c:pt>
                <c:pt idx="4">
                  <c:v>9.720149495880413</c:v>
                </c:pt>
                <c:pt idx="5">
                  <c:v>4.97575453991655</c:v>
                </c:pt>
                <c:pt idx="6">
                  <c:v>5.340620719755524</c:v>
                </c:pt>
                <c:pt idx="7">
                  <c:v>1.09906884301837</c:v>
                </c:pt>
              </c:numCache>
            </c:numRef>
          </c:xVal>
          <c:yVal>
            <c:numRef>
              <c:f>Florenciella!$T$13:$T$20</c:f>
              <c:numCache>
                <c:formatCode>General</c:formatCode>
                <c:ptCount val="8"/>
                <c:pt idx="0" formatCode="0">
                  <c:v>5.0</c:v>
                </c:pt>
                <c:pt idx="1">
                  <c:v>25.0</c:v>
                </c:pt>
                <c:pt idx="2" formatCode="0">
                  <c:v>45.0</c:v>
                </c:pt>
                <c:pt idx="3">
                  <c:v>75.0</c:v>
                </c:pt>
                <c:pt idx="4" formatCode="0">
                  <c:v>100.0</c:v>
                </c:pt>
                <c:pt idx="5">
                  <c:v>125.0</c:v>
                </c:pt>
                <c:pt idx="6" formatCode="0">
                  <c:v>150.0</c:v>
                </c:pt>
                <c:pt idx="7">
                  <c:v>175.0</c:v>
                </c:pt>
              </c:numCache>
            </c:numRef>
          </c:yVal>
          <c:smooth val="0"/>
        </c:ser>
        <c:ser>
          <c:idx val="4"/>
          <c:order val="4"/>
          <c:tx>
            <c:v>FLO-AVE</c:v>
          </c:tx>
          <c:spPr>
            <a:ln w="31750">
              <a:solidFill>
                <a:schemeClr val="tx1"/>
              </a:solidFill>
            </a:ln>
          </c:spPr>
          <c:marker>
            <c:symbol val="circle"/>
            <c:size val="8"/>
            <c:spPr>
              <a:ln>
                <a:solidFill>
                  <a:schemeClr val="tx1"/>
                </a:solidFill>
              </a:ln>
            </c:spPr>
          </c:marker>
          <c:xVal>
            <c:numRef>
              <c:f>Florenciella!$U$13:$U$20</c:f>
              <c:numCache>
                <c:formatCode>0.0</c:formatCode>
                <c:ptCount val="8"/>
                <c:pt idx="0">
                  <c:v>10.68562170520885</c:v>
                </c:pt>
                <c:pt idx="1">
                  <c:v>18.19576729983141</c:v>
                </c:pt>
                <c:pt idx="2">
                  <c:v>24.87540667747756</c:v>
                </c:pt>
                <c:pt idx="3">
                  <c:v>28.43692750901512</c:v>
                </c:pt>
                <c:pt idx="4">
                  <c:v>26.94319707592427</c:v>
                </c:pt>
                <c:pt idx="5">
                  <c:v>11.87699325107116</c:v>
                </c:pt>
                <c:pt idx="6">
                  <c:v>4.520586051583505</c:v>
                </c:pt>
                <c:pt idx="7">
                  <c:v>1.968377499606029</c:v>
                </c:pt>
              </c:numCache>
            </c:numRef>
          </c:xVal>
          <c:yVal>
            <c:numRef>
              <c:f>Florenciella!$T$13:$T$20</c:f>
              <c:numCache>
                <c:formatCode>General</c:formatCode>
                <c:ptCount val="8"/>
                <c:pt idx="0" formatCode="0">
                  <c:v>5.0</c:v>
                </c:pt>
                <c:pt idx="1">
                  <c:v>25.0</c:v>
                </c:pt>
                <c:pt idx="2" formatCode="0">
                  <c:v>45.0</c:v>
                </c:pt>
                <c:pt idx="3">
                  <c:v>75.0</c:v>
                </c:pt>
                <c:pt idx="4" formatCode="0">
                  <c:v>100.0</c:v>
                </c:pt>
                <c:pt idx="5">
                  <c:v>125.0</c:v>
                </c:pt>
                <c:pt idx="6" formatCode="0">
                  <c:v>150.0</c:v>
                </c:pt>
                <c:pt idx="7">
                  <c:v>175.0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164448"/>
        <c:axId val="970388624"/>
      </c:scatterChart>
      <c:valAx>
        <c:axId val="97316444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Cells mL-1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970388624"/>
        <c:crosses val="autoZero"/>
        <c:crossBetween val="midCat"/>
      </c:valAx>
      <c:valAx>
        <c:axId val="97038862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(m)</a:t>
                </a:r>
              </a:p>
            </c:rich>
          </c:tx>
          <c:layout>
            <c:manualLayout>
              <c:xMode val="edge"/>
              <c:yMode val="edge"/>
              <c:x val="0.0325827260781269"/>
              <c:y val="0.4152633696589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7316444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53492961812607"/>
          <c:y val="0.631991020038843"/>
          <c:w val="0.255196014016645"/>
          <c:h val="0.298223179021033"/>
        </c:manualLayout>
      </c:layout>
      <c:overlay val="0"/>
      <c:spPr>
        <a:noFill/>
        <a:ln w="19050">
          <a:solidFill>
            <a:schemeClr val="tx1"/>
          </a:solidFill>
        </a:ln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1223411318329"/>
          <c:y val="0.0906975913774113"/>
          <c:w val="0.719322018368654"/>
          <c:h val="0.686721400181835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144874783419751"/>
                  <c:y val="0.06725080823035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'Hap2'!$A$3:$A$8</c:f>
              <c:numCache>
                <c:formatCode>General</c:formatCode>
                <c:ptCount val="6"/>
                <c:pt idx="0">
                  <c:v>6.0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</c:numCache>
            </c:numRef>
          </c:xVal>
          <c:yVal>
            <c:numRef>
              <c:f>'Hap2'!$B$3:$B$8</c:f>
              <c:numCache>
                <c:formatCode>0.0</c:formatCode>
                <c:ptCount val="6"/>
                <c:pt idx="0">
                  <c:v>19.68222222222222</c:v>
                </c:pt>
                <c:pt idx="1">
                  <c:v>23.67333333333333</c:v>
                </c:pt>
                <c:pt idx="2">
                  <c:v>27.00888888888889</c:v>
                </c:pt>
                <c:pt idx="3">
                  <c:v>29.91375</c:v>
                </c:pt>
                <c:pt idx="4">
                  <c:v>33.28444444444445</c:v>
                </c:pt>
                <c:pt idx="5">
                  <c:v>36.66111111111112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470880"/>
        <c:axId val="244739728"/>
      </c:scatterChart>
      <c:valAx>
        <c:axId val="97347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Log10(copies in standards)</a:t>
                </a:r>
              </a:p>
            </c:rich>
          </c:tx>
          <c:layout>
            <c:manualLayout>
              <c:xMode val="edge"/>
              <c:yMode val="edge"/>
              <c:x val="0.306350246798403"/>
              <c:y val="0.875530712901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39728"/>
        <c:crosses val="autoZero"/>
        <c:crossBetween val="midCat"/>
      </c:valAx>
      <c:valAx>
        <c:axId val="24473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Ct. SYBR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47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174461434317"/>
          <c:y val="0.177121918785935"/>
          <c:w val="0.747404730617608"/>
          <c:h val="0.757617062170418"/>
        </c:manualLayout>
      </c:layout>
      <c:scatterChart>
        <c:scatterStyle val="lineMarker"/>
        <c:varyColors val="0"/>
        <c:ser>
          <c:idx val="3"/>
          <c:order val="0"/>
          <c:tx>
            <c:strRef>
              <c:f>ChrysoH!$B$133</c:f>
              <c:strCache>
                <c:ptCount val="1"/>
              </c:strCache>
            </c:strRef>
          </c:tx>
          <c:errBars>
            <c:errDir val="x"/>
            <c:errBarType val="both"/>
            <c:errValType val="cust"/>
            <c:noEndCap val="0"/>
            <c:plus>
              <c:numRef>
                <c:f>ChrysoH!$S$39:$S$46</c:f>
                <c:numCache>
                  <c:formatCode>General</c:formatCode>
                  <c:ptCount val="8"/>
                  <c:pt idx="0">
                    <c:v>2.819010265159218</c:v>
                  </c:pt>
                  <c:pt idx="1">
                    <c:v>7.564159383201231</c:v>
                  </c:pt>
                  <c:pt idx="2">
                    <c:v>2.31747428866089</c:v>
                  </c:pt>
                  <c:pt idx="3">
                    <c:v>3.751547336182613</c:v>
                  </c:pt>
                  <c:pt idx="4">
                    <c:v>2.46426278485953</c:v>
                  </c:pt>
                  <c:pt idx="5">
                    <c:v>0.236431231981274</c:v>
                  </c:pt>
                  <c:pt idx="7">
                    <c:v>0.0</c:v>
                  </c:pt>
                </c:numCache>
              </c:numRef>
            </c:plus>
            <c:minus>
              <c:numRef>
                <c:f>ChrysoH!$S$39:$S$46</c:f>
                <c:numCache>
                  <c:formatCode>General</c:formatCode>
                  <c:ptCount val="8"/>
                  <c:pt idx="0">
                    <c:v>2.819010265159218</c:v>
                  </c:pt>
                  <c:pt idx="1">
                    <c:v>7.564159383201231</c:v>
                  </c:pt>
                  <c:pt idx="2">
                    <c:v>2.31747428866089</c:v>
                  </c:pt>
                  <c:pt idx="3">
                    <c:v>3.751547336182613</c:v>
                  </c:pt>
                  <c:pt idx="4">
                    <c:v>2.46426278485953</c:v>
                  </c:pt>
                  <c:pt idx="5">
                    <c:v>0.236431231981274</c:v>
                  </c:pt>
                  <c:pt idx="7">
                    <c:v>0.0</c:v>
                  </c:pt>
                </c:numCache>
              </c:numRef>
            </c:minus>
          </c:errBars>
          <c:xVal>
            <c:numRef>
              <c:f>ChrysoH!$R$39:$R$46</c:f>
              <c:numCache>
                <c:formatCode>0</c:formatCode>
                <c:ptCount val="8"/>
                <c:pt idx="0">
                  <c:v>6.535761404113497</c:v>
                </c:pt>
                <c:pt idx="1">
                  <c:v>13.06185636093679</c:v>
                </c:pt>
                <c:pt idx="2">
                  <c:v>10.40091057807436</c:v>
                </c:pt>
                <c:pt idx="3">
                  <c:v>16.14830046904186</c:v>
                </c:pt>
                <c:pt idx="4">
                  <c:v>8.994685820653334</c:v>
                </c:pt>
                <c:pt idx="5">
                  <c:v>0.510303657160483</c:v>
                </c:pt>
                <c:pt idx="6">
                  <c:v>0.0</c:v>
                </c:pt>
                <c:pt idx="7">
                  <c:v>0.153250268145483</c:v>
                </c:pt>
              </c:numCache>
            </c:numRef>
          </c:xVal>
          <c:yVal>
            <c:numRef>
              <c:f>ChrysoH!$T$12:$T$19</c:f>
              <c:numCache>
                <c:formatCode>General</c:formatCode>
                <c:ptCount val="8"/>
                <c:pt idx="0" formatCode="0">
                  <c:v>5.0</c:v>
                </c:pt>
                <c:pt idx="1">
                  <c:v>25.0</c:v>
                </c:pt>
                <c:pt idx="2" formatCode="0">
                  <c:v>45.0</c:v>
                </c:pt>
                <c:pt idx="3">
                  <c:v>75.0</c:v>
                </c:pt>
                <c:pt idx="4" formatCode="0">
                  <c:v>100.0</c:v>
                </c:pt>
                <c:pt idx="5">
                  <c:v>125.0</c:v>
                </c:pt>
                <c:pt idx="6" formatCode="0">
                  <c:v>150.0</c:v>
                </c:pt>
                <c:pt idx="7">
                  <c:v>175.0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ChrysoH!$B$123</c:f>
              <c:strCache>
                <c:ptCount val="1"/>
              </c:strCache>
            </c:strRef>
          </c:tx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ChrysoH!$S$30:$S$37</c:f>
                <c:numCache>
                  <c:formatCode>General</c:formatCode>
                  <c:ptCount val="8"/>
                  <c:pt idx="1">
                    <c:v>11.36758799182445</c:v>
                  </c:pt>
                  <c:pt idx="2">
                    <c:v>8.808251503608293</c:v>
                  </c:pt>
                  <c:pt idx="3">
                    <c:v>15.77184054888298</c:v>
                  </c:pt>
                  <c:pt idx="4">
                    <c:v>3.7252230462842</c:v>
                  </c:pt>
                  <c:pt idx="5">
                    <c:v>1.080829892468946</c:v>
                  </c:pt>
                  <c:pt idx="6">
                    <c:v>0.102713508738678</c:v>
                  </c:pt>
                  <c:pt idx="7">
                    <c:v>0.177498233925146</c:v>
                  </c:pt>
                </c:numCache>
              </c:numRef>
            </c:plus>
            <c:minus>
              <c:numRef>
                <c:f>ChrysoH!$S$30:$S$37</c:f>
                <c:numCache>
                  <c:formatCode>General</c:formatCode>
                  <c:ptCount val="8"/>
                  <c:pt idx="1">
                    <c:v>11.36758799182445</c:v>
                  </c:pt>
                  <c:pt idx="2">
                    <c:v>8.808251503608293</c:v>
                  </c:pt>
                  <c:pt idx="3">
                    <c:v>15.77184054888298</c:v>
                  </c:pt>
                  <c:pt idx="4">
                    <c:v>3.7252230462842</c:v>
                  </c:pt>
                  <c:pt idx="5">
                    <c:v>1.080829892468946</c:v>
                  </c:pt>
                  <c:pt idx="6">
                    <c:v>0.102713508738678</c:v>
                  </c:pt>
                  <c:pt idx="7">
                    <c:v>0.177498233925146</c:v>
                  </c:pt>
                </c:numCache>
              </c:numRef>
            </c:minus>
          </c:errBars>
          <c:xVal>
            <c:numRef>
              <c:f>ChrysoH!$R$30:$R$37</c:f>
              <c:numCache>
                <c:formatCode>0</c:formatCode>
                <c:ptCount val="8"/>
                <c:pt idx="0">
                  <c:v>28.79943192228104</c:v>
                </c:pt>
                <c:pt idx="1">
                  <c:v>58.45234606571221</c:v>
                </c:pt>
                <c:pt idx="2">
                  <c:v>57.68644077754853</c:v>
                </c:pt>
                <c:pt idx="3">
                  <c:v>59.46919643634261</c:v>
                </c:pt>
                <c:pt idx="4">
                  <c:v>51.89805734450251</c:v>
                </c:pt>
                <c:pt idx="5">
                  <c:v>5.228368249976946</c:v>
                </c:pt>
                <c:pt idx="6">
                  <c:v>0.262536576787155</c:v>
                </c:pt>
                <c:pt idx="7">
                  <c:v>0.456663334729294</c:v>
                </c:pt>
              </c:numCache>
            </c:numRef>
          </c:xVal>
          <c:yVal>
            <c:numRef>
              <c:f>ChrysoH!$T$12:$T$19</c:f>
              <c:numCache>
                <c:formatCode>General</c:formatCode>
                <c:ptCount val="8"/>
                <c:pt idx="0" formatCode="0">
                  <c:v>5.0</c:v>
                </c:pt>
                <c:pt idx="1">
                  <c:v>25.0</c:v>
                </c:pt>
                <c:pt idx="2" formatCode="0">
                  <c:v>45.0</c:v>
                </c:pt>
                <c:pt idx="3">
                  <c:v>75.0</c:v>
                </c:pt>
                <c:pt idx="4" formatCode="0">
                  <c:v>100.0</c:v>
                </c:pt>
                <c:pt idx="5">
                  <c:v>125.0</c:v>
                </c:pt>
                <c:pt idx="6" formatCode="0">
                  <c:v>150.0</c:v>
                </c:pt>
                <c:pt idx="7">
                  <c:v>175.0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ChrysoH!$B$113</c:f>
              <c:strCache>
                <c:ptCount val="1"/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ChrysoH!$S$21:$S$28</c:f>
                <c:numCache>
                  <c:formatCode>General</c:formatCode>
                  <c:ptCount val="8"/>
                  <c:pt idx="0">
                    <c:v>0.772699139784287</c:v>
                  </c:pt>
                  <c:pt idx="1">
                    <c:v>7.933780851880875</c:v>
                  </c:pt>
                  <c:pt idx="2">
                    <c:v>13.38371914801396</c:v>
                  </c:pt>
                  <c:pt idx="3">
                    <c:v>5.172641592501045</c:v>
                  </c:pt>
                  <c:pt idx="4">
                    <c:v>3.253378242044558</c:v>
                  </c:pt>
                  <c:pt idx="5">
                    <c:v>3.397789955334551</c:v>
                  </c:pt>
                  <c:pt idx="6">
                    <c:v>1.176495053377016</c:v>
                  </c:pt>
                  <c:pt idx="7">
                    <c:v>0.0</c:v>
                  </c:pt>
                </c:numCache>
              </c:numRef>
            </c:plus>
            <c:minus>
              <c:numRef>
                <c:f>ChrysoH!$S$21:$S$28</c:f>
                <c:numCache>
                  <c:formatCode>General</c:formatCode>
                  <c:ptCount val="8"/>
                  <c:pt idx="0">
                    <c:v>0.772699139784287</c:v>
                  </c:pt>
                  <c:pt idx="1">
                    <c:v>7.933780851880875</c:v>
                  </c:pt>
                  <c:pt idx="2">
                    <c:v>13.38371914801396</c:v>
                  </c:pt>
                  <c:pt idx="3">
                    <c:v>5.172641592501045</c:v>
                  </c:pt>
                  <c:pt idx="4">
                    <c:v>3.253378242044558</c:v>
                  </c:pt>
                  <c:pt idx="5">
                    <c:v>3.397789955334551</c:v>
                  </c:pt>
                  <c:pt idx="6">
                    <c:v>1.176495053377016</c:v>
                  </c:pt>
                  <c:pt idx="7">
                    <c:v>0.0</c:v>
                  </c:pt>
                </c:numCache>
              </c:numRef>
            </c:minus>
          </c:errBars>
          <c:errBars>
            <c:errDir val="y"/>
            <c:errBarType val="both"/>
            <c:errValType val="fixedVal"/>
            <c:noEndCap val="0"/>
            <c:val val="1.0"/>
          </c:errBars>
          <c:xVal>
            <c:numRef>
              <c:f>ChrysoH!$R$21:$R$28</c:f>
              <c:numCache>
                <c:formatCode>0</c:formatCode>
                <c:ptCount val="8"/>
                <c:pt idx="0">
                  <c:v>1.601155712863058</c:v>
                </c:pt>
                <c:pt idx="1">
                  <c:v>22.90738191508782</c:v>
                </c:pt>
                <c:pt idx="2">
                  <c:v>32.56821544190808</c:v>
                </c:pt>
                <c:pt idx="3">
                  <c:v>20.39269070306731</c:v>
                </c:pt>
                <c:pt idx="4">
                  <c:v>7.219596757598452</c:v>
                </c:pt>
                <c:pt idx="5">
                  <c:v>9.000477825826953</c:v>
                </c:pt>
                <c:pt idx="6">
                  <c:v>2.997144927462789</c:v>
                </c:pt>
                <c:pt idx="7">
                  <c:v>0.0</c:v>
                </c:pt>
              </c:numCache>
            </c:numRef>
          </c:xVal>
          <c:yVal>
            <c:numRef>
              <c:f>ChrysoH!$T$12:$T$19</c:f>
              <c:numCache>
                <c:formatCode>General</c:formatCode>
                <c:ptCount val="8"/>
                <c:pt idx="0" formatCode="0">
                  <c:v>5.0</c:v>
                </c:pt>
                <c:pt idx="1">
                  <c:v>25.0</c:v>
                </c:pt>
                <c:pt idx="2" formatCode="0">
                  <c:v>45.0</c:v>
                </c:pt>
                <c:pt idx="3">
                  <c:v>75.0</c:v>
                </c:pt>
                <c:pt idx="4" formatCode="0">
                  <c:v>100.0</c:v>
                </c:pt>
                <c:pt idx="5">
                  <c:v>125.0</c:v>
                </c:pt>
                <c:pt idx="6" formatCode="0">
                  <c:v>150.0</c:v>
                </c:pt>
                <c:pt idx="7">
                  <c:v>175.0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ChrysoH!$B$104</c:f>
              <c:strCache>
                <c:ptCount val="1"/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ChrysoH!$S$12:$S$19</c:f>
                <c:numCache>
                  <c:formatCode>General</c:formatCode>
                  <c:ptCount val="8"/>
                  <c:pt idx="1">
                    <c:v>6.844665552295624</c:v>
                  </c:pt>
                  <c:pt idx="2">
                    <c:v>9.915378797430167</c:v>
                  </c:pt>
                  <c:pt idx="3">
                    <c:v>4.488894365827317</c:v>
                  </c:pt>
                  <c:pt idx="4">
                    <c:v>5.044674143108257</c:v>
                  </c:pt>
                  <c:pt idx="5">
                    <c:v>0.443756170458315</c:v>
                  </c:pt>
                  <c:pt idx="6">
                    <c:v>0.0473966279536677</c:v>
                  </c:pt>
                </c:numCache>
              </c:numRef>
            </c:plus>
            <c:minus>
              <c:numRef>
                <c:f>ChrysoH!$S$12:$S$19</c:f>
                <c:numCache>
                  <c:formatCode>General</c:formatCode>
                  <c:ptCount val="8"/>
                  <c:pt idx="1">
                    <c:v>6.844665552295624</c:v>
                  </c:pt>
                  <c:pt idx="2">
                    <c:v>9.915378797430167</c:v>
                  </c:pt>
                  <c:pt idx="3">
                    <c:v>4.488894365827317</c:v>
                  </c:pt>
                  <c:pt idx="4">
                    <c:v>5.044674143108257</c:v>
                  </c:pt>
                  <c:pt idx="5">
                    <c:v>0.443756170458315</c:v>
                  </c:pt>
                  <c:pt idx="6">
                    <c:v>0.0473966279536677</c:v>
                  </c:pt>
                </c:numCache>
              </c:numRef>
            </c:minus>
          </c:errBars>
          <c:xVal>
            <c:numRef>
              <c:f>ChrysoH!$R$12:$R$19</c:f>
              <c:numCache>
                <c:formatCode>0</c:formatCode>
                <c:ptCount val="8"/>
                <c:pt idx="1">
                  <c:v>8.929709580697675</c:v>
                </c:pt>
                <c:pt idx="2">
                  <c:v>31.39458432480831</c:v>
                </c:pt>
                <c:pt idx="3">
                  <c:v>31.8082237053174</c:v>
                </c:pt>
                <c:pt idx="4">
                  <c:v>25.66841705447841</c:v>
                </c:pt>
                <c:pt idx="5">
                  <c:v>1.676501427137988</c:v>
                </c:pt>
                <c:pt idx="6">
                  <c:v>0.324833381764007</c:v>
                </c:pt>
                <c:pt idx="7">
                  <c:v>0.0</c:v>
                </c:pt>
              </c:numCache>
            </c:numRef>
          </c:xVal>
          <c:yVal>
            <c:numRef>
              <c:f>ChrysoH!$T$12:$T$19</c:f>
              <c:numCache>
                <c:formatCode>General</c:formatCode>
                <c:ptCount val="8"/>
                <c:pt idx="0" formatCode="0">
                  <c:v>5.0</c:v>
                </c:pt>
                <c:pt idx="1">
                  <c:v>25.0</c:v>
                </c:pt>
                <c:pt idx="2" formatCode="0">
                  <c:v>45.0</c:v>
                </c:pt>
                <c:pt idx="3">
                  <c:v>75.0</c:v>
                </c:pt>
                <c:pt idx="4" formatCode="0">
                  <c:v>100.0</c:v>
                </c:pt>
                <c:pt idx="5">
                  <c:v>125.0</c:v>
                </c:pt>
                <c:pt idx="6" formatCode="0">
                  <c:v>150.0</c:v>
                </c:pt>
                <c:pt idx="7">
                  <c:v>175.0</c:v>
                </c:pt>
              </c:numCache>
            </c:numRef>
          </c:yVal>
          <c:smooth val="0"/>
        </c:ser>
        <c:ser>
          <c:idx val="4"/>
          <c:order val="4"/>
          <c:tx>
            <c:v>ChrysoH-AVE</c:v>
          </c:tx>
          <c:spPr>
            <a:ln w="31750">
              <a:solidFill>
                <a:schemeClr val="tx1"/>
              </a:solidFill>
            </a:ln>
          </c:spPr>
          <c:marker>
            <c:symbol val="circle"/>
            <c:size val="8"/>
            <c:spPr>
              <a:ln>
                <a:solidFill>
                  <a:schemeClr val="tx1"/>
                </a:solidFill>
              </a:ln>
            </c:spPr>
          </c:marker>
          <c:xVal>
            <c:numRef>
              <c:f>ChrysoH!$U$12:$U$19</c:f>
              <c:numCache>
                <c:formatCode>0.0</c:formatCode>
                <c:ptCount val="8"/>
                <c:pt idx="0">
                  <c:v>12.3121163464192</c:v>
                </c:pt>
                <c:pt idx="1">
                  <c:v>25.83782348060862</c:v>
                </c:pt>
                <c:pt idx="2">
                  <c:v>33.01253778058482</c:v>
                </c:pt>
                <c:pt idx="3">
                  <c:v>31.95460282844229</c:v>
                </c:pt>
                <c:pt idx="4">
                  <c:v>23.44518924430817</c:v>
                </c:pt>
                <c:pt idx="5">
                  <c:v>4.103912790025592</c:v>
                </c:pt>
                <c:pt idx="6">
                  <c:v>1.194838295337984</c:v>
                </c:pt>
                <c:pt idx="7">
                  <c:v>0.203304534291592</c:v>
                </c:pt>
              </c:numCache>
            </c:numRef>
          </c:xVal>
          <c:yVal>
            <c:numRef>
              <c:f>ChrysoH!$T$12:$T$19</c:f>
              <c:numCache>
                <c:formatCode>General</c:formatCode>
                <c:ptCount val="8"/>
                <c:pt idx="0" formatCode="0">
                  <c:v>5.0</c:v>
                </c:pt>
                <c:pt idx="1">
                  <c:v>25.0</c:v>
                </c:pt>
                <c:pt idx="2" formatCode="0">
                  <c:v>45.0</c:v>
                </c:pt>
                <c:pt idx="3">
                  <c:v>75.0</c:v>
                </c:pt>
                <c:pt idx="4" formatCode="0">
                  <c:v>100.0</c:v>
                </c:pt>
                <c:pt idx="5">
                  <c:v>125.0</c:v>
                </c:pt>
                <c:pt idx="6" formatCode="0">
                  <c:v>150.0</c:v>
                </c:pt>
                <c:pt idx="7">
                  <c:v>175.0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736208"/>
        <c:axId val="979743760"/>
      </c:scatterChart>
      <c:valAx>
        <c:axId val="9797362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abundance mL-1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979743760"/>
        <c:crosses val="autoZero"/>
        <c:crossBetween val="midCat"/>
      </c:valAx>
      <c:valAx>
        <c:axId val="97974376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(m)</a:t>
                </a:r>
              </a:p>
            </c:rich>
          </c:tx>
          <c:layout>
            <c:manualLayout>
              <c:xMode val="edge"/>
              <c:yMode val="edge"/>
              <c:x val="0.000450607269831018"/>
              <c:y val="0.40482330346307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797362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1223411318329"/>
          <c:y val="0.0906975913774113"/>
          <c:w val="0.719322018368654"/>
          <c:h val="0.686721400181835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144874783419751"/>
                  <c:y val="0.06725080823035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ChrysoH!$A$3:$A$8</c:f>
              <c:numCache>
                <c:formatCode>General</c:formatCode>
                <c:ptCount val="6"/>
                <c:pt idx="0">
                  <c:v>6.0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</c:numCache>
            </c:numRef>
          </c:xVal>
          <c:yVal>
            <c:numRef>
              <c:f>ChrysoH!$B$3:$B$8</c:f>
              <c:numCache>
                <c:formatCode>0.0</c:formatCode>
                <c:ptCount val="6"/>
                <c:pt idx="0">
                  <c:v>19.158</c:v>
                </c:pt>
                <c:pt idx="1">
                  <c:v>22.40714285714286</c:v>
                </c:pt>
                <c:pt idx="2">
                  <c:v>25.968</c:v>
                </c:pt>
                <c:pt idx="3">
                  <c:v>29.41714285714286</c:v>
                </c:pt>
                <c:pt idx="4">
                  <c:v>32.78285714285714</c:v>
                </c:pt>
                <c:pt idx="5">
                  <c:v>35.59285714285714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366592"/>
        <c:axId val="358387536"/>
      </c:scatterChart>
      <c:valAx>
        <c:axId val="96836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Log10(copies in standards)</a:t>
                </a:r>
              </a:p>
            </c:rich>
          </c:tx>
          <c:layout>
            <c:manualLayout>
              <c:xMode val="edge"/>
              <c:yMode val="edge"/>
              <c:x val="0.306350246798403"/>
              <c:y val="0.875530712901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87536"/>
        <c:crosses val="autoZero"/>
        <c:crossBetween val="midCat"/>
      </c:valAx>
      <c:valAx>
        <c:axId val="35838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Ct. SYBR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6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174461434317"/>
          <c:y val="0.177121918785935"/>
          <c:w val="0.747404730617608"/>
          <c:h val="0.757617062170418"/>
        </c:manualLayout>
      </c:layout>
      <c:scatterChart>
        <c:scatterStyle val="lineMarker"/>
        <c:varyColors val="0"/>
        <c:ser>
          <c:idx val="3"/>
          <c:order val="0"/>
          <c:tx>
            <c:strRef>
              <c:f>Triparma!$B$136</c:f>
              <c:strCache>
                <c:ptCount val="1"/>
              </c:strCache>
            </c:strRef>
          </c:tx>
          <c:errBars>
            <c:errDir val="x"/>
            <c:errBarType val="both"/>
            <c:errValType val="cust"/>
            <c:noEndCap val="0"/>
            <c:plus>
              <c:numRef>
                <c:f>Triparma!$Q$42:$Q$49</c:f>
                <c:numCache>
                  <c:formatCode>General</c:formatCode>
                  <c:ptCount val="8"/>
                  <c:pt idx="0">
                    <c:v>2.160728801898408</c:v>
                  </c:pt>
                  <c:pt idx="1">
                    <c:v>1.969445701868059</c:v>
                  </c:pt>
                  <c:pt idx="2">
                    <c:v>3.24155238161724</c:v>
                  </c:pt>
                  <c:pt idx="3">
                    <c:v>4.393762311435574</c:v>
                  </c:pt>
                  <c:pt idx="4">
                    <c:v>0.27180499327136</c:v>
                  </c:pt>
                  <c:pt idx="5">
                    <c:v>0.220630175322083</c:v>
                  </c:pt>
                </c:numCache>
              </c:numRef>
            </c:plus>
            <c:minus>
              <c:numRef>
                <c:f>Triparma!$Q$42:$Q$49</c:f>
                <c:numCache>
                  <c:formatCode>General</c:formatCode>
                  <c:ptCount val="8"/>
                  <c:pt idx="0">
                    <c:v>2.160728801898408</c:v>
                  </c:pt>
                  <c:pt idx="1">
                    <c:v>1.969445701868059</c:v>
                  </c:pt>
                  <c:pt idx="2">
                    <c:v>3.24155238161724</c:v>
                  </c:pt>
                  <c:pt idx="3">
                    <c:v>4.393762311435574</c:v>
                  </c:pt>
                  <c:pt idx="4">
                    <c:v>0.27180499327136</c:v>
                  </c:pt>
                  <c:pt idx="5">
                    <c:v>0.220630175322083</c:v>
                  </c:pt>
                </c:numCache>
              </c:numRef>
            </c:minus>
          </c:errBars>
          <c:xVal>
            <c:numRef>
              <c:f>Triparma!$O$42:$O$49</c:f>
              <c:numCache>
                <c:formatCode>0.0</c:formatCode>
                <c:ptCount val="8"/>
                <c:pt idx="0">
                  <c:v>3.441739579818467</c:v>
                </c:pt>
                <c:pt idx="1">
                  <c:v>4.452265589486502</c:v>
                </c:pt>
                <c:pt idx="2">
                  <c:v>8.687019244153371</c:v>
                </c:pt>
                <c:pt idx="3">
                  <c:v>6.605966806015364</c:v>
                </c:pt>
                <c:pt idx="4">
                  <c:v>1.059102479740369</c:v>
                </c:pt>
                <c:pt idx="5">
                  <c:v>0.395517845301802</c:v>
                </c:pt>
                <c:pt idx="6">
                  <c:v>0.0</c:v>
                </c:pt>
                <c:pt idx="7">
                  <c:v>0.0</c:v>
                </c:pt>
              </c:numCache>
            </c:numRef>
          </c:xVal>
          <c:yVal>
            <c:numRef>
              <c:f>Triparma!$R$15:$R$22</c:f>
              <c:numCache>
                <c:formatCode>General</c:formatCode>
                <c:ptCount val="8"/>
                <c:pt idx="0" formatCode="0">
                  <c:v>5.0</c:v>
                </c:pt>
                <c:pt idx="1">
                  <c:v>25.0</c:v>
                </c:pt>
                <c:pt idx="2" formatCode="0">
                  <c:v>45.0</c:v>
                </c:pt>
                <c:pt idx="3">
                  <c:v>75.0</c:v>
                </c:pt>
                <c:pt idx="4" formatCode="0">
                  <c:v>100.0</c:v>
                </c:pt>
                <c:pt idx="5">
                  <c:v>125.0</c:v>
                </c:pt>
                <c:pt idx="6" formatCode="0">
                  <c:v>150.0</c:v>
                </c:pt>
                <c:pt idx="7">
                  <c:v>175.0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Triparma!$B$126</c:f>
              <c:strCache>
                <c:ptCount val="1"/>
              </c:strCache>
            </c:strRef>
          </c:tx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Triparma!$Q$33:$Q$40</c:f>
                <c:numCache>
                  <c:formatCode>General</c:formatCode>
                  <c:ptCount val="8"/>
                  <c:pt idx="0">
                    <c:v>0.0</c:v>
                  </c:pt>
                  <c:pt idx="1">
                    <c:v>0.605284851966212</c:v>
                  </c:pt>
                  <c:pt idx="2">
                    <c:v>1.412756828735235</c:v>
                  </c:pt>
                  <c:pt idx="3">
                    <c:v>2.02861824555252</c:v>
                  </c:pt>
                  <c:pt idx="4">
                    <c:v>0.334237144569508</c:v>
                  </c:pt>
                  <c:pt idx="5">
                    <c:v>0.0</c:v>
                  </c:pt>
                  <c:pt idx="6">
                    <c:v>0.470735307681801</c:v>
                  </c:pt>
                  <c:pt idx="7">
                    <c:v>0.303809841039634</c:v>
                  </c:pt>
                </c:numCache>
              </c:numRef>
            </c:plus>
            <c:minus>
              <c:numRef>
                <c:f>Triparma!$Q$33:$Q$40</c:f>
                <c:numCache>
                  <c:formatCode>General</c:formatCode>
                  <c:ptCount val="8"/>
                  <c:pt idx="0">
                    <c:v>0.0</c:v>
                  </c:pt>
                  <c:pt idx="1">
                    <c:v>0.605284851966212</c:v>
                  </c:pt>
                  <c:pt idx="2">
                    <c:v>1.412756828735235</c:v>
                  </c:pt>
                  <c:pt idx="3">
                    <c:v>2.02861824555252</c:v>
                  </c:pt>
                  <c:pt idx="4">
                    <c:v>0.334237144569508</c:v>
                  </c:pt>
                  <c:pt idx="5">
                    <c:v>0.0</c:v>
                  </c:pt>
                  <c:pt idx="6">
                    <c:v>0.470735307681801</c:v>
                  </c:pt>
                  <c:pt idx="7">
                    <c:v>0.303809841039634</c:v>
                  </c:pt>
                </c:numCache>
              </c:numRef>
            </c:minus>
          </c:errBars>
          <c:xVal>
            <c:numRef>
              <c:f>Triparma!$O$33:$O$40</c:f>
              <c:numCache>
                <c:formatCode>0.0</c:formatCode>
                <c:ptCount val="8"/>
                <c:pt idx="0">
                  <c:v>9.591561247150965</c:v>
                </c:pt>
                <c:pt idx="1">
                  <c:v>18.32935699131271</c:v>
                </c:pt>
                <c:pt idx="2">
                  <c:v>18.73122607945541</c:v>
                </c:pt>
                <c:pt idx="3">
                  <c:v>22.65867092619827</c:v>
                </c:pt>
                <c:pt idx="4">
                  <c:v>4.171359951556075</c:v>
                </c:pt>
                <c:pt idx="5">
                  <c:v>0.348081925275361</c:v>
                </c:pt>
                <c:pt idx="6">
                  <c:v>0.963398963996244</c:v>
                </c:pt>
                <c:pt idx="7">
                  <c:v>0.371178252527164</c:v>
                </c:pt>
              </c:numCache>
            </c:numRef>
          </c:xVal>
          <c:yVal>
            <c:numRef>
              <c:f>Triparma!$R$15:$R$22</c:f>
              <c:numCache>
                <c:formatCode>General</c:formatCode>
                <c:ptCount val="8"/>
                <c:pt idx="0" formatCode="0">
                  <c:v>5.0</c:v>
                </c:pt>
                <c:pt idx="1">
                  <c:v>25.0</c:v>
                </c:pt>
                <c:pt idx="2" formatCode="0">
                  <c:v>45.0</c:v>
                </c:pt>
                <c:pt idx="3">
                  <c:v>75.0</c:v>
                </c:pt>
                <c:pt idx="4" formatCode="0">
                  <c:v>100.0</c:v>
                </c:pt>
                <c:pt idx="5">
                  <c:v>125.0</c:v>
                </c:pt>
                <c:pt idx="6" formatCode="0">
                  <c:v>150.0</c:v>
                </c:pt>
                <c:pt idx="7">
                  <c:v>175.0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Triparma!$B$116</c:f>
              <c:strCache>
                <c:ptCount val="1"/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Triparma!$Q$24:$Q$31</c:f>
                <c:numCache>
                  <c:formatCode>General</c:formatCode>
                  <c:ptCount val="8"/>
                  <c:pt idx="0">
                    <c:v>2.457490382614953</c:v>
                  </c:pt>
                  <c:pt idx="1">
                    <c:v>2.810208122007636</c:v>
                  </c:pt>
                  <c:pt idx="2">
                    <c:v>2.663887030539411</c:v>
                  </c:pt>
                  <c:pt idx="3">
                    <c:v>0.489694034852847</c:v>
                  </c:pt>
                  <c:pt idx="4">
                    <c:v>0.134539794813703</c:v>
                  </c:pt>
                  <c:pt idx="5">
                    <c:v>0.0893850464661021</c:v>
                  </c:pt>
                </c:numCache>
              </c:numRef>
            </c:plus>
            <c:minus>
              <c:numRef>
                <c:f>Triparma!$Q$24:$Q$31</c:f>
                <c:numCache>
                  <c:formatCode>General</c:formatCode>
                  <c:ptCount val="8"/>
                  <c:pt idx="0">
                    <c:v>2.457490382614953</c:v>
                  </c:pt>
                  <c:pt idx="1">
                    <c:v>2.810208122007636</c:v>
                  </c:pt>
                  <c:pt idx="2">
                    <c:v>2.663887030539411</c:v>
                  </c:pt>
                  <c:pt idx="3">
                    <c:v>0.489694034852847</c:v>
                  </c:pt>
                  <c:pt idx="4">
                    <c:v>0.134539794813703</c:v>
                  </c:pt>
                  <c:pt idx="5">
                    <c:v>0.0893850464661021</c:v>
                  </c:pt>
                </c:numCache>
              </c:numRef>
            </c:minus>
          </c:errBars>
          <c:errBars>
            <c:errDir val="y"/>
            <c:errBarType val="both"/>
            <c:errValType val="fixedVal"/>
            <c:noEndCap val="0"/>
            <c:val val="1.0"/>
          </c:errBars>
          <c:xVal>
            <c:numRef>
              <c:f>Triparma!$O$24:$O$31</c:f>
              <c:numCache>
                <c:formatCode>0.0</c:formatCode>
                <c:ptCount val="8"/>
                <c:pt idx="0">
                  <c:v>3.845137716719147</c:v>
                </c:pt>
                <c:pt idx="1">
                  <c:v>10.57455360645991</c:v>
                </c:pt>
                <c:pt idx="2">
                  <c:v>17.17743491326256</c:v>
                </c:pt>
                <c:pt idx="3">
                  <c:v>8.653305658207996</c:v>
                </c:pt>
                <c:pt idx="4">
                  <c:v>1.298415112576563</c:v>
                </c:pt>
                <c:pt idx="5">
                  <c:v>1.053708668454975</c:v>
                </c:pt>
                <c:pt idx="6">
                  <c:v>0.647664868419191</c:v>
                </c:pt>
                <c:pt idx="7">
                  <c:v>0.0</c:v>
                </c:pt>
              </c:numCache>
            </c:numRef>
          </c:xVal>
          <c:yVal>
            <c:numRef>
              <c:f>Triparma!$R$15:$R$22</c:f>
              <c:numCache>
                <c:formatCode>General</c:formatCode>
                <c:ptCount val="8"/>
                <c:pt idx="0" formatCode="0">
                  <c:v>5.0</c:v>
                </c:pt>
                <c:pt idx="1">
                  <c:v>25.0</c:v>
                </c:pt>
                <c:pt idx="2" formatCode="0">
                  <c:v>45.0</c:v>
                </c:pt>
                <c:pt idx="3">
                  <c:v>75.0</c:v>
                </c:pt>
                <c:pt idx="4" formatCode="0">
                  <c:v>100.0</c:v>
                </c:pt>
                <c:pt idx="5">
                  <c:v>125.0</c:v>
                </c:pt>
                <c:pt idx="6" formatCode="0">
                  <c:v>150.0</c:v>
                </c:pt>
                <c:pt idx="7">
                  <c:v>175.0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Triparma!$B$107</c:f>
              <c:strCache>
                <c:ptCount val="1"/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Triparma!$Q$15:$Q$22</c:f>
                <c:numCache>
                  <c:formatCode>General</c:formatCode>
                  <c:ptCount val="8"/>
                  <c:pt idx="1">
                    <c:v>1.533576902074357</c:v>
                  </c:pt>
                  <c:pt idx="2">
                    <c:v>0.830043488966595</c:v>
                  </c:pt>
                  <c:pt idx="3">
                    <c:v>0.110200307060094</c:v>
                  </c:pt>
                  <c:pt idx="4">
                    <c:v>0.0770877114003914</c:v>
                  </c:pt>
                  <c:pt idx="5">
                    <c:v>0.194095085750842</c:v>
                  </c:pt>
                  <c:pt idx="6">
                    <c:v>0.0</c:v>
                  </c:pt>
                  <c:pt idx="7">
                    <c:v>0.0</c:v>
                  </c:pt>
                </c:numCache>
              </c:numRef>
            </c:plus>
            <c:minus>
              <c:numRef>
                <c:f>Triparma!$Q$15:$Q$22</c:f>
                <c:numCache>
                  <c:formatCode>General</c:formatCode>
                  <c:ptCount val="8"/>
                  <c:pt idx="1">
                    <c:v>1.533576902074357</c:v>
                  </c:pt>
                  <c:pt idx="2">
                    <c:v>0.830043488966595</c:v>
                  </c:pt>
                  <c:pt idx="3">
                    <c:v>0.110200307060094</c:v>
                  </c:pt>
                  <c:pt idx="4">
                    <c:v>0.0770877114003914</c:v>
                  </c:pt>
                  <c:pt idx="5">
                    <c:v>0.194095085750842</c:v>
                  </c:pt>
                  <c:pt idx="6">
                    <c:v>0.0</c:v>
                  </c:pt>
                  <c:pt idx="7">
                    <c:v>0.0</c:v>
                  </c:pt>
                </c:numCache>
              </c:numRef>
            </c:minus>
          </c:errBars>
          <c:xVal>
            <c:numRef>
              <c:f>Triparma!$O$15:$O$22</c:f>
              <c:numCache>
                <c:formatCode>0.0</c:formatCode>
                <c:ptCount val="8"/>
                <c:pt idx="1">
                  <c:v>3.68074224193355</c:v>
                </c:pt>
                <c:pt idx="2">
                  <c:v>7.663564521161043</c:v>
                </c:pt>
                <c:pt idx="3">
                  <c:v>3.337107747030635</c:v>
                </c:pt>
                <c:pt idx="4">
                  <c:v>0.743957203255801</c:v>
                </c:pt>
                <c:pt idx="5">
                  <c:v>0.756301729964573</c:v>
                </c:pt>
                <c:pt idx="6">
                  <c:v>0.829756327058321</c:v>
                </c:pt>
                <c:pt idx="7">
                  <c:v>0.0</c:v>
                </c:pt>
              </c:numCache>
            </c:numRef>
          </c:xVal>
          <c:yVal>
            <c:numRef>
              <c:f>Triparma!$R$15:$R$22</c:f>
              <c:numCache>
                <c:formatCode>General</c:formatCode>
                <c:ptCount val="8"/>
                <c:pt idx="0" formatCode="0">
                  <c:v>5.0</c:v>
                </c:pt>
                <c:pt idx="1">
                  <c:v>25.0</c:v>
                </c:pt>
                <c:pt idx="2" formatCode="0">
                  <c:v>45.0</c:v>
                </c:pt>
                <c:pt idx="3">
                  <c:v>75.0</c:v>
                </c:pt>
                <c:pt idx="4" formatCode="0">
                  <c:v>100.0</c:v>
                </c:pt>
                <c:pt idx="5">
                  <c:v>125.0</c:v>
                </c:pt>
                <c:pt idx="6" formatCode="0">
                  <c:v>150.0</c:v>
                </c:pt>
                <c:pt idx="7">
                  <c:v>175.0</c:v>
                </c:pt>
              </c:numCache>
            </c:numRef>
          </c:yVal>
          <c:smooth val="0"/>
        </c:ser>
        <c:ser>
          <c:idx val="4"/>
          <c:order val="4"/>
          <c:tx>
            <c:v>Triparma-AVE</c:v>
          </c:tx>
          <c:spPr>
            <a:ln w="31750">
              <a:solidFill>
                <a:schemeClr val="tx1"/>
              </a:solidFill>
            </a:ln>
          </c:spPr>
          <c:marker>
            <c:symbol val="circle"/>
            <c:size val="8"/>
            <c:spPr>
              <a:ln>
                <a:solidFill>
                  <a:schemeClr val="tx1"/>
                </a:solidFill>
              </a:ln>
            </c:spPr>
          </c:marker>
          <c:xVal>
            <c:numRef>
              <c:f>Triparma!$S$15:$S$22</c:f>
              <c:numCache>
                <c:formatCode>0.00</c:formatCode>
                <c:ptCount val="8"/>
                <c:pt idx="0">
                  <c:v>5.626146181229526</c:v>
                </c:pt>
                <c:pt idx="1">
                  <c:v>9.259229607298167</c:v>
                </c:pt>
                <c:pt idx="2">
                  <c:v>13.06481118950809</c:v>
                </c:pt>
                <c:pt idx="3">
                  <c:v>10.31376278436307</c:v>
                </c:pt>
                <c:pt idx="4">
                  <c:v>1.818208686782202</c:v>
                </c:pt>
                <c:pt idx="5">
                  <c:v>0.638402542249178</c:v>
                </c:pt>
                <c:pt idx="6">
                  <c:v>0.610205039868439</c:v>
                </c:pt>
                <c:pt idx="7">
                  <c:v>0.0927945631317909</c:v>
                </c:pt>
              </c:numCache>
            </c:numRef>
          </c:xVal>
          <c:yVal>
            <c:numRef>
              <c:f>Triparma!$R$15:$R$22</c:f>
              <c:numCache>
                <c:formatCode>General</c:formatCode>
                <c:ptCount val="8"/>
                <c:pt idx="0" formatCode="0">
                  <c:v>5.0</c:v>
                </c:pt>
                <c:pt idx="1">
                  <c:v>25.0</c:v>
                </c:pt>
                <c:pt idx="2" formatCode="0">
                  <c:v>45.0</c:v>
                </c:pt>
                <c:pt idx="3">
                  <c:v>75.0</c:v>
                </c:pt>
                <c:pt idx="4" formatCode="0">
                  <c:v>100.0</c:v>
                </c:pt>
                <c:pt idx="5">
                  <c:v>125.0</c:v>
                </c:pt>
                <c:pt idx="6" formatCode="0">
                  <c:v>150.0</c:v>
                </c:pt>
                <c:pt idx="7">
                  <c:v>175.0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588064"/>
        <c:axId val="982596000"/>
      </c:scatterChart>
      <c:valAx>
        <c:axId val="982588064"/>
        <c:scaling>
          <c:orientation val="minMax"/>
          <c:min val="0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</a:t>
                </a:r>
                <a:r>
                  <a:rPr lang="en-US" altLang="zh-CN"/>
                  <a:t>s</a:t>
                </a:r>
                <a:r>
                  <a:rPr lang="en-US"/>
                  <a:t> mL-1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982596000"/>
        <c:crosses val="autoZero"/>
        <c:crossBetween val="midCat"/>
      </c:valAx>
      <c:valAx>
        <c:axId val="98259600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(m)</a:t>
                </a:r>
              </a:p>
            </c:rich>
          </c:tx>
          <c:layout>
            <c:manualLayout>
              <c:xMode val="edge"/>
              <c:yMode val="edge"/>
              <c:x val="0.00391948868629562"/>
              <c:y val="0.40838655703351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825880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1223411318329"/>
          <c:y val="0.0906975913774113"/>
          <c:w val="0.719322018368654"/>
          <c:h val="0.686721400181835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144874783419751"/>
                  <c:y val="0.06725080823035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Triparma!$A$3:$A$8</c:f>
              <c:numCache>
                <c:formatCode>General</c:formatCode>
                <c:ptCount val="6"/>
                <c:pt idx="0">
                  <c:v>6.0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</c:numCache>
            </c:numRef>
          </c:xVal>
          <c:yVal>
            <c:numRef>
              <c:f>Triparma!$B$3:$B$8</c:f>
              <c:numCache>
                <c:formatCode>General</c:formatCode>
                <c:ptCount val="6"/>
                <c:pt idx="0">
                  <c:v>19.45</c:v>
                </c:pt>
                <c:pt idx="1">
                  <c:v>23.355</c:v>
                </c:pt>
                <c:pt idx="2">
                  <c:v>26.605</c:v>
                </c:pt>
                <c:pt idx="3">
                  <c:v>29.675</c:v>
                </c:pt>
                <c:pt idx="4">
                  <c:v>32.79</c:v>
                </c:pt>
                <c:pt idx="5">
                  <c:v>37.33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646640"/>
        <c:axId val="471129072"/>
      </c:scatterChart>
      <c:valAx>
        <c:axId val="49264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Log10(copies in standards)</a:t>
                </a:r>
              </a:p>
            </c:rich>
          </c:tx>
          <c:layout>
            <c:manualLayout>
              <c:xMode val="edge"/>
              <c:yMode val="edge"/>
              <c:x val="0.306350246798403"/>
              <c:y val="0.875530712901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29072"/>
        <c:crosses val="autoZero"/>
        <c:crossBetween val="midCat"/>
      </c:valAx>
      <c:valAx>
        <c:axId val="47112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Ct. SYBR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64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1223411318329"/>
          <c:y val="0.0906975913774113"/>
          <c:w val="0.719322018368654"/>
          <c:h val="0.686721400181835"/>
        </c:manualLayout>
      </c:layout>
      <c:scatterChart>
        <c:scatterStyle val="lineMarker"/>
        <c:varyColors val="0"/>
        <c:ser>
          <c:idx val="0"/>
          <c:order val="0"/>
          <c:tx>
            <c:strRef>
              <c:f>Florenciella!$B$2</c:f>
              <c:strCache>
                <c:ptCount val="1"/>
                <c:pt idx="0">
                  <c:v>Mean Ct.SYBR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144874783419751"/>
                  <c:y val="0.06725080823035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Florenciella!$A$3:$A$8</c:f>
              <c:numCache>
                <c:formatCode>General</c:formatCode>
                <c:ptCount val="6"/>
                <c:pt idx="0">
                  <c:v>6.0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</c:numCache>
            </c:numRef>
          </c:xVal>
          <c:yVal>
            <c:numRef>
              <c:f>Florenciella!$B$3:$B$8</c:f>
              <c:numCache>
                <c:formatCode>0.0</c:formatCode>
                <c:ptCount val="6"/>
                <c:pt idx="0">
                  <c:v>18.5</c:v>
                </c:pt>
                <c:pt idx="1">
                  <c:v>21.405</c:v>
                </c:pt>
                <c:pt idx="2">
                  <c:v>24.715</c:v>
                </c:pt>
                <c:pt idx="3">
                  <c:v>27.86375</c:v>
                </c:pt>
                <c:pt idx="4">
                  <c:v>31.37285714285715</c:v>
                </c:pt>
                <c:pt idx="5">
                  <c:v>34.192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053696"/>
        <c:axId val="990177792"/>
      </c:scatterChart>
      <c:valAx>
        <c:axId val="98405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Log10(copies in standards)</a:t>
                </a:r>
              </a:p>
            </c:rich>
          </c:tx>
          <c:layout>
            <c:manualLayout>
              <c:xMode val="edge"/>
              <c:yMode val="edge"/>
              <c:x val="0.306350246798403"/>
              <c:y val="0.875530712901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77792"/>
        <c:crosses val="autoZero"/>
        <c:crossBetween val="midCat"/>
      </c:valAx>
      <c:valAx>
        <c:axId val="9901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Ct. SYBR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05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174461434317"/>
          <c:y val="0.177121918785935"/>
          <c:w val="0.747404730617608"/>
          <c:h val="0.757617062170418"/>
        </c:manualLayout>
      </c:layout>
      <c:scatterChart>
        <c:scatterStyle val="lineMarker"/>
        <c:varyColors val="0"/>
        <c:ser>
          <c:idx val="3"/>
          <c:order val="0"/>
          <c:tx>
            <c:v>H259-Jan</c:v>
          </c:tx>
          <c:errBars>
            <c:errDir val="x"/>
            <c:errBarType val="both"/>
            <c:errValType val="cust"/>
            <c:noEndCap val="0"/>
            <c:plus>
              <c:numRef>
                <c:f>Rhizochromulina!$S$39:$S$46</c:f>
                <c:numCache>
                  <c:formatCode>General</c:formatCode>
                  <c:ptCount val="8"/>
                  <c:pt idx="0">
                    <c:v>2.147121506629405</c:v>
                  </c:pt>
                  <c:pt idx="1">
                    <c:v>0.531889971315091</c:v>
                  </c:pt>
                  <c:pt idx="2">
                    <c:v>1.48458697995707</c:v>
                  </c:pt>
                  <c:pt idx="3">
                    <c:v>2.017113499261557</c:v>
                  </c:pt>
                  <c:pt idx="4">
                    <c:v>0.840333188728796</c:v>
                  </c:pt>
                  <c:pt idx="5">
                    <c:v>0.0676782818273564</c:v>
                  </c:pt>
                  <c:pt idx="6">
                    <c:v>0.0888558388616981</c:v>
                  </c:pt>
                  <c:pt idx="7">
                    <c:v>0.0405597537426237</c:v>
                  </c:pt>
                </c:numCache>
              </c:numRef>
            </c:plus>
            <c:minus>
              <c:numRef>
                <c:f>Rhizochromulina!$S$39:$S$46</c:f>
                <c:numCache>
                  <c:formatCode>General</c:formatCode>
                  <c:ptCount val="8"/>
                  <c:pt idx="0">
                    <c:v>2.147121506629405</c:v>
                  </c:pt>
                  <c:pt idx="1">
                    <c:v>0.531889971315091</c:v>
                  </c:pt>
                  <c:pt idx="2">
                    <c:v>1.48458697995707</c:v>
                  </c:pt>
                  <c:pt idx="3">
                    <c:v>2.017113499261557</c:v>
                  </c:pt>
                  <c:pt idx="4">
                    <c:v>0.840333188728796</c:v>
                  </c:pt>
                  <c:pt idx="5">
                    <c:v>0.0676782818273564</c:v>
                  </c:pt>
                  <c:pt idx="6">
                    <c:v>0.0888558388616981</c:v>
                  </c:pt>
                  <c:pt idx="7">
                    <c:v>0.0405597537426237</c:v>
                  </c:pt>
                </c:numCache>
              </c:numRef>
            </c:minus>
          </c:errBars>
          <c:xVal>
            <c:numRef>
              <c:f>Rhizochromulina!$R$39:$R$46</c:f>
              <c:numCache>
                <c:formatCode>0.0</c:formatCode>
                <c:ptCount val="8"/>
                <c:pt idx="0">
                  <c:v>5.799740019456613</c:v>
                </c:pt>
                <c:pt idx="1">
                  <c:v>8.249240335662204</c:v>
                </c:pt>
                <c:pt idx="2">
                  <c:v>10.28036927606062</c:v>
                </c:pt>
                <c:pt idx="3">
                  <c:v>7.026560386062106</c:v>
                </c:pt>
                <c:pt idx="4">
                  <c:v>7.011077248833231</c:v>
                </c:pt>
                <c:pt idx="5">
                  <c:v>0.10202751782223</c:v>
                </c:pt>
                <c:pt idx="6">
                  <c:v>0.0842400943373584</c:v>
                </c:pt>
                <c:pt idx="7">
                  <c:v>0.076183364389932</c:v>
                </c:pt>
              </c:numCache>
            </c:numRef>
          </c:xVal>
          <c:yVal>
            <c:numRef>
              <c:f>Rhizochromulina!$T$12:$T$19</c:f>
              <c:numCache>
                <c:formatCode>General</c:formatCode>
                <c:ptCount val="8"/>
                <c:pt idx="0" formatCode="0">
                  <c:v>5.0</c:v>
                </c:pt>
                <c:pt idx="1">
                  <c:v>25.0</c:v>
                </c:pt>
                <c:pt idx="2" formatCode="0">
                  <c:v>45.0</c:v>
                </c:pt>
                <c:pt idx="3">
                  <c:v>75.0</c:v>
                </c:pt>
                <c:pt idx="4" formatCode="0">
                  <c:v>100.0</c:v>
                </c:pt>
                <c:pt idx="5">
                  <c:v>125.0</c:v>
                </c:pt>
                <c:pt idx="6" formatCode="0">
                  <c:v>150.0</c:v>
                </c:pt>
                <c:pt idx="7">
                  <c:v>175.0</c:v>
                </c:pt>
              </c:numCache>
            </c:numRef>
          </c:yVal>
          <c:smooth val="0"/>
        </c:ser>
        <c:ser>
          <c:idx val="2"/>
          <c:order val="1"/>
          <c:tx>
            <c:v>H262-Apr</c:v>
          </c:tx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Rhizochromulina!$S$30:$S$37</c:f>
                <c:numCache>
                  <c:formatCode>General</c:formatCode>
                  <c:ptCount val="8"/>
                  <c:pt idx="0">
                    <c:v>5.281501123082636</c:v>
                  </c:pt>
                  <c:pt idx="1">
                    <c:v>2.794330485109035</c:v>
                  </c:pt>
                  <c:pt idx="2">
                    <c:v>2.970699064933178</c:v>
                  </c:pt>
                  <c:pt idx="3">
                    <c:v>1.442280957853217</c:v>
                  </c:pt>
                  <c:pt idx="4">
                    <c:v>2.613616176121621</c:v>
                  </c:pt>
                  <c:pt idx="5">
                    <c:v>0.21200274143353</c:v>
                  </c:pt>
                  <c:pt idx="6">
                    <c:v>0.0801823986724168</c:v>
                  </c:pt>
                  <c:pt idx="7">
                    <c:v>0.0688698793185222</c:v>
                  </c:pt>
                </c:numCache>
              </c:numRef>
            </c:plus>
            <c:minus>
              <c:numRef>
                <c:f>Rhizochromulina!$S$30:$S$37</c:f>
                <c:numCache>
                  <c:formatCode>General</c:formatCode>
                  <c:ptCount val="8"/>
                  <c:pt idx="0">
                    <c:v>5.281501123082636</c:v>
                  </c:pt>
                  <c:pt idx="1">
                    <c:v>2.794330485109035</c:v>
                  </c:pt>
                  <c:pt idx="2">
                    <c:v>2.970699064933178</c:v>
                  </c:pt>
                  <c:pt idx="3">
                    <c:v>1.442280957853217</c:v>
                  </c:pt>
                  <c:pt idx="4">
                    <c:v>2.613616176121621</c:v>
                  </c:pt>
                  <c:pt idx="5">
                    <c:v>0.21200274143353</c:v>
                  </c:pt>
                  <c:pt idx="6">
                    <c:v>0.0801823986724168</c:v>
                  </c:pt>
                  <c:pt idx="7">
                    <c:v>0.0688698793185222</c:v>
                  </c:pt>
                </c:numCache>
              </c:numRef>
            </c:minus>
          </c:errBars>
          <c:xVal>
            <c:numRef>
              <c:f>Rhizochromulina!$R$30:$R$37</c:f>
              <c:numCache>
                <c:formatCode>0.0</c:formatCode>
                <c:ptCount val="8"/>
                <c:pt idx="0">
                  <c:v>8.571581303769828</c:v>
                </c:pt>
                <c:pt idx="1">
                  <c:v>12.49940091301023</c:v>
                </c:pt>
                <c:pt idx="2">
                  <c:v>9.476030133675184</c:v>
                </c:pt>
                <c:pt idx="3">
                  <c:v>11.82853982954096</c:v>
                </c:pt>
                <c:pt idx="4">
                  <c:v>15.46039676947845</c:v>
                </c:pt>
                <c:pt idx="5">
                  <c:v>1.060300364734505</c:v>
                </c:pt>
                <c:pt idx="6">
                  <c:v>0.273837153320144</c:v>
                </c:pt>
                <c:pt idx="7">
                  <c:v>0.110426572261527</c:v>
                </c:pt>
              </c:numCache>
            </c:numRef>
          </c:xVal>
          <c:yVal>
            <c:numRef>
              <c:f>Rhizochromulina!$T$12:$T$19</c:f>
              <c:numCache>
                <c:formatCode>General</c:formatCode>
                <c:ptCount val="8"/>
                <c:pt idx="0" formatCode="0">
                  <c:v>5.0</c:v>
                </c:pt>
                <c:pt idx="1">
                  <c:v>25.0</c:v>
                </c:pt>
                <c:pt idx="2" formatCode="0">
                  <c:v>45.0</c:v>
                </c:pt>
                <c:pt idx="3">
                  <c:v>75.0</c:v>
                </c:pt>
                <c:pt idx="4" formatCode="0">
                  <c:v>100.0</c:v>
                </c:pt>
                <c:pt idx="5">
                  <c:v>125.0</c:v>
                </c:pt>
                <c:pt idx="6" formatCode="0">
                  <c:v>150.0</c:v>
                </c:pt>
                <c:pt idx="7">
                  <c:v>175.0</c:v>
                </c:pt>
              </c:numCache>
            </c:numRef>
          </c:yVal>
          <c:smooth val="0"/>
        </c:ser>
        <c:ser>
          <c:idx val="1"/>
          <c:order val="2"/>
          <c:tx>
            <c:v>H264-Jul</c:v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Rhizochromulina!$S$21:$S$28</c:f>
                <c:numCache>
                  <c:formatCode>General</c:formatCode>
                  <c:ptCount val="8"/>
                  <c:pt idx="1">
                    <c:v>1.765535157447639</c:v>
                  </c:pt>
                  <c:pt idx="2">
                    <c:v>1.076043492755546</c:v>
                  </c:pt>
                  <c:pt idx="3">
                    <c:v>0.571453485020779</c:v>
                  </c:pt>
                  <c:pt idx="4">
                    <c:v>0.182127050404941</c:v>
                  </c:pt>
                  <c:pt idx="5">
                    <c:v>2.380872563647234</c:v>
                  </c:pt>
                  <c:pt idx="6">
                    <c:v>0.177644442265626</c:v>
                  </c:pt>
                  <c:pt idx="7">
                    <c:v>0.0678175128491768</c:v>
                  </c:pt>
                </c:numCache>
              </c:numRef>
            </c:plus>
            <c:minus>
              <c:numRef>
                <c:f>Rhizochromulina!$S$21:$S$28</c:f>
                <c:numCache>
                  <c:formatCode>General</c:formatCode>
                  <c:ptCount val="8"/>
                  <c:pt idx="1">
                    <c:v>1.765535157447639</c:v>
                  </c:pt>
                  <c:pt idx="2">
                    <c:v>1.076043492755546</c:v>
                  </c:pt>
                  <c:pt idx="3">
                    <c:v>0.571453485020779</c:v>
                  </c:pt>
                  <c:pt idx="4">
                    <c:v>0.182127050404941</c:v>
                  </c:pt>
                  <c:pt idx="5">
                    <c:v>2.380872563647234</c:v>
                  </c:pt>
                  <c:pt idx="6">
                    <c:v>0.177644442265626</c:v>
                  </c:pt>
                  <c:pt idx="7">
                    <c:v>0.0678175128491768</c:v>
                  </c:pt>
                </c:numCache>
              </c:numRef>
            </c:minus>
          </c:errBars>
          <c:errBars>
            <c:errDir val="y"/>
            <c:errBarType val="both"/>
            <c:errValType val="fixedVal"/>
            <c:noEndCap val="0"/>
            <c:val val="1.0"/>
          </c:errBars>
          <c:xVal>
            <c:numRef>
              <c:f>Rhizochromulina!$R$21:$R$28</c:f>
              <c:numCache>
                <c:formatCode>0.0</c:formatCode>
                <c:ptCount val="8"/>
                <c:pt idx="0">
                  <c:v>0.0554584404754733</c:v>
                </c:pt>
                <c:pt idx="1">
                  <c:v>3.959550198203819</c:v>
                </c:pt>
                <c:pt idx="2">
                  <c:v>7.130091062096735</c:v>
                </c:pt>
                <c:pt idx="3">
                  <c:v>1.964984988247868</c:v>
                </c:pt>
                <c:pt idx="4">
                  <c:v>3.331455899330615</c:v>
                </c:pt>
                <c:pt idx="5">
                  <c:v>7.075224945157534</c:v>
                </c:pt>
                <c:pt idx="6">
                  <c:v>1.745452464665041</c:v>
                </c:pt>
                <c:pt idx="7">
                  <c:v>0.0510450031925134</c:v>
                </c:pt>
              </c:numCache>
            </c:numRef>
          </c:xVal>
          <c:yVal>
            <c:numRef>
              <c:f>Rhizochromulina!$T$12:$T$19</c:f>
              <c:numCache>
                <c:formatCode>General</c:formatCode>
                <c:ptCount val="8"/>
                <c:pt idx="0" formatCode="0">
                  <c:v>5.0</c:v>
                </c:pt>
                <c:pt idx="1">
                  <c:v>25.0</c:v>
                </c:pt>
                <c:pt idx="2" formatCode="0">
                  <c:v>45.0</c:v>
                </c:pt>
                <c:pt idx="3">
                  <c:v>75.0</c:v>
                </c:pt>
                <c:pt idx="4" formatCode="0">
                  <c:v>100.0</c:v>
                </c:pt>
                <c:pt idx="5">
                  <c:v>125.0</c:v>
                </c:pt>
                <c:pt idx="6" formatCode="0">
                  <c:v>150.0</c:v>
                </c:pt>
                <c:pt idx="7">
                  <c:v>175.0</c:v>
                </c:pt>
              </c:numCache>
            </c:numRef>
          </c:yVal>
          <c:smooth val="0"/>
        </c:ser>
        <c:ser>
          <c:idx val="0"/>
          <c:order val="3"/>
          <c:tx>
            <c:v>H266-Oct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Rhizochromulina!$S$12:$S$19</c:f>
                <c:numCache>
                  <c:formatCode>General</c:formatCode>
                  <c:ptCount val="8"/>
                  <c:pt idx="1">
                    <c:v>2.087798188083173</c:v>
                  </c:pt>
                  <c:pt idx="2">
                    <c:v>5.984239669162283</c:v>
                  </c:pt>
                  <c:pt idx="3">
                    <c:v>2.520529893821053</c:v>
                  </c:pt>
                  <c:pt idx="4">
                    <c:v>1.636661233387343</c:v>
                  </c:pt>
                  <c:pt idx="5">
                    <c:v>0.167686359184657</c:v>
                  </c:pt>
                  <c:pt idx="6">
                    <c:v>0.00339660366812893</c:v>
                  </c:pt>
                  <c:pt idx="7">
                    <c:v>0.0212081305746514</c:v>
                  </c:pt>
                </c:numCache>
              </c:numRef>
            </c:plus>
            <c:minus>
              <c:numRef>
                <c:f>Rhizochromulina!$S$12:$S$19</c:f>
                <c:numCache>
                  <c:formatCode>General</c:formatCode>
                  <c:ptCount val="8"/>
                  <c:pt idx="1">
                    <c:v>2.087798188083173</c:v>
                  </c:pt>
                  <c:pt idx="2">
                    <c:v>5.984239669162283</c:v>
                  </c:pt>
                  <c:pt idx="3">
                    <c:v>2.520529893821053</c:v>
                  </c:pt>
                  <c:pt idx="4">
                    <c:v>1.636661233387343</c:v>
                  </c:pt>
                  <c:pt idx="5">
                    <c:v>0.167686359184657</c:v>
                  </c:pt>
                  <c:pt idx="6">
                    <c:v>0.00339660366812893</c:v>
                  </c:pt>
                  <c:pt idx="7">
                    <c:v>0.0212081305746514</c:v>
                  </c:pt>
                </c:numCache>
              </c:numRef>
            </c:minus>
          </c:errBars>
          <c:xVal>
            <c:numRef>
              <c:f>Rhizochromulina!$R$12:$R$19</c:f>
              <c:numCache>
                <c:formatCode>0.0</c:formatCode>
                <c:ptCount val="8"/>
                <c:pt idx="1">
                  <c:v>13.42866883418434</c:v>
                </c:pt>
                <c:pt idx="2">
                  <c:v>18.22217395183914</c:v>
                </c:pt>
                <c:pt idx="3">
                  <c:v>8.607365596940608</c:v>
                </c:pt>
                <c:pt idx="4">
                  <c:v>6.384624009952612</c:v>
                </c:pt>
                <c:pt idx="5">
                  <c:v>0.279992826721677</c:v>
                </c:pt>
                <c:pt idx="6">
                  <c:v>0.0695358769732087</c:v>
                </c:pt>
                <c:pt idx="7">
                  <c:v>0.0322900715323229</c:v>
                </c:pt>
              </c:numCache>
            </c:numRef>
          </c:xVal>
          <c:yVal>
            <c:numRef>
              <c:f>Rhizochromulina!$T$12:$T$19</c:f>
              <c:numCache>
                <c:formatCode>General</c:formatCode>
                <c:ptCount val="8"/>
                <c:pt idx="0" formatCode="0">
                  <c:v>5.0</c:v>
                </c:pt>
                <c:pt idx="1">
                  <c:v>25.0</c:v>
                </c:pt>
                <c:pt idx="2" formatCode="0">
                  <c:v>45.0</c:v>
                </c:pt>
                <c:pt idx="3">
                  <c:v>75.0</c:v>
                </c:pt>
                <c:pt idx="4" formatCode="0">
                  <c:v>100.0</c:v>
                </c:pt>
                <c:pt idx="5">
                  <c:v>125.0</c:v>
                </c:pt>
                <c:pt idx="6" formatCode="0">
                  <c:v>150.0</c:v>
                </c:pt>
                <c:pt idx="7">
                  <c:v>175.0</c:v>
                </c:pt>
              </c:numCache>
            </c:numRef>
          </c:yVal>
          <c:smooth val="0"/>
        </c:ser>
        <c:ser>
          <c:idx val="4"/>
          <c:order val="4"/>
          <c:tx>
            <c:v>Rhizo-AVE</c:v>
          </c:tx>
          <c:spPr>
            <a:ln w="31750">
              <a:solidFill>
                <a:schemeClr val="tx1"/>
              </a:solidFill>
            </a:ln>
          </c:spPr>
          <c:marker>
            <c:symbol val="circle"/>
            <c:size val="8"/>
            <c:spPr>
              <a:ln>
                <a:solidFill>
                  <a:schemeClr val="tx1"/>
                </a:solidFill>
              </a:ln>
            </c:spPr>
          </c:marker>
          <c:xVal>
            <c:numRef>
              <c:f>Rhizochromulina!$U$12:$U$19</c:f>
              <c:numCache>
                <c:formatCode>0.0</c:formatCode>
                <c:ptCount val="8"/>
                <c:pt idx="0">
                  <c:v>4.808926587900639</c:v>
                </c:pt>
                <c:pt idx="1">
                  <c:v>9.534215070265148</c:v>
                </c:pt>
                <c:pt idx="2">
                  <c:v>11.27716610591792</c:v>
                </c:pt>
                <c:pt idx="3">
                  <c:v>7.356862700197884</c:v>
                </c:pt>
                <c:pt idx="4">
                  <c:v>8.046888481898726</c:v>
                </c:pt>
                <c:pt idx="5">
                  <c:v>2.129386413608986</c:v>
                </c:pt>
                <c:pt idx="6">
                  <c:v>0.543266397323938</c:v>
                </c:pt>
                <c:pt idx="7">
                  <c:v>0.0674862528440739</c:v>
                </c:pt>
              </c:numCache>
            </c:numRef>
          </c:xVal>
          <c:yVal>
            <c:numRef>
              <c:f>Rhizochromulina!$T$12:$T$19</c:f>
              <c:numCache>
                <c:formatCode>General</c:formatCode>
                <c:ptCount val="8"/>
                <c:pt idx="0" formatCode="0">
                  <c:v>5.0</c:v>
                </c:pt>
                <c:pt idx="1">
                  <c:v>25.0</c:v>
                </c:pt>
                <c:pt idx="2" formatCode="0">
                  <c:v>45.0</c:v>
                </c:pt>
                <c:pt idx="3">
                  <c:v>75.0</c:v>
                </c:pt>
                <c:pt idx="4" formatCode="0">
                  <c:v>100.0</c:v>
                </c:pt>
                <c:pt idx="5">
                  <c:v>125.0</c:v>
                </c:pt>
                <c:pt idx="6" formatCode="0">
                  <c:v>150.0</c:v>
                </c:pt>
                <c:pt idx="7">
                  <c:v>175.0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327664"/>
        <c:axId val="958850624"/>
      </c:scatterChart>
      <c:valAx>
        <c:axId val="979327664"/>
        <c:scaling>
          <c:orientation val="minMax"/>
          <c:min val="0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Cells mL-1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958850624"/>
        <c:crosses val="autoZero"/>
        <c:crossBetween val="midCat"/>
      </c:valAx>
      <c:valAx>
        <c:axId val="95885062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(m)</a:t>
                </a:r>
              </a:p>
            </c:rich>
          </c:tx>
          <c:layout>
            <c:manualLayout>
              <c:xMode val="edge"/>
              <c:yMode val="edge"/>
              <c:x val="0.0325827260781269"/>
              <c:y val="0.4152633696589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7932766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19886279078121"/>
          <c:y val="0.631991020038843"/>
          <c:w val="0.388802645961522"/>
          <c:h val="0.298223179021033"/>
        </c:manualLayout>
      </c:layout>
      <c:overlay val="0"/>
      <c:spPr>
        <a:noFill/>
        <a:ln w="19050">
          <a:solidFill>
            <a:schemeClr val="tx1"/>
          </a:solidFill>
        </a:ln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1223411318329"/>
          <c:y val="0.0906975913774113"/>
          <c:w val="0.719322018368654"/>
          <c:h val="0.686721400181835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2971644806043"/>
                  <c:y val="0.1381586773942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Rhizochromulina!$A$3:$A$8</c:f>
              <c:numCache>
                <c:formatCode>General</c:formatCode>
                <c:ptCount val="6"/>
                <c:pt idx="0">
                  <c:v>6.0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</c:numCache>
            </c:numRef>
          </c:xVal>
          <c:yVal>
            <c:numRef>
              <c:f>Rhizochromulina!$B$3:$B$8</c:f>
              <c:numCache>
                <c:formatCode>0.0</c:formatCode>
                <c:ptCount val="6"/>
                <c:pt idx="0">
                  <c:v>17.062</c:v>
                </c:pt>
                <c:pt idx="1">
                  <c:v>20.58428571428572</c:v>
                </c:pt>
                <c:pt idx="2">
                  <c:v>23.998</c:v>
                </c:pt>
                <c:pt idx="3">
                  <c:v>27.34428571428572</c:v>
                </c:pt>
                <c:pt idx="4">
                  <c:v>30.03285714285715</c:v>
                </c:pt>
                <c:pt idx="5">
                  <c:v>34.04666666666667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408208"/>
        <c:axId val="991032480"/>
      </c:scatterChart>
      <c:valAx>
        <c:axId val="66440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Log10(copies in standards)</a:t>
                </a:r>
              </a:p>
            </c:rich>
          </c:tx>
          <c:layout>
            <c:manualLayout>
              <c:xMode val="edge"/>
              <c:yMode val="edge"/>
              <c:x val="0.306350246798403"/>
              <c:y val="0.875530712901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032480"/>
        <c:crosses val="autoZero"/>
        <c:crossBetween val="midCat"/>
      </c:valAx>
      <c:valAx>
        <c:axId val="99103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Ct. SYBR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0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174461434317"/>
          <c:y val="0.177121918785935"/>
          <c:w val="0.747404730617608"/>
          <c:h val="0.757617062170418"/>
        </c:manualLayout>
      </c:layout>
      <c:scatterChart>
        <c:scatterStyle val="lineMarker"/>
        <c:varyColors val="0"/>
        <c:ser>
          <c:idx val="3"/>
          <c:order val="0"/>
          <c:tx>
            <c:strRef>
              <c:f>DictyX!$B$134</c:f>
              <c:strCache>
                <c:ptCount val="1"/>
              </c:strCache>
            </c:strRef>
          </c:tx>
          <c:errBars>
            <c:errDir val="x"/>
            <c:errBarType val="both"/>
            <c:errValType val="cust"/>
            <c:noEndCap val="0"/>
            <c:plus>
              <c:numRef>
                <c:f>DictyX!$S$40:$S$47</c:f>
                <c:numCache>
                  <c:formatCode>General</c:formatCode>
                  <c:ptCount val="8"/>
                  <c:pt idx="0">
                    <c:v>0.220220963942453</c:v>
                  </c:pt>
                  <c:pt idx="1">
                    <c:v>0.290484809439764</c:v>
                  </c:pt>
                  <c:pt idx="2">
                    <c:v>0.100737604943127</c:v>
                  </c:pt>
                  <c:pt idx="3">
                    <c:v>0.395751693446768</c:v>
                  </c:pt>
                  <c:pt idx="4">
                    <c:v>0.808534961723737</c:v>
                  </c:pt>
                  <c:pt idx="5">
                    <c:v>0.186147837977407</c:v>
                  </c:pt>
                  <c:pt idx="6">
                    <c:v>0.0710501737402242</c:v>
                  </c:pt>
                  <c:pt idx="7">
                    <c:v>0.0897926614844895</c:v>
                  </c:pt>
                </c:numCache>
              </c:numRef>
            </c:plus>
            <c:minus>
              <c:numRef>
                <c:f>DictyX!$S$40:$S$47</c:f>
                <c:numCache>
                  <c:formatCode>General</c:formatCode>
                  <c:ptCount val="8"/>
                  <c:pt idx="0">
                    <c:v>0.220220963942453</c:v>
                  </c:pt>
                  <c:pt idx="1">
                    <c:v>0.290484809439764</c:v>
                  </c:pt>
                  <c:pt idx="2">
                    <c:v>0.100737604943127</c:v>
                  </c:pt>
                  <c:pt idx="3">
                    <c:v>0.395751693446768</c:v>
                  </c:pt>
                  <c:pt idx="4">
                    <c:v>0.808534961723737</c:v>
                  </c:pt>
                  <c:pt idx="5">
                    <c:v>0.186147837977407</c:v>
                  </c:pt>
                  <c:pt idx="6">
                    <c:v>0.0710501737402242</c:v>
                  </c:pt>
                  <c:pt idx="7">
                    <c:v>0.0897926614844895</c:v>
                  </c:pt>
                </c:numCache>
              </c:numRef>
            </c:minus>
          </c:errBars>
          <c:xVal>
            <c:numRef>
              <c:f>DictyX!$R$40:$R$47</c:f>
              <c:numCache>
                <c:formatCode>0.0</c:formatCode>
                <c:ptCount val="8"/>
                <c:pt idx="0">
                  <c:v>0.499349711064968</c:v>
                </c:pt>
                <c:pt idx="1">
                  <c:v>1.052359335626196</c:v>
                </c:pt>
                <c:pt idx="2">
                  <c:v>0.877204403135414</c:v>
                </c:pt>
                <c:pt idx="3">
                  <c:v>0.905442130338756</c:v>
                </c:pt>
                <c:pt idx="4">
                  <c:v>4.377226543696386</c:v>
                </c:pt>
                <c:pt idx="5">
                  <c:v>0.382097665069909</c:v>
                </c:pt>
                <c:pt idx="6">
                  <c:v>0.22517952641716</c:v>
                </c:pt>
                <c:pt idx="7">
                  <c:v>0.284384235081922</c:v>
                </c:pt>
              </c:numCache>
            </c:numRef>
          </c:xVal>
          <c:yVal>
            <c:numRef>
              <c:f>DictyX!$T$13:$T$20</c:f>
              <c:numCache>
                <c:formatCode>General</c:formatCode>
                <c:ptCount val="8"/>
                <c:pt idx="0" formatCode="0">
                  <c:v>5.0</c:v>
                </c:pt>
                <c:pt idx="1">
                  <c:v>25.0</c:v>
                </c:pt>
                <c:pt idx="2" formatCode="0">
                  <c:v>45.0</c:v>
                </c:pt>
                <c:pt idx="3">
                  <c:v>75.0</c:v>
                </c:pt>
                <c:pt idx="4" formatCode="0">
                  <c:v>100.0</c:v>
                </c:pt>
                <c:pt idx="5">
                  <c:v>125.0</c:v>
                </c:pt>
                <c:pt idx="6" formatCode="0">
                  <c:v>150.0</c:v>
                </c:pt>
                <c:pt idx="7">
                  <c:v>175.0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DictyX!$B$124</c:f>
              <c:strCache>
                <c:ptCount val="1"/>
              </c:strCache>
            </c:strRef>
          </c:tx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DictyX!$S$31:$S$38</c:f>
                <c:numCache>
                  <c:formatCode>General</c:formatCode>
                  <c:ptCount val="8"/>
                  <c:pt idx="0">
                    <c:v>0.520240971002927</c:v>
                  </c:pt>
                  <c:pt idx="1">
                    <c:v>0.166073432528947</c:v>
                  </c:pt>
                  <c:pt idx="2">
                    <c:v>0.208976426763762</c:v>
                  </c:pt>
                  <c:pt idx="3">
                    <c:v>0.164787604279183</c:v>
                  </c:pt>
                  <c:pt idx="4">
                    <c:v>0.416297312106649</c:v>
                  </c:pt>
                  <c:pt idx="5">
                    <c:v>0.286339106072079</c:v>
                  </c:pt>
                  <c:pt idx="7">
                    <c:v>0.0388545250770853</c:v>
                  </c:pt>
                </c:numCache>
              </c:numRef>
            </c:plus>
            <c:minus>
              <c:numRef>
                <c:f>DictyX!$S$31:$S$38</c:f>
                <c:numCache>
                  <c:formatCode>General</c:formatCode>
                  <c:ptCount val="8"/>
                  <c:pt idx="0">
                    <c:v>0.520240971002927</c:v>
                  </c:pt>
                  <c:pt idx="1">
                    <c:v>0.166073432528947</c:v>
                  </c:pt>
                  <c:pt idx="2">
                    <c:v>0.208976426763762</c:v>
                  </c:pt>
                  <c:pt idx="3">
                    <c:v>0.164787604279183</c:v>
                  </c:pt>
                  <c:pt idx="4">
                    <c:v>0.416297312106649</c:v>
                  </c:pt>
                  <c:pt idx="5">
                    <c:v>0.286339106072079</c:v>
                  </c:pt>
                  <c:pt idx="7">
                    <c:v>0.0388545250770853</c:v>
                  </c:pt>
                </c:numCache>
              </c:numRef>
            </c:minus>
          </c:errBars>
          <c:xVal>
            <c:numRef>
              <c:f>DictyX!$R$31:$R$38</c:f>
              <c:numCache>
                <c:formatCode>0.0</c:formatCode>
                <c:ptCount val="8"/>
                <c:pt idx="0">
                  <c:v>0.576175501389648</c:v>
                </c:pt>
                <c:pt idx="1">
                  <c:v>1.067968142668496</c:v>
                </c:pt>
                <c:pt idx="2">
                  <c:v>0.755835223641642</c:v>
                </c:pt>
                <c:pt idx="3">
                  <c:v>0.870854924527907</c:v>
                </c:pt>
                <c:pt idx="4">
                  <c:v>1.218998769433947</c:v>
                </c:pt>
                <c:pt idx="5">
                  <c:v>0.58623521285948</c:v>
                </c:pt>
                <c:pt idx="6">
                  <c:v>0.0723735587837711</c:v>
                </c:pt>
                <c:pt idx="7">
                  <c:v>0.064105127264673</c:v>
                </c:pt>
              </c:numCache>
            </c:numRef>
          </c:xVal>
          <c:yVal>
            <c:numRef>
              <c:f>DictyX!$T$13:$T$20</c:f>
              <c:numCache>
                <c:formatCode>General</c:formatCode>
                <c:ptCount val="8"/>
                <c:pt idx="0" formatCode="0">
                  <c:v>5.0</c:v>
                </c:pt>
                <c:pt idx="1">
                  <c:v>25.0</c:v>
                </c:pt>
                <c:pt idx="2" formatCode="0">
                  <c:v>45.0</c:v>
                </c:pt>
                <c:pt idx="3">
                  <c:v>75.0</c:v>
                </c:pt>
                <c:pt idx="4" formatCode="0">
                  <c:v>100.0</c:v>
                </c:pt>
                <c:pt idx="5">
                  <c:v>125.0</c:v>
                </c:pt>
                <c:pt idx="6" formatCode="0">
                  <c:v>150.0</c:v>
                </c:pt>
                <c:pt idx="7">
                  <c:v>175.0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DictyX!$B$114</c:f>
              <c:strCache>
                <c:ptCount val="1"/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DictyX!$S$22:$S$29</c:f>
                <c:numCache>
                  <c:formatCode>General</c:formatCode>
                  <c:ptCount val="8"/>
                  <c:pt idx="1">
                    <c:v>0.207497798304543</c:v>
                  </c:pt>
                  <c:pt idx="2">
                    <c:v>0.198125180686675</c:v>
                  </c:pt>
                  <c:pt idx="3">
                    <c:v>0.0920267022688812</c:v>
                  </c:pt>
                  <c:pt idx="4">
                    <c:v>0.528462808037841</c:v>
                  </c:pt>
                  <c:pt idx="5">
                    <c:v>1.155047512086771</c:v>
                  </c:pt>
                  <c:pt idx="6">
                    <c:v>0.148475875730406</c:v>
                  </c:pt>
                  <c:pt idx="7">
                    <c:v>0.215113209707602</c:v>
                  </c:pt>
                </c:numCache>
              </c:numRef>
            </c:plus>
            <c:minus>
              <c:numRef>
                <c:f>DictyX!$S$22:$S$29</c:f>
                <c:numCache>
                  <c:formatCode>General</c:formatCode>
                  <c:ptCount val="8"/>
                  <c:pt idx="1">
                    <c:v>0.207497798304543</c:v>
                  </c:pt>
                  <c:pt idx="2">
                    <c:v>0.198125180686675</c:v>
                  </c:pt>
                  <c:pt idx="3">
                    <c:v>0.0920267022688812</c:v>
                  </c:pt>
                  <c:pt idx="4">
                    <c:v>0.528462808037841</c:v>
                  </c:pt>
                  <c:pt idx="5">
                    <c:v>1.155047512086771</c:v>
                  </c:pt>
                  <c:pt idx="6">
                    <c:v>0.148475875730406</c:v>
                  </c:pt>
                  <c:pt idx="7">
                    <c:v>0.215113209707602</c:v>
                  </c:pt>
                </c:numCache>
              </c:numRef>
            </c:minus>
          </c:errBars>
          <c:errBars>
            <c:errDir val="y"/>
            <c:errBarType val="both"/>
            <c:errValType val="fixedVal"/>
            <c:noEndCap val="0"/>
            <c:val val="1.0"/>
          </c:errBars>
          <c:xVal>
            <c:numRef>
              <c:f>DictyX!$R$22:$R$29</c:f>
              <c:numCache>
                <c:formatCode>0.0</c:formatCode>
                <c:ptCount val="8"/>
                <c:pt idx="1">
                  <c:v>0.288945643087677</c:v>
                </c:pt>
                <c:pt idx="2">
                  <c:v>0.592639849134714</c:v>
                </c:pt>
                <c:pt idx="3">
                  <c:v>0.104847229069989</c:v>
                </c:pt>
                <c:pt idx="4">
                  <c:v>0.831363828606338</c:v>
                </c:pt>
                <c:pt idx="5">
                  <c:v>1.238974449184875</c:v>
                </c:pt>
                <c:pt idx="6">
                  <c:v>0.789480820630696</c:v>
                </c:pt>
                <c:pt idx="7">
                  <c:v>0.652590989411995</c:v>
                </c:pt>
              </c:numCache>
            </c:numRef>
          </c:xVal>
          <c:yVal>
            <c:numRef>
              <c:f>DictyX!$T$13:$T$20</c:f>
              <c:numCache>
                <c:formatCode>General</c:formatCode>
                <c:ptCount val="8"/>
                <c:pt idx="0" formatCode="0">
                  <c:v>5.0</c:v>
                </c:pt>
                <c:pt idx="1">
                  <c:v>25.0</c:v>
                </c:pt>
                <c:pt idx="2" formatCode="0">
                  <c:v>45.0</c:v>
                </c:pt>
                <c:pt idx="3">
                  <c:v>75.0</c:v>
                </c:pt>
                <c:pt idx="4" formatCode="0">
                  <c:v>100.0</c:v>
                </c:pt>
                <c:pt idx="5">
                  <c:v>125.0</c:v>
                </c:pt>
                <c:pt idx="6" formatCode="0">
                  <c:v>150.0</c:v>
                </c:pt>
                <c:pt idx="7">
                  <c:v>175.0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DictyX!$B$105</c:f>
              <c:strCache>
                <c:ptCount val="1"/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DictyX!$S$13:$S$20</c:f>
                <c:numCache>
                  <c:formatCode>General</c:formatCode>
                  <c:ptCount val="8"/>
                  <c:pt idx="1">
                    <c:v>1.691120908611223</c:v>
                  </c:pt>
                  <c:pt idx="2">
                    <c:v>2.145702344514395</c:v>
                  </c:pt>
                  <c:pt idx="3">
                    <c:v>1.452579693304215</c:v>
                  </c:pt>
                  <c:pt idx="4">
                    <c:v>0.3381454452143</c:v>
                  </c:pt>
                  <c:pt idx="5">
                    <c:v>0.337275077975693</c:v>
                  </c:pt>
                  <c:pt idx="6">
                    <c:v>0.322722663448302</c:v>
                  </c:pt>
                  <c:pt idx="7">
                    <c:v>0.127628480016884</c:v>
                  </c:pt>
                </c:numCache>
              </c:numRef>
            </c:plus>
            <c:minus>
              <c:numRef>
                <c:f>DictyX!$S$13:$S$20</c:f>
                <c:numCache>
                  <c:formatCode>General</c:formatCode>
                  <c:ptCount val="8"/>
                  <c:pt idx="1">
                    <c:v>1.691120908611223</c:v>
                  </c:pt>
                  <c:pt idx="2">
                    <c:v>2.145702344514395</c:v>
                  </c:pt>
                  <c:pt idx="3">
                    <c:v>1.452579693304215</c:v>
                  </c:pt>
                  <c:pt idx="4">
                    <c:v>0.3381454452143</c:v>
                  </c:pt>
                  <c:pt idx="5">
                    <c:v>0.337275077975693</c:v>
                  </c:pt>
                  <c:pt idx="6">
                    <c:v>0.322722663448302</c:v>
                  </c:pt>
                  <c:pt idx="7">
                    <c:v>0.127628480016884</c:v>
                  </c:pt>
                </c:numCache>
              </c:numRef>
            </c:minus>
          </c:errBars>
          <c:xVal>
            <c:numRef>
              <c:f>DictyX!$R$13:$R$20</c:f>
              <c:numCache>
                <c:formatCode>0.0</c:formatCode>
                <c:ptCount val="8"/>
                <c:pt idx="1">
                  <c:v>4.998745081345211</c:v>
                </c:pt>
                <c:pt idx="2">
                  <c:v>10.53394447383569</c:v>
                </c:pt>
                <c:pt idx="3">
                  <c:v>5.262288026926944</c:v>
                </c:pt>
                <c:pt idx="4">
                  <c:v>1.355206232544068</c:v>
                </c:pt>
                <c:pt idx="5">
                  <c:v>0.61781217082274</c:v>
                </c:pt>
                <c:pt idx="6">
                  <c:v>0.735912420944309</c:v>
                </c:pt>
                <c:pt idx="7">
                  <c:v>0.375972218007289</c:v>
                </c:pt>
              </c:numCache>
            </c:numRef>
          </c:xVal>
          <c:yVal>
            <c:numRef>
              <c:f>DictyX!$T$13:$T$20</c:f>
              <c:numCache>
                <c:formatCode>General</c:formatCode>
                <c:ptCount val="8"/>
                <c:pt idx="0" formatCode="0">
                  <c:v>5.0</c:v>
                </c:pt>
                <c:pt idx="1">
                  <c:v>25.0</c:v>
                </c:pt>
                <c:pt idx="2" formatCode="0">
                  <c:v>45.0</c:v>
                </c:pt>
                <c:pt idx="3">
                  <c:v>75.0</c:v>
                </c:pt>
                <c:pt idx="4" formatCode="0">
                  <c:v>100.0</c:v>
                </c:pt>
                <c:pt idx="5">
                  <c:v>125.0</c:v>
                </c:pt>
                <c:pt idx="6" formatCode="0">
                  <c:v>150.0</c:v>
                </c:pt>
                <c:pt idx="7">
                  <c:v>175.0</c:v>
                </c:pt>
              </c:numCache>
            </c:numRef>
          </c:yVal>
          <c:smooth val="0"/>
        </c:ser>
        <c:ser>
          <c:idx val="4"/>
          <c:order val="4"/>
          <c:tx>
            <c:v>FLO-AVE</c:v>
          </c:tx>
          <c:spPr>
            <a:ln w="31750">
              <a:solidFill>
                <a:schemeClr val="tx1"/>
              </a:solidFill>
            </a:ln>
          </c:spPr>
          <c:marker>
            <c:symbol val="circle"/>
            <c:size val="8"/>
            <c:spPr>
              <a:ln>
                <a:solidFill>
                  <a:schemeClr val="tx1"/>
                </a:solidFill>
              </a:ln>
            </c:spPr>
          </c:marker>
          <c:xVal>
            <c:numRef>
              <c:f>DictyX!$U$13:$U$20</c:f>
              <c:numCache>
                <c:formatCode>0.0</c:formatCode>
                <c:ptCount val="8"/>
                <c:pt idx="0">
                  <c:v>0.537762606227308</c:v>
                </c:pt>
                <c:pt idx="1">
                  <c:v>1.852004550681895</c:v>
                </c:pt>
                <c:pt idx="2">
                  <c:v>3.189905987436864</c:v>
                </c:pt>
                <c:pt idx="3">
                  <c:v>1.7858580777159</c:v>
                </c:pt>
                <c:pt idx="4">
                  <c:v>1.945698843570185</c:v>
                </c:pt>
                <c:pt idx="5">
                  <c:v>0.706279874484251</c:v>
                </c:pt>
                <c:pt idx="6">
                  <c:v>0.455736581693984</c:v>
                </c:pt>
                <c:pt idx="7">
                  <c:v>0.34426314244147</c:v>
                </c:pt>
              </c:numCache>
            </c:numRef>
          </c:xVal>
          <c:yVal>
            <c:numRef>
              <c:f>DictyX!$T$13:$T$20</c:f>
              <c:numCache>
                <c:formatCode>General</c:formatCode>
                <c:ptCount val="8"/>
                <c:pt idx="0" formatCode="0">
                  <c:v>5.0</c:v>
                </c:pt>
                <c:pt idx="1">
                  <c:v>25.0</c:v>
                </c:pt>
                <c:pt idx="2" formatCode="0">
                  <c:v>45.0</c:v>
                </c:pt>
                <c:pt idx="3">
                  <c:v>75.0</c:v>
                </c:pt>
                <c:pt idx="4" formatCode="0">
                  <c:v>100.0</c:v>
                </c:pt>
                <c:pt idx="5">
                  <c:v>125.0</c:v>
                </c:pt>
                <c:pt idx="6" formatCode="0">
                  <c:v>150.0</c:v>
                </c:pt>
                <c:pt idx="7">
                  <c:v>175.0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372736"/>
        <c:axId val="967269968"/>
      </c:scatterChart>
      <c:valAx>
        <c:axId val="97837273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Cells mL-1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967269968"/>
        <c:crosses val="autoZero"/>
        <c:crossBetween val="midCat"/>
      </c:valAx>
      <c:valAx>
        <c:axId val="9672699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(m)</a:t>
                </a:r>
              </a:p>
            </c:rich>
          </c:tx>
          <c:layout>
            <c:manualLayout>
              <c:xMode val="edge"/>
              <c:yMode val="edge"/>
              <c:x val="0.000581232734154059"/>
              <c:y val="0.4152633587117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783727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1223411318329"/>
          <c:y val="0.0906975913774113"/>
          <c:w val="0.719322018368654"/>
          <c:h val="0.686721400181835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2971644806043"/>
                  <c:y val="0.1381586773942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DictyX!$A$3:$A$9</c:f>
              <c:numCache>
                <c:formatCode>General</c:formatCode>
                <c:ptCount val="7"/>
                <c:pt idx="0">
                  <c:v>7.0</c:v>
                </c:pt>
                <c:pt idx="1">
                  <c:v>6.0</c:v>
                </c:pt>
                <c:pt idx="2">
                  <c:v>5.0</c:v>
                </c:pt>
                <c:pt idx="3">
                  <c:v>4.0</c:v>
                </c:pt>
                <c:pt idx="4">
                  <c:v>3.0</c:v>
                </c:pt>
                <c:pt idx="5">
                  <c:v>2.0</c:v>
                </c:pt>
                <c:pt idx="6">
                  <c:v>1.0</c:v>
                </c:pt>
              </c:numCache>
            </c:numRef>
          </c:xVal>
          <c:yVal>
            <c:numRef>
              <c:f>DictyX!$B$3:$B$9</c:f>
              <c:numCache>
                <c:formatCode>0.0</c:formatCode>
                <c:ptCount val="7"/>
                <c:pt idx="0">
                  <c:v>13.36</c:v>
                </c:pt>
                <c:pt idx="1">
                  <c:v>16.7</c:v>
                </c:pt>
                <c:pt idx="2">
                  <c:v>19.89</c:v>
                </c:pt>
                <c:pt idx="3">
                  <c:v>23.2338</c:v>
                </c:pt>
                <c:pt idx="4">
                  <c:v>26.815</c:v>
                </c:pt>
                <c:pt idx="5">
                  <c:v>30.29</c:v>
                </c:pt>
                <c:pt idx="6">
                  <c:v>33.19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89072"/>
        <c:axId val="970736096"/>
      </c:scatterChart>
      <c:valAx>
        <c:axId val="24598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Log10(copies in standards)</a:t>
                </a:r>
              </a:p>
            </c:rich>
          </c:tx>
          <c:layout>
            <c:manualLayout>
              <c:xMode val="edge"/>
              <c:yMode val="edge"/>
              <c:x val="0.306350246798403"/>
              <c:y val="0.875530712901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736096"/>
        <c:crosses val="autoZero"/>
        <c:crossBetween val="midCat"/>
      </c:valAx>
      <c:valAx>
        <c:axId val="97073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Ct. SYBR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8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174461434317"/>
          <c:y val="0.177121918785935"/>
          <c:w val="0.747404730617608"/>
          <c:h val="0.757617062170418"/>
        </c:manualLayout>
      </c:layout>
      <c:scatterChart>
        <c:scatterStyle val="lineMarker"/>
        <c:varyColors val="0"/>
        <c:ser>
          <c:idx val="3"/>
          <c:order val="0"/>
          <c:tx>
            <c:strRef>
              <c:f>Chrysochromulina!$B$134</c:f>
              <c:strCache>
                <c:ptCount val="1"/>
              </c:strCache>
            </c:strRef>
          </c:tx>
          <c:errBars>
            <c:errDir val="x"/>
            <c:errBarType val="both"/>
            <c:errValType val="cust"/>
            <c:noEndCap val="0"/>
            <c:plus>
              <c:numRef>
                <c:f>Chrysochromulina!$Q$40:$Q$47</c:f>
                <c:numCache>
                  <c:formatCode>General</c:formatCode>
                  <c:ptCount val="8"/>
                  <c:pt idx="0">
                    <c:v>5.0</c:v>
                  </c:pt>
                  <c:pt idx="1">
                    <c:v>25.0</c:v>
                  </c:pt>
                  <c:pt idx="2">
                    <c:v>45.0</c:v>
                  </c:pt>
                  <c:pt idx="3">
                    <c:v>75.0</c:v>
                  </c:pt>
                  <c:pt idx="4">
                    <c:v>100.0</c:v>
                  </c:pt>
                  <c:pt idx="5">
                    <c:v>125.0</c:v>
                  </c:pt>
                  <c:pt idx="6">
                    <c:v>150.0</c:v>
                  </c:pt>
                  <c:pt idx="7">
                    <c:v>175.0</c:v>
                  </c:pt>
                </c:numCache>
              </c:numRef>
            </c:plus>
            <c:minus>
              <c:numRef>
                <c:f>Chrysochromulina!$Q$40:$Q$47</c:f>
                <c:numCache>
                  <c:formatCode>General</c:formatCode>
                  <c:ptCount val="8"/>
                  <c:pt idx="0">
                    <c:v>5.0</c:v>
                  </c:pt>
                  <c:pt idx="1">
                    <c:v>25.0</c:v>
                  </c:pt>
                  <c:pt idx="2">
                    <c:v>45.0</c:v>
                  </c:pt>
                  <c:pt idx="3">
                    <c:v>75.0</c:v>
                  </c:pt>
                  <c:pt idx="4">
                    <c:v>100.0</c:v>
                  </c:pt>
                  <c:pt idx="5">
                    <c:v>125.0</c:v>
                  </c:pt>
                  <c:pt idx="6">
                    <c:v>150.0</c:v>
                  </c:pt>
                  <c:pt idx="7">
                    <c:v>175.0</c:v>
                  </c:pt>
                </c:numCache>
              </c:numRef>
            </c:minus>
          </c:errBars>
          <c:xVal>
            <c:numRef>
              <c:f>Chrysochromulina!$R$40:$R$47</c:f>
              <c:numCache>
                <c:formatCode>0</c:formatCode>
                <c:ptCount val="8"/>
                <c:pt idx="0">
                  <c:v>85.98059339750664</c:v>
                </c:pt>
                <c:pt idx="1">
                  <c:v>177.2469036121585</c:v>
                </c:pt>
                <c:pt idx="2">
                  <c:v>188.4291319195115</c:v>
                </c:pt>
                <c:pt idx="3">
                  <c:v>155.1390110609187</c:v>
                </c:pt>
                <c:pt idx="4">
                  <c:v>510.6022074172218</c:v>
                </c:pt>
                <c:pt idx="5">
                  <c:v>38.97318248883497</c:v>
                </c:pt>
                <c:pt idx="6">
                  <c:v>11.05924511901077</c:v>
                </c:pt>
                <c:pt idx="7" formatCode="0.0">
                  <c:v>5.905069734341886</c:v>
                </c:pt>
              </c:numCache>
            </c:numRef>
          </c:xVal>
          <c:yVal>
            <c:numRef>
              <c:f>Chrysochromulina!$T$13:$T$20</c:f>
              <c:numCache>
                <c:formatCode>General</c:formatCode>
                <c:ptCount val="8"/>
                <c:pt idx="0" formatCode="0">
                  <c:v>5.0</c:v>
                </c:pt>
                <c:pt idx="1">
                  <c:v>25.0</c:v>
                </c:pt>
                <c:pt idx="2" formatCode="0">
                  <c:v>45.0</c:v>
                </c:pt>
                <c:pt idx="3">
                  <c:v>75.0</c:v>
                </c:pt>
                <c:pt idx="4" formatCode="0">
                  <c:v>100.0</c:v>
                </c:pt>
                <c:pt idx="5">
                  <c:v>125.0</c:v>
                </c:pt>
                <c:pt idx="6" formatCode="0">
                  <c:v>150.0</c:v>
                </c:pt>
                <c:pt idx="7">
                  <c:v>175.0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Chrysochromulina!$B$124</c:f>
              <c:strCache>
                <c:ptCount val="1"/>
              </c:strCache>
            </c:strRef>
          </c:tx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Chrysochromulina!$S$31:$S$38</c:f>
                <c:numCache>
                  <c:formatCode>General</c:formatCode>
                  <c:ptCount val="8"/>
                  <c:pt idx="0">
                    <c:v>27.03097636350604</c:v>
                  </c:pt>
                  <c:pt idx="1">
                    <c:v>72.19585632290914</c:v>
                  </c:pt>
                  <c:pt idx="2">
                    <c:v>13.57162604458505</c:v>
                  </c:pt>
                  <c:pt idx="3">
                    <c:v>37.46930178321691</c:v>
                  </c:pt>
                  <c:pt idx="4">
                    <c:v>47.98628865111192</c:v>
                  </c:pt>
                  <c:pt idx="5">
                    <c:v>104.156862712071</c:v>
                  </c:pt>
                  <c:pt idx="6">
                    <c:v>9.878259226821766</c:v>
                  </c:pt>
                  <c:pt idx="7">
                    <c:v>6.696735767696145</c:v>
                  </c:pt>
                </c:numCache>
              </c:numRef>
            </c:plus>
            <c:minus>
              <c:numRef>
                <c:f>Chrysochromulina!$S$31:$S$38</c:f>
                <c:numCache>
                  <c:formatCode>General</c:formatCode>
                  <c:ptCount val="8"/>
                  <c:pt idx="0">
                    <c:v>27.03097636350604</c:v>
                  </c:pt>
                  <c:pt idx="1">
                    <c:v>72.19585632290914</c:v>
                  </c:pt>
                  <c:pt idx="2">
                    <c:v>13.57162604458505</c:v>
                  </c:pt>
                  <c:pt idx="3">
                    <c:v>37.46930178321691</c:v>
                  </c:pt>
                  <c:pt idx="4">
                    <c:v>47.98628865111192</c:v>
                  </c:pt>
                  <c:pt idx="5">
                    <c:v>104.156862712071</c:v>
                  </c:pt>
                  <c:pt idx="6">
                    <c:v>9.878259226821766</c:v>
                  </c:pt>
                  <c:pt idx="7">
                    <c:v>6.696735767696145</c:v>
                  </c:pt>
                </c:numCache>
              </c:numRef>
            </c:minus>
          </c:errBars>
          <c:xVal>
            <c:numRef>
              <c:f>Chrysochromulina!$R$31:$R$38</c:f>
              <c:numCache>
                <c:formatCode>0</c:formatCode>
                <c:ptCount val="8"/>
                <c:pt idx="0">
                  <c:v>106.2014514446187</c:v>
                </c:pt>
                <c:pt idx="1">
                  <c:v>122.4983628498368</c:v>
                </c:pt>
                <c:pt idx="2">
                  <c:v>145.1125768264411</c:v>
                </c:pt>
                <c:pt idx="3">
                  <c:v>264.0210768401228</c:v>
                </c:pt>
                <c:pt idx="4">
                  <c:v>234.5613285641703</c:v>
                </c:pt>
                <c:pt idx="5">
                  <c:v>217.3263710958286</c:v>
                </c:pt>
                <c:pt idx="6">
                  <c:v>113.848317268683</c:v>
                </c:pt>
                <c:pt idx="7">
                  <c:v>40.75213883040684</c:v>
                </c:pt>
              </c:numCache>
            </c:numRef>
          </c:xVal>
          <c:yVal>
            <c:numRef>
              <c:f>Chrysochromulina!$T$13:$T$20</c:f>
              <c:numCache>
                <c:formatCode>General</c:formatCode>
                <c:ptCount val="8"/>
                <c:pt idx="0" formatCode="0">
                  <c:v>5.0</c:v>
                </c:pt>
                <c:pt idx="1">
                  <c:v>25.0</c:v>
                </c:pt>
                <c:pt idx="2" formatCode="0">
                  <c:v>45.0</c:v>
                </c:pt>
                <c:pt idx="3">
                  <c:v>75.0</c:v>
                </c:pt>
                <c:pt idx="4" formatCode="0">
                  <c:v>100.0</c:v>
                </c:pt>
                <c:pt idx="5">
                  <c:v>125.0</c:v>
                </c:pt>
                <c:pt idx="6" formatCode="0">
                  <c:v>150.0</c:v>
                </c:pt>
                <c:pt idx="7">
                  <c:v>175.0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Chrysochromulina!$B$114</c:f>
              <c:strCache>
                <c:ptCount val="1"/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Chrysochromulina!$S$22:$S$29</c:f>
                <c:numCache>
                  <c:formatCode>General</c:formatCode>
                  <c:ptCount val="8"/>
                  <c:pt idx="0">
                    <c:v>16.54383444113187</c:v>
                  </c:pt>
                  <c:pt idx="1">
                    <c:v>18.57593982896877</c:v>
                  </c:pt>
                  <c:pt idx="2">
                    <c:v>35.38803182528064</c:v>
                  </c:pt>
                  <c:pt idx="3">
                    <c:v>21.21225310442847</c:v>
                  </c:pt>
                  <c:pt idx="4">
                    <c:v>24.4701116863806</c:v>
                  </c:pt>
                  <c:pt idx="5">
                    <c:v>22.41511753355348</c:v>
                  </c:pt>
                  <c:pt idx="6">
                    <c:v>7.511453289088782</c:v>
                  </c:pt>
                  <c:pt idx="7">
                    <c:v>6.877936908257642</c:v>
                  </c:pt>
                </c:numCache>
              </c:numRef>
            </c:plus>
            <c:minus>
              <c:numRef>
                <c:f>Chrysochromulina!$S$22:$S$29</c:f>
                <c:numCache>
                  <c:formatCode>General</c:formatCode>
                  <c:ptCount val="8"/>
                  <c:pt idx="0">
                    <c:v>16.54383444113187</c:v>
                  </c:pt>
                  <c:pt idx="1">
                    <c:v>18.57593982896877</c:v>
                  </c:pt>
                  <c:pt idx="2">
                    <c:v>35.38803182528064</c:v>
                  </c:pt>
                  <c:pt idx="3">
                    <c:v>21.21225310442847</c:v>
                  </c:pt>
                  <c:pt idx="4">
                    <c:v>24.4701116863806</c:v>
                  </c:pt>
                  <c:pt idx="5">
                    <c:v>22.41511753355348</c:v>
                  </c:pt>
                  <c:pt idx="6">
                    <c:v>7.511453289088782</c:v>
                  </c:pt>
                  <c:pt idx="7">
                    <c:v>6.877936908257642</c:v>
                  </c:pt>
                </c:numCache>
              </c:numRef>
            </c:minus>
          </c:errBars>
          <c:errBars>
            <c:errDir val="y"/>
            <c:errBarType val="both"/>
            <c:errValType val="fixedVal"/>
            <c:noEndCap val="0"/>
            <c:val val="1.0"/>
          </c:errBars>
          <c:xVal>
            <c:numRef>
              <c:f>Chrysochromulina!$R$22:$R$29</c:f>
              <c:numCache>
                <c:formatCode>0</c:formatCode>
                <c:ptCount val="8"/>
                <c:pt idx="0">
                  <c:v>38.36995914925081</c:v>
                </c:pt>
                <c:pt idx="1">
                  <c:v>110.0050689809335</c:v>
                </c:pt>
                <c:pt idx="2">
                  <c:v>134.1184984218845</c:v>
                </c:pt>
                <c:pt idx="3">
                  <c:v>150.9116073858393</c:v>
                </c:pt>
                <c:pt idx="4">
                  <c:v>71.17257756747875</c:v>
                </c:pt>
                <c:pt idx="5">
                  <c:v>149.6767093643245</c:v>
                </c:pt>
                <c:pt idx="6">
                  <c:v>43.32488887649564</c:v>
                </c:pt>
                <c:pt idx="7">
                  <c:v>18.36749367649661</c:v>
                </c:pt>
              </c:numCache>
            </c:numRef>
          </c:xVal>
          <c:yVal>
            <c:numRef>
              <c:f>Chrysochromulina!$T$13:$T$20</c:f>
              <c:numCache>
                <c:formatCode>General</c:formatCode>
                <c:ptCount val="8"/>
                <c:pt idx="0" formatCode="0">
                  <c:v>5.0</c:v>
                </c:pt>
                <c:pt idx="1">
                  <c:v>25.0</c:v>
                </c:pt>
                <c:pt idx="2" formatCode="0">
                  <c:v>45.0</c:v>
                </c:pt>
                <c:pt idx="3">
                  <c:v>75.0</c:v>
                </c:pt>
                <c:pt idx="4" formatCode="0">
                  <c:v>100.0</c:v>
                </c:pt>
                <c:pt idx="5">
                  <c:v>125.0</c:v>
                </c:pt>
                <c:pt idx="6" formatCode="0">
                  <c:v>150.0</c:v>
                </c:pt>
                <c:pt idx="7">
                  <c:v>175.0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Chrysochromulina!$B$105</c:f>
              <c:strCache>
                <c:ptCount val="1"/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Chrysochromulina!$S$13:$S$20</c:f>
                <c:numCache>
                  <c:formatCode>General</c:formatCode>
                  <c:ptCount val="8"/>
                  <c:pt idx="1">
                    <c:v>84.45860446333098</c:v>
                  </c:pt>
                  <c:pt idx="2">
                    <c:v>78.69209124402869</c:v>
                  </c:pt>
                  <c:pt idx="3">
                    <c:v>49.67024396170616</c:v>
                  </c:pt>
                  <c:pt idx="4">
                    <c:v>15.39052521805557</c:v>
                  </c:pt>
                  <c:pt idx="5">
                    <c:v>15.08414858170678</c:v>
                  </c:pt>
                  <c:pt idx="6">
                    <c:v>7.110390517277755</c:v>
                  </c:pt>
                  <c:pt idx="7">
                    <c:v>3.303469748392932</c:v>
                  </c:pt>
                </c:numCache>
              </c:numRef>
            </c:plus>
            <c:minus>
              <c:numRef>
                <c:f>Chrysochromulina!$S$13:$S$20</c:f>
                <c:numCache>
                  <c:formatCode>General</c:formatCode>
                  <c:ptCount val="8"/>
                  <c:pt idx="1">
                    <c:v>84.45860446333098</c:v>
                  </c:pt>
                  <c:pt idx="2">
                    <c:v>78.69209124402869</c:v>
                  </c:pt>
                  <c:pt idx="3">
                    <c:v>49.67024396170616</c:v>
                  </c:pt>
                  <c:pt idx="4">
                    <c:v>15.39052521805557</c:v>
                  </c:pt>
                  <c:pt idx="5">
                    <c:v>15.08414858170678</c:v>
                  </c:pt>
                  <c:pt idx="6">
                    <c:v>7.110390517277755</c:v>
                  </c:pt>
                  <c:pt idx="7">
                    <c:v>3.303469748392932</c:v>
                  </c:pt>
                </c:numCache>
              </c:numRef>
            </c:minus>
          </c:errBars>
          <c:xVal>
            <c:numRef>
              <c:f>Chrysochromulina!$R$13:$R$20</c:f>
              <c:numCache>
                <c:formatCode>0</c:formatCode>
                <c:ptCount val="8"/>
                <c:pt idx="1">
                  <c:v>142.1336119241938</c:v>
                </c:pt>
                <c:pt idx="2">
                  <c:v>297.8273386167206</c:v>
                </c:pt>
                <c:pt idx="3">
                  <c:v>215.9531196392946</c:v>
                </c:pt>
                <c:pt idx="4">
                  <c:v>188.8448537343857</c:v>
                </c:pt>
                <c:pt idx="5">
                  <c:v>47.06807635926577</c:v>
                </c:pt>
                <c:pt idx="6">
                  <c:v>35.7330827815655</c:v>
                </c:pt>
                <c:pt idx="7">
                  <c:v>8.670642140951628</c:v>
                </c:pt>
              </c:numCache>
            </c:numRef>
          </c:xVal>
          <c:yVal>
            <c:numRef>
              <c:f>Chrysochromulina!$T$13:$T$20</c:f>
              <c:numCache>
                <c:formatCode>General</c:formatCode>
                <c:ptCount val="8"/>
                <c:pt idx="0" formatCode="0">
                  <c:v>5.0</c:v>
                </c:pt>
                <c:pt idx="1">
                  <c:v>25.0</c:v>
                </c:pt>
                <c:pt idx="2" formatCode="0">
                  <c:v>45.0</c:v>
                </c:pt>
                <c:pt idx="3">
                  <c:v>75.0</c:v>
                </c:pt>
                <c:pt idx="4" formatCode="0">
                  <c:v>100.0</c:v>
                </c:pt>
                <c:pt idx="5">
                  <c:v>125.0</c:v>
                </c:pt>
                <c:pt idx="6" formatCode="0">
                  <c:v>150.0</c:v>
                </c:pt>
                <c:pt idx="7">
                  <c:v>175.0</c:v>
                </c:pt>
              </c:numCache>
            </c:numRef>
          </c:yVal>
          <c:smooth val="0"/>
        </c:ser>
        <c:ser>
          <c:idx val="4"/>
          <c:order val="4"/>
          <c:tx>
            <c:v>Chrysochromulina</c:v>
          </c:tx>
          <c:spPr>
            <a:ln w="31750">
              <a:solidFill>
                <a:schemeClr val="tx1"/>
              </a:solidFill>
            </a:ln>
          </c:spPr>
          <c:marker>
            <c:symbol val="circle"/>
            <c:size val="8"/>
            <c:spPr>
              <a:ln>
                <a:solidFill>
                  <a:schemeClr val="tx1"/>
                </a:solidFill>
              </a:ln>
            </c:spPr>
          </c:marker>
          <c:xVal>
            <c:numRef>
              <c:f>Chrysochromulina!$U$13:$U$20</c:f>
              <c:numCache>
                <c:formatCode>0.0</c:formatCode>
                <c:ptCount val="8"/>
                <c:pt idx="0">
                  <c:v>76.85066799712537</c:v>
                </c:pt>
                <c:pt idx="1">
                  <c:v>137.9709868417806</c:v>
                </c:pt>
                <c:pt idx="2">
                  <c:v>191.3718864461394</c:v>
                </c:pt>
                <c:pt idx="3">
                  <c:v>196.5062037315438</c:v>
                </c:pt>
                <c:pt idx="4">
                  <c:v>251.2952418208142</c:v>
                </c:pt>
                <c:pt idx="5">
                  <c:v>113.2610848270635</c:v>
                </c:pt>
                <c:pt idx="6">
                  <c:v>50.99138351143874</c:v>
                </c:pt>
                <c:pt idx="7">
                  <c:v>18.42383609554924</c:v>
                </c:pt>
              </c:numCache>
            </c:numRef>
          </c:xVal>
          <c:yVal>
            <c:numRef>
              <c:f>Chrysochromulina!$T$13:$T$20</c:f>
              <c:numCache>
                <c:formatCode>General</c:formatCode>
                <c:ptCount val="8"/>
                <c:pt idx="0" formatCode="0">
                  <c:v>5.0</c:v>
                </c:pt>
                <c:pt idx="1">
                  <c:v>25.0</c:v>
                </c:pt>
                <c:pt idx="2" formatCode="0">
                  <c:v>45.0</c:v>
                </c:pt>
                <c:pt idx="3">
                  <c:v>75.0</c:v>
                </c:pt>
                <c:pt idx="4" formatCode="0">
                  <c:v>100.0</c:v>
                </c:pt>
                <c:pt idx="5">
                  <c:v>125.0</c:v>
                </c:pt>
                <c:pt idx="6" formatCode="0">
                  <c:v>150.0</c:v>
                </c:pt>
                <c:pt idx="7">
                  <c:v>175.0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292112"/>
        <c:axId val="979299648"/>
      </c:scatterChart>
      <c:valAx>
        <c:axId val="979292112"/>
        <c:scaling>
          <c:orientation val="minMax"/>
          <c:max val="800.0"/>
          <c:min val="0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Cells mL-1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979299648"/>
        <c:crosses val="autoZero"/>
        <c:crossBetween val="midCat"/>
      </c:valAx>
      <c:valAx>
        <c:axId val="97929964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(m)</a:t>
                </a:r>
              </a:p>
            </c:rich>
          </c:tx>
          <c:layout>
            <c:manualLayout>
              <c:xMode val="edge"/>
              <c:yMode val="edge"/>
              <c:x val="0.00215048495738834"/>
              <c:y val="0.4187432130165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792921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1223411318329"/>
          <c:y val="0.0906975913774113"/>
          <c:w val="0.719322018368654"/>
          <c:h val="0.686721400181835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2971644806043"/>
                  <c:y val="0.1381586773942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Chrysochromulina!$A$3:$A$8</c:f>
              <c:numCache>
                <c:formatCode>General</c:formatCode>
                <c:ptCount val="6"/>
                <c:pt idx="0">
                  <c:v>6.0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</c:numCache>
            </c:numRef>
          </c:xVal>
          <c:yVal>
            <c:numRef>
              <c:f>Chrysochromulina!$B$3:$B$8</c:f>
              <c:numCache>
                <c:formatCode>0.0</c:formatCode>
                <c:ptCount val="6"/>
                <c:pt idx="0">
                  <c:v>18.39444444444445</c:v>
                </c:pt>
                <c:pt idx="1">
                  <c:v>21.55666666666667</c:v>
                </c:pt>
                <c:pt idx="2">
                  <c:v>25.04625</c:v>
                </c:pt>
                <c:pt idx="3">
                  <c:v>28.33888888888889</c:v>
                </c:pt>
                <c:pt idx="4">
                  <c:v>31.59888888888889</c:v>
                </c:pt>
                <c:pt idx="5">
                  <c:v>35.62714285714286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668720"/>
        <c:axId val="306733312"/>
      </c:scatterChart>
      <c:valAx>
        <c:axId val="72266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Log10(copies in standards)</a:t>
                </a:r>
              </a:p>
            </c:rich>
          </c:tx>
          <c:layout>
            <c:manualLayout>
              <c:xMode val="edge"/>
              <c:yMode val="edge"/>
              <c:x val="0.306350246798403"/>
              <c:y val="0.875530712901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33312"/>
        <c:crosses val="autoZero"/>
        <c:crossBetween val="midCat"/>
      </c:valAx>
      <c:valAx>
        <c:axId val="3067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Ct. SYBR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66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174461434317"/>
          <c:y val="0.177121918785935"/>
          <c:w val="0.747404730617608"/>
          <c:h val="0.757617062170418"/>
        </c:manualLayout>
      </c:layout>
      <c:scatterChart>
        <c:scatterStyle val="lineMarker"/>
        <c:varyColors val="0"/>
        <c:ser>
          <c:idx val="3"/>
          <c:order val="0"/>
          <c:tx>
            <c:strRef>
              <c:f>'Hap2'!$B$133</c:f>
              <c:strCache>
                <c:ptCount val="1"/>
              </c:strCache>
            </c:strRef>
          </c:tx>
          <c:errBars>
            <c:errDir val="x"/>
            <c:errBarType val="both"/>
            <c:errValType val="cust"/>
            <c:noEndCap val="0"/>
            <c:plus>
              <c:numRef>
                <c:f>'Hap2'!$S$39:$S$46</c:f>
                <c:numCache>
                  <c:formatCode>General</c:formatCode>
                  <c:ptCount val="8"/>
                  <c:pt idx="0">
                    <c:v>4.147240308915549</c:v>
                  </c:pt>
                  <c:pt idx="1">
                    <c:v>6.214264267051377</c:v>
                  </c:pt>
                  <c:pt idx="2">
                    <c:v>2.236598124436123</c:v>
                  </c:pt>
                  <c:pt idx="3">
                    <c:v>6.449423025697418</c:v>
                  </c:pt>
                  <c:pt idx="4">
                    <c:v>4.505578180047037</c:v>
                  </c:pt>
                  <c:pt idx="5">
                    <c:v>0.416766481374321</c:v>
                  </c:pt>
                  <c:pt idx="6">
                    <c:v>0.545093910048418</c:v>
                  </c:pt>
                  <c:pt idx="7">
                    <c:v>0.3</c:v>
                  </c:pt>
                </c:numCache>
              </c:numRef>
            </c:plus>
            <c:minus>
              <c:numRef>
                <c:f>'Hap2'!$S$39:$S$46</c:f>
                <c:numCache>
                  <c:formatCode>General</c:formatCode>
                  <c:ptCount val="8"/>
                  <c:pt idx="0">
                    <c:v>4.147240308915549</c:v>
                  </c:pt>
                  <c:pt idx="1">
                    <c:v>6.214264267051377</c:v>
                  </c:pt>
                  <c:pt idx="2">
                    <c:v>2.236598124436123</c:v>
                  </c:pt>
                  <c:pt idx="3">
                    <c:v>6.449423025697418</c:v>
                  </c:pt>
                  <c:pt idx="4">
                    <c:v>4.505578180047037</c:v>
                  </c:pt>
                  <c:pt idx="5">
                    <c:v>0.416766481374321</c:v>
                  </c:pt>
                  <c:pt idx="6">
                    <c:v>0.545093910048418</c:v>
                  </c:pt>
                  <c:pt idx="7">
                    <c:v>0.3</c:v>
                  </c:pt>
                </c:numCache>
              </c:numRef>
            </c:minus>
          </c:errBars>
          <c:xVal>
            <c:numRef>
              <c:f>'Hap2'!$R$39:$R$46</c:f>
              <c:numCache>
                <c:formatCode>0</c:formatCode>
                <c:ptCount val="8"/>
                <c:pt idx="0">
                  <c:v>16.91754881812932</c:v>
                </c:pt>
                <c:pt idx="1">
                  <c:v>22.03328332339495</c:v>
                </c:pt>
                <c:pt idx="2">
                  <c:v>23.00949959354622</c:v>
                </c:pt>
                <c:pt idx="3">
                  <c:v>30.4791804711816</c:v>
                </c:pt>
                <c:pt idx="4">
                  <c:v>24.6749940102637</c:v>
                </c:pt>
                <c:pt idx="5">
                  <c:v>3.929115896820182</c:v>
                </c:pt>
                <c:pt idx="6">
                  <c:v>2.187184512333751</c:v>
                </c:pt>
                <c:pt idx="7" formatCode="0.0">
                  <c:v>0.661048111257167</c:v>
                </c:pt>
              </c:numCache>
            </c:numRef>
          </c:xVal>
          <c:yVal>
            <c:numRef>
              <c:f>'Hap2'!$T$12:$T$19</c:f>
              <c:numCache>
                <c:formatCode>General</c:formatCode>
                <c:ptCount val="8"/>
                <c:pt idx="0" formatCode="0">
                  <c:v>5.0</c:v>
                </c:pt>
                <c:pt idx="1">
                  <c:v>25.0</c:v>
                </c:pt>
                <c:pt idx="2" formatCode="0">
                  <c:v>45.0</c:v>
                </c:pt>
                <c:pt idx="3">
                  <c:v>75.0</c:v>
                </c:pt>
                <c:pt idx="4" formatCode="0">
                  <c:v>100.0</c:v>
                </c:pt>
                <c:pt idx="5">
                  <c:v>125.0</c:v>
                </c:pt>
                <c:pt idx="6" formatCode="0">
                  <c:v>150.0</c:v>
                </c:pt>
                <c:pt idx="7">
                  <c:v>175.0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'Hap2'!$B$123</c:f>
              <c:strCache>
                <c:ptCount val="1"/>
              </c:strCache>
            </c:strRef>
          </c:tx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'Hap2'!$S$30:$S$37</c:f>
                <c:numCache>
                  <c:formatCode>General</c:formatCode>
                  <c:ptCount val="8"/>
                  <c:pt idx="0">
                    <c:v>4.935500038163243</c:v>
                  </c:pt>
                  <c:pt idx="1">
                    <c:v>6.792697045462822</c:v>
                  </c:pt>
                  <c:pt idx="2">
                    <c:v>6.700982993253736</c:v>
                  </c:pt>
                  <c:pt idx="3">
                    <c:v>5.712808058693018</c:v>
                  </c:pt>
                  <c:pt idx="4">
                    <c:v>9.556503177312477</c:v>
                  </c:pt>
                  <c:pt idx="5">
                    <c:v>1.31812021345181</c:v>
                  </c:pt>
                  <c:pt idx="6">
                    <c:v>1.348184125979634</c:v>
                  </c:pt>
                  <c:pt idx="7">
                    <c:v>0.874524640596827</c:v>
                  </c:pt>
                </c:numCache>
              </c:numRef>
            </c:plus>
            <c:minus>
              <c:numRef>
                <c:f>'Hap2'!$S$30:$S$37</c:f>
                <c:numCache>
                  <c:formatCode>General</c:formatCode>
                  <c:ptCount val="8"/>
                  <c:pt idx="0">
                    <c:v>4.935500038163243</c:v>
                  </c:pt>
                  <c:pt idx="1">
                    <c:v>6.792697045462822</c:v>
                  </c:pt>
                  <c:pt idx="2">
                    <c:v>6.700982993253736</c:v>
                  </c:pt>
                  <c:pt idx="3">
                    <c:v>5.712808058693018</c:v>
                  </c:pt>
                  <c:pt idx="4">
                    <c:v>9.556503177312477</c:v>
                  </c:pt>
                  <c:pt idx="5">
                    <c:v>1.31812021345181</c:v>
                  </c:pt>
                  <c:pt idx="6">
                    <c:v>1.348184125979634</c:v>
                  </c:pt>
                  <c:pt idx="7">
                    <c:v>0.874524640596827</c:v>
                  </c:pt>
                </c:numCache>
              </c:numRef>
            </c:minus>
          </c:errBars>
          <c:xVal>
            <c:numRef>
              <c:f>'Hap2'!$R$30:$R$37</c:f>
              <c:numCache>
                <c:formatCode>0</c:formatCode>
                <c:ptCount val="8"/>
                <c:pt idx="0">
                  <c:v>10.8582700239474</c:v>
                </c:pt>
                <c:pt idx="1">
                  <c:v>18.32304375356473</c:v>
                </c:pt>
                <c:pt idx="2">
                  <c:v>14.1443519222406</c:v>
                </c:pt>
                <c:pt idx="3">
                  <c:v>31.04580913180547</c:v>
                </c:pt>
                <c:pt idx="4">
                  <c:v>29.22363127879645</c:v>
                </c:pt>
                <c:pt idx="5">
                  <c:v>8.66651528810524</c:v>
                </c:pt>
                <c:pt idx="6">
                  <c:v>9.073103092439887</c:v>
                </c:pt>
                <c:pt idx="7">
                  <c:v>3.841756871907383</c:v>
                </c:pt>
              </c:numCache>
            </c:numRef>
          </c:xVal>
          <c:yVal>
            <c:numRef>
              <c:f>'Hap2'!$T$12:$T$19</c:f>
              <c:numCache>
                <c:formatCode>General</c:formatCode>
                <c:ptCount val="8"/>
                <c:pt idx="0" formatCode="0">
                  <c:v>5.0</c:v>
                </c:pt>
                <c:pt idx="1">
                  <c:v>25.0</c:v>
                </c:pt>
                <c:pt idx="2" formatCode="0">
                  <c:v>45.0</c:v>
                </c:pt>
                <c:pt idx="3">
                  <c:v>75.0</c:v>
                </c:pt>
                <c:pt idx="4" formatCode="0">
                  <c:v>100.0</c:v>
                </c:pt>
                <c:pt idx="5">
                  <c:v>125.0</c:v>
                </c:pt>
                <c:pt idx="6" formatCode="0">
                  <c:v>150.0</c:v>
                </c:pt>
                <c:pt idx="7">
                  <c:v>175.0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'Hap2'!$B$113</c:f>
              <c:strCache>
                <c:ptCount val="1"/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'Hap2'!$S$21:$S$28</c:f>
                <c:numCache>
                  <c:formatCode>General</c:formatCode>
                  <c:ptCount val="8"/>
                  <c:pt idx="1">
                    <c:v>7.255525719772177</c:v>
                  </c:pt>
                  <c:pt idx="2">
                    <c:v>4.088106837072849</c:v>
                  </c:pt>
                  <c:pt idx="3">
                    <c:v>5.960335060991852</c:v>
                  </c:pt>
                  <c:pt idx="4">
                    <c:v>1.709619656610902</c:v>
                  </c:pt>
                  <c:pt idx="5">
                    <c:v>1.427118399059283</c:v>
                  </c:pt>
                  <c:pt idx="6">
                    <c:v>0.431560059878663</c:v>
                  </c:pt>
                  <c:pt idx="7">
                    <c:v>0.442041407317717</c:v>
                  </c:pt>
                </c:numCache>
              </c:numRef>
            </c:plus>
            <c:minus>
              <c:numRef>
                <c:f>'Hap2'!$S$21:$S$28</c:f>
                <c:numCache>
                  <c:formatCode>General</c:formatCode>
                  <c:ptCount val="8"/>
                  <c:pt idx="1">
                    <c:v>7.255525719772177</c:v>
                  </c:pt>
                  <c:pt idx="2">
                    <c:v>4.088106837072849</c:v>
                  </c:pt>
                  <c:pt idx="3">
                    <c:v>5.960335060991852</c:v>
                  </c:pt>
                  <c:pt idx="4">
                    <c:v>1.709619656610902</c:v>
                  </c:pt>
                  <c:pt idx="5">
                    <c:v>1.427118399059283</c:v>
                  </c:pt>
                  <c:pt idx="6">
                    <c:v>0.431560059878663</c:v>
                  </c:pt>
                  <c:pt idx="7">
                    <c:v>0.442041407317717</c:v>
                  </c:pt>
                </c:numCache>
              </c:numRef>
            </c:minus>
          </c:errBars>
          <c:errBars>
            <c:errDir val="y"/>
            <c:errBarType val="both"/>
            <c:errValType val="fixedVal"/>
            <c:noEndCap val="0"/>
            <c:val val="1.0"/>
          </c:errBars>
          <c:xVal>
            <c:numRef>
              <c:f>'Hap2'!$R$21:$R$28</c:f>
              <c:numCache>
                <c:formatCode>0</c:formatCode>
                <c:ptCount val="8"/>
                <c:pt idx="0">
                  <c:v>1.787054626637587</c:v>
                </c:pt>
                <c:pt idx="1">
                  <c:v>19.44144637901123</c:v>
                </c:pt>
                <c:pt idx="2">
                  <c:v>26.76210999451903</c:v>
                </c:pt>
                <c:pt idx="3">
                  <c:v>19.41508831218144</c:v>
                </c:pt>
                <c:pt idx="4">
                  <c:v>5.984414979405161</c:v>
                </c:pt>
                <c:pt idx="5">
                  <c:v>8.410770551140517</c:v>
                </c:pt>
                <c:pt idx="6">
                  <c:v>2.327630060337945</c:v>
                </c:pt>
                <c:pt idx="7">
                  <c:v>2.284253470991767</c:v>
                </c:pt>
              </c:numCache>
            </c:numRef>
          </c:xVal>
          <c:yVal>
            <c:numRef>
              <c:f>'Hap2'!$T$12:$T$19</c:f>
              <c:numCache>
                <c:formatCode>General</c:formatCode>
                <c:ptCount val="8"/>
                <c:pt idx="0" formatCode="0">
                  <c:v>5.0</c:v>
                </c:pt>
                <c:pt idx="1">
                  <c:v>25.0</c:v>
                </c:pt>
                <c:pt idx="2" formatCode="0">
                  <c:v>45.0</c:v>
                </c:pt>
                <c:pt idx="3">
                  <c:v>75.0</c:v>
                </c:pt>
                <c:pt idx="4" formatCode="0">
                  <c:v>100.0</c:v>
                </c:pt>
                <c:pt idx="5">
                  <c:v>125.0</c:v>
                </c:pt>
                <c:pt idx="6" formatCode="0">
                  <c:v>150.0</c:v>
                </c:pt>
                <c:pt idx="7">
                  <c:v>175.0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'Hap2'!$B$104</c:f>
              <c:strCache>
                <c:ptCount val="1"/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'Hap2'!$S$12:$S$19</c:f>
                <c:numCache>
                  <c:formatCode>General</c:formatCode>
                  <c:ptCount val="8"/>
                  <c:pt idx="1">
                    <c:v>11.29458334846827</c:v>
                  </c:pt>
                  <c:pt idx="2">
                    <c:v>5.754340645198213</c:v>
                  </c:pt>
                  <c:pt idx="3">
                    <c:v>15.85203862015421</c:v>
                  </c:pt>
                  <c:pt idx="4">
                    <c:v>3.2786289353856</c:v>
                  </c:pt>
                  <c:pt idx="5">
                    <c:v>0.919120282006127</c:v>
                  </c:pt>
                  <c:pt idx="6">
                    <c:v>1.59781959083869</c:v>
                  </c:pt>
                  <c:pt idx="7">
                    <c:v>1.015737808579161</c:v>
                  </c:pt>
                </c:numCache>
              </c:numRef>
            </c:plus>
            <c:minus>
              <c:numRef>
                <c:f>'Hap2'!$S$12:$S$19</c:f>
                <c:numCache>
                  <c:formatCode>General</c:formatCode>
                  <c:ptCount val="8"/>
                  <c:pt idx="1">
                    <c:v>11.29458334846827</c:v>
                  </c:pt>
                  <c:pt idx="2">
                    <c:v>5.754340645198213</c:v>
                  </c:pt>
                  <c:pt idx="3">
                    <c:v>15.85203862015421</c:v>
                  </c:pt>
                  <c:pt idx="4">
                    <c:v>3.2786289353856</c:v>
                  </c:pt>
                  <c:pt idx="5">
                    <c:v>0.919120282006127</c:v>
                  </c:pt>
                  <c:pt idx="6">
                    <c:v>1.59781959083869</c:v>
                  </c:pt>
                  <c:pt idx="7">
                    <c:v>1.015737808579161</c:v>
                  </c:pt>
                </c:numCache>
              </c:numRef>
            </c:minus>
          </c:errBars>
          <c:xVal>
            <c:numRef>
              <c:f>'Hap2'!$R$12:$R$19</c:f>
              <c:numCache>
                <c:formatCode>0</c:formatCode>
                <c:ptCount val="8"/>
                <c:pt idx="1">
                  <c:v>56.60008326934175</c:v>
                </c:pt>
                <c:pt idx="2">
                  <c:v>81.98298825182317</c:v>
                </c:pt>
                <c:pt idx="3">
                  <c:v>53.94292366143938</c:v>
                </c:pt>
                <c:pt idx="4">
                  <c:v>7.503184178817062</c:v>
                </c:pt>
                <c:pt idx="5">
                  <c:v>5.733137122937182</c:v>
                </c:pt>
                <c:pt idx="6">
                  <c:v>7.43601795956707</c:v>
                </c:pt>
                <c:pt idx="7">
                  <c:v>2.188615002868191</c:v>
                </c:pt>
              </c:numCache>
            </c:numRef>
          </c:xVal>
          <c:yVal>
            <c:numRef>
              <c:f>'Hap2'!$T$12:$T$19</c:f>
              <c:numCache>
                <c:formatCode>General</c:formatCode>
                <c:ptCount val="8"/>
                <c:pt idx="0" formatCode="0">
                  <c:v>5.0</c:v>
                </c:pt>
                <c:pt idx="1">
                  <c:v>25.0</c:v>
                </c:pt>
                <c:pt idx="2" formatCode="0">
                  <c:v>45.0</c:v>
                </c:pt>
                <c:pt idx="3">
                  <c:v>75.0</c:v>
                </c:pt>
                <c:pt idx="4" formatCode="0">
                  <c:v>100.0</c:v>
                </c:pt>
                <c:pt idx="5">
                  <c:v>125.0</c:v>
                </c:pt>
                <c:pt idx="6" formatCode="0">
                  <c:v>150.0</c:v>
                </c:pt>
                <c:pt idx="7">
                  <c:v>175.0</c:v>
                </c:pt>
              </c:numCache>
            </c:numRef>
          </c:yVal>
          <c:smooth val="0"/>
        </c:ser>
        <c:ser>
          <c:idx val="4"/>
          <c:order val="4"/>
          <c:tx>
            <c:v>Hap2-AVE</c:v>
          </c:tx>
          <c:spPr>
            <a:ln w="31750">
              <a:solidFill>
                <a:schemeClr val="tx1"/>
              </a:solidFill>
            </a:ln>
          </c:spPr>
          <c:marker>
            <c:symbol val="circle"/>
            <c:size val="8"/>
            <c:spPr>
              <a:ln>
                <a:solidFill>
                  <a:schemeClr val="tx1"/>
                </a:solidFill>
              </a:ln>
            </c:spPr>
          </c:marker>
          <c:xVal>
            <c:numRef>
              <c:f>'Hap2'!$U$12:$U$19</c:f>
              <c:numCache>
                <c:formatCode>0.0</c:formatCode>
                <c:ptCount val="8"/>
                <c:pt idx="0">
                  <c:v>9.8542911562381</c:v>
                </c:pt>
                <c:pt idx="1">
                  <c:v>29.09946418132817</c:v>
                </c:pt>
                <c:pt idx="2">
                  <c:v>36.47473744053225</c:v>
                </c:pt>
                <c:pt idx="3">
                  <c:v>33.72075039415197</c:v>
                </c:pt>
                <c:pt idx="4">
                  <c:v>16.84655611182059</c:v>
                </c:pt>
                <c:pt idx="5">
                  <c:v>6.684884714750781</c:v>
                </c:pt>
                <c:pt idx="6">
                  <c:v>5.255983906169663</c:v>
                </c:pt>
                <c:pt idx="7">
                  <c:v>2.243918364256127</c:v>
                </c:pt>
              </c:numCache>
            </c:numRef>
          </c:xVal>
          <c:yVal>
            <c:numRef>
              <c:f>'Hap2'!$T$12:$T$19</c:f>
              <c:numCache>
                <c:formatCode>General</c:formatCode>
                <c:ptCount val="8"/>
                <c:pt idx="0" formatCode="0">
                  <c:v>5.0</c:v>
                </c:pt>
                <c:pt idx="1">
                  <c:v>25.0</c:v>
                </c:pt>
                <c:pt idx="2" formatCode="0">
                  <c:v>45.0</c:v>
                </c:pt>
                <c:pt idx="3">
                  <c:v>75.0</c:v>
                </c:pt>
                <c:pt idx="4" formatCode="0">
                  <c:v>100.0</c:v>
                </c:pt>
                <c:pt idx="5">
                  <c:v>125.0</c:v>
                </c:pt>
                <c:pt idx="6" formatCode="0">
                  <c:v>150.0</c:v>
                </c:pt>
                <c:pt idx="7">
                  <c:v>175.0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432384"/>
        <c:axId val="982439984"/>
      </c:scatterChart>
      <c:valAx>
        <c:axId val="982432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Cells mL-1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982439984"/>
        <c:crosses val="autoZero"/>
        <c:crossBetween val="midCat"/>
      </c:valAx>
      <c:valAx>
        <c:axId val="9824399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(m)</a:t>
                </a:r>
              </a:p>
            </c:rich>
          </c:tx>
          <c:layout>
            <c:manualLayout>
              <c:xMode val="edge"/>
              <c:yMode val="edge"/>
              <c:x val="0.00469880678685432"/>
              <c:y val="0.41144510342310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8243238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31750</xdr:colOff>
      <xdr:row>21</xdr:row>
      <xdr:rowOff>79375</xdr:rowOff>
    </xdr:from>
    <xdr:to>
      <xdr:col>24</xdr:col>
      <xdr:colOff>230566</xdr:colOff>
      <xdr:row>47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23285</xdr:colOff>
      <xdr:row>9</xdr:row>
      <xdr:rowOff>220131</xdr:rowOff>
    </xdr:from>
    <xdr:to>
      <xdr:col>3</xdr:col>
      <xdr:colOff>190500</xdr:colOff>
      <xdr:row>19</xdr:row>
      <xdr:rowOff>63500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1039865</xdr:colOff>
      <xdr:row>20</xdr:row>
      <xdr:rowOff>157528</xdr:rowOff>
    </xdr:from>
    <xdr:to>
      <xdr:col>23</xdr:col>
      <xdr:colOff>460375</xdr:colOff>
      <xdr:row>40</xdr:row>
      <xdr:rowOff>148168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282223</xdr:rowOff>
    </xdr:from>
    <xdr:to>
      <xdr:col>2</xdr:col>
      <xdr:colOff>747888</xdr:colOff>
      <xdr:row>23</xdr:row>
      <xdr:rowOff>84667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50667</xdr:colOff>
      <xdr:row>22</xdr:row>
      <xdr:rowOff>99389</xdr:rowOff>
    </xdr:from>
    <xdr:to>
      <xdr:col>23</xdr:col>
      <xdr:colOff>331932</xdr:colOff>
      <xdr:row>42</xdr:row>
      <xdr:rowOff>90028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80818</xdr:colOff>
      <xdr:row>8</xdr:row>
      <xdr:rowOff>150090</xdr:rowOff>
    </xdr:from>
    <xdr:to>
      <xdr:col>3</xdr:col>
      <xdr:colOff>811999</xdr:colOff>
      <xdr:row>22</xdr:row>
      <xdr:rowOff>86825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704222</xdr:colOff>
      <xdr:row>22</xdr:row>
      <xdr:rowOff>24481</xdr:rowOff>
    </xdr:from>
    <xdr:to>
      <xdr:col>23</xdr:col>
      <xdr:colOff>302381</xdr:colOff>
      <xdr:row>42</xdr:row>
      <xdr:rowOff>15120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9</xdr:row>
      <xdr:rowOff>25400</xdr:rowOff>
    </xdr:from>
    <xdr:to>
      <xdr:col>3</xdr:col>
      <xdr:colOff>657290</xdr:colOff>
      <xdr:row>22</xdr:row>
      <xdr:rowOff>90289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816427</xdr:colOff>
      <xdr:row>20</xdr:row>
      <xdr:rowOff>90715</xdr:rowOff>
    </xdr:from>
    <xdr:to>
      <xdr:col>23</xdr:col>
      <xdr:colOff>302380</xdr:colOff>
      <xdr:row>38</xdr:row>
      <xdr:rowOff>90716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103686</xdr:rowOff>
    </xdr:from>
    <xdr:to>
      <xdr:col>4</xdr:col>
      <xdr:colOff>217824</xdr:colOff>
      <xdr:row>24</xdr:row>
      <xdr:rowOff>44850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38985</xdr:colOff>
      <xdr:row>20</xdr:row>
      <xdr:rowOff>100076</xdr:rowOff>
    </xdr:from>
    <xdr:to>
      <xdr:col>23</xdr:col>
      <xdr:colOff>665239</xdr:colOff>
      <xdr:row>40</xdr:row>
      <xdr:rowOff>90716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41414</xdr:colOff>
      <xdr:row>9</xdr:row>
      <xdr:rowOff>27608</xdr:rowOff>
    </xdr:from>
    <xdr:to>
      <xdr:col>4</xdr:col>
      <xdr:colOff>27610</xdr:colOff>
      <xdr:row>23</xdr:row>
      <xdr:rowOff>96630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188897</xdr:colOff>
      <xdr:row>24</xdr:row>
      <xdr:rowOff>100258</xdr:rowOff>
    </xdr:from>
    <xdr:to>
      <xdr:col>21</xdr:col>
      <xdr:colOff>612047</xdr:colOff>
      <xdr:row>44</xdr:row>
      <xdr:rowOff>90897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142696</xdr:rowOff>
    </xdr:from>
    <xdr:to>
      <xdr:col>3</xdr:col>
      <xdr:colOff>114157</xdr:colOff>
      <xdr:row>23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qian/Downloads/UH-CMORE%20postdoc/NPSG%20mixotrophs/Manuscript%20writing/NPSG%20mixotrophs_Supplementary%20Tab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qian/Downloads/UH-CMORE%20postdoc/NPSG%20mixotrophs/Manuscript%20writing/data%20for%20BCO-DMO/NPSG%20mixotrophs_Supplementary%20Tab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qian/Downloads/UH-CMORE%20postdoc/NPSG%20mixotrophs/NPSG%20mixotroph-qPCR-drift%20corrected/HOTs266_8%20depth_MasterPure%20extracted%20DNA_500%20manual%20threshold_Nov02202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qian/Downloads/UH-CMORE%20postdoc/NPSG%20mixotrophs/NPSG%20mixotroph-qPCR-drift%20corrected/First%20standard%20and%20cellular%20gene%20copies_oct26202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qian/Downloads/UH-CMORE%20postdoc/NPSG%20mixotrophs/NPSG%20mixotroph-qPCR-drift%20corrected/Cellular%2018S%20gene%20copies_Nov21-plate1%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qian/Downloads/UH-CMORE%20postdoc/NPSG%20mixotrophs/NPSG%20mixotroph-qPCR-drift%20corrected/FLO-AVE%20on%20three%20run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qian/Downloads/UH-CMORE%20postdoc/NPSG%20mixotrophs/NPSG%20mixotroph-qPCR-drift%20corrected/4%20Hots%20cruises%202014_Flo_Dec09%202020_5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zing rates"/>
      <sheetName val="fig for poster"/>
      <sheetName val="primers"/>
      <sheetName val="MNF vs HNF"/>
      <sheetName val="maybe delete"/>
      <sheetName val="grazing impact"/>
      <sheetName val="supple fig.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1">
          <cell r="E21" t="str">
            <v>Flo</v>
          </cell>
          <cell r="F21" t="str">
            <v>Rhizo</v>
          </cell>
          <cell r="G21" t="str">
            <v>Dicty-X</v>
          </cell>
          <cell r="H21" t="str">
            <v>Chrysochr</v>
          </cell>
          <cell r="I21" t="str">
            <v>Hapt-X</v>
          </cell>
          <cell r="J21" t="str">
            <v>Chryso-H</v>
          </cell>
          <cell r="K21" t="str">
            <v>Trip</v>
          </cell>
        </row>
        <row r="22">
          <cell r="D22">
            <v>5</v>
          </cell>
          <cell r="E22">
            <v>1.6023133902422256E-3</v>
          </cell>
          <cell r="F22">
            <v>2.1194250998311181E-3</v>
          </cell>
          <cell r="G22">
            <v>3.8953567694719908E-4</v>
          </cell>
          <cell r="H22">
            <v>2.0456250535962096E-2</v>
          </cell>
          <cell r="I22">
            <v>3.569045087859326E-3</v>
          </cell>
          <cell r="J22">
            <v>7.1455046141400136E-3</v>
          </cell>
          <cell r="K22">
            <v>7.3651368190641062E-4</v>
          </cell>
        </row>
        <row r="23">
          <cell r="D23">
            <v>25</v>
          </cell>
          <cell r="E23">
            <v>2.7284628255218272E-3</v>
          </cell>
          <cell r="F23">
            <v>4.2019886055132214E-3</v>
          </cell>
          <cell r="G23">
            <v>1.3415247508939403E-3</v>
          </cell>
          <cell r="H23">
            <v>3.6725368133884884E-2</v>
          </cell>
          <cell r="I23">
            <v>1.0539296845310128E-2</v>
          </cell>
          <cell r="J23">
            <v>1.4995333190927766E-2</v>
          </cell>
          <cell r="K23">
            <v>1.2121173304099418E-3</v>
          </cell>
        </row>
        <row r="24">
          <cell r="D24">
            <v>45</v>
          </cell>
          <cell r="E24">
            <v>3.7300775103814281E-3</v>
          </cell>
          <cell r="F24">
            <v>4.9701546619536439E-3</v>
          </cell>
          <cell r="G24">
            <v>2.3106519007179025E-3</v>
          </cell>
          <cell r="H24">
            <v>5.0939716683117822E-2</v>
          </cell>
          <cell r="I24">
            <v>1.3210486723916408E-2</v>
          </cell>
          <cell r="J24">
            <v>1.9159276471932135E-2</v>
          </cell>
          <cell r="K24">
            <v>1.7103025557174229E-3</v>
          </cell>
        </row>
        <row r="25">
          <cell r="D25">
            <v>75</v>
          </cell>
          <cell r="E25">
            <v>4.2641290307733086E-3</v>
          </cell>
          <cell r="F25">
            <v>3.2423700336872124E-3</v>
          </cell>
          <cell r="G25">
            <v>1.2936106512036623E-3</v>
          </cell>
          <cell r="H25">
            <v>5.2306378593269122E-2</v>
          </cell>
          <cell r="I25">
            <v>1.2213042688209223E-2</v>
          </cell>
          <cell r="J25">
            <v>1.8545289496070507E-2</v>
          </cell>
          <cell r="K25">
            <v>1.3501653099529829E-3</v>
          </cell>
        </row>
        <row r="26">
          <cell r="D26">
            <v>100</v>
          </cell>
          <cell r="E26">
            <v>4.0401435350873541E-3</v>
          </cell>
          <cell r="F26">
            <v>3.5464832145677295E-3</v>
          </cell>
          <cell r="G26">
            <v>1.4093934895970212E-3</v>
          </cell>
          <cell r="H26">
            <v>6.6890224368303983E-2</v>
          </cell>
          <cell r="I26">
            <v>6.1015163226812042E-3</v>
          </cell>
          <cell r="J26">
            <v>1.3606735285060307E-2</v>
          </cell>
          <cell r="K26">
            <v>2.3802004626967012E-4</v>
          </cell>
        </row>
        <row r="27">
          <cell r="D27">
            <v>125</v>
          </cell>
          <cell r="E27">
            <v>1.7809600458465716E-3</v>
          </cell>
          <cell r="F27">
            <v>9.3847866665239688E-4</v>
          </cell>
          <cell r="G27">
            <v>5.1160345817186461E-4</v>
          </cell>
          <cell r="H27">
            <v>3.0148041488512894E-2</v>
          </cell>
          <cell r="I27">
            <v>2.4211437003242822E-3</v>
          </cell>
          <cell r="J27">
            <v>2.3817617501384891E-3</v>
          </cell>
          <cell r="K27">
            <v>8.3572696439892361E-5</v>
          </cell>
        </row>
        <row r="28">
          <cell r="D28">
            <v>150</v>
          </cell>
          <cell r="E28">
            <v>6.7786374644571135E-4</v>
          </cell>
          <cell r="F28">
            <v>2.3943231765695004E-4</v>
          </cell>
          <cell r="G28">
            <v>3.3011900753978767E-4</v>
          </cell>
          <cell r="H28">
            <v>1.3572979174681149E-2</v>
          </cell>
          <cell r="I28">
            <v>1.9036218074709036E-3</v>
          </cell>
          <cell r="J28">
            <v>6.934406979488809E-4</v>
          </cell>
          <cell r="K28">
            <v>7.9881387037322943E-5</v>
          </cell>
        </row>
        <row r="29">
          <cell r="D29">
            <v>175</v>
          </cell>
          <cell r="E29">
            <v>2.95159019445056E-4</v>
          </cell>
          <cell r="F29">
            <v>2.9743032162551834E-5</v>
          </cell>
          <cell r="G29">
            <v>2.4937170172487571E-4</v>
          </cell>
          <cell r="H29">
            <v>4.9040901897971076E-3</v>
          </cell>
          <cell r="I29">
            <v>8.1270643301785558E-4</v>
          </cell>
          <cell r="J29">
            <v>1.1799055881068413E-4</v>
          </cell>
          <cell r="K29">
            <v>1.2147651900888991E-5</v>
          </cell>
        </row>
        <row r="30">
          <cell r="D30">
            <v>200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zing rates"/>
      <sheetName val="fig for poster"/>
      <sheetName val="primers"/>
      <sheetName val="MNF vs HNF"/>
      <sheetName val="confirmed mixotroph"/>
      <sheetName val="grazing impact"/>
      <sheetName val="supple fig.S1"/>
    </sheetNames>
    <sheetDataSet>
      <sheetData sheetId="0" refreshError="1"/>
      <sheetData sheetId="1" refreshError="1"/>
      <sheetData sheetId="2" refreshError="1"/>
      <sheetData sheetId="3">
        <row r="22">
          <cell r="G22" t="str">
            <v>hb</v>
          </cell>
        </row>
        <row r="23">
          <cell r="G23" t="str">
            <v>hb</v>
          </cell>
        </row>
        <row r="24">
          <cell r="G24" t="str">
            <v>euk</v>
          </cell>
        </row>
        <row r="25">
          <cell r="G25" t="str">
            <v>hb</v>
          </cell>
        </row>
        <row r="26">
          <cell r="G26" t="str">
            <v>hb</v>
          </cell>
        </row>
        <row r="27">
          <cell r="G27" t="str">
            <v>hb</v>
          </cell>
        </row>
        <row r="28">
          <cell r="G28" t="str">
            <v>pro</v>
          </cell>
        </row>
        <row r="29">
          <cell r="G29" t="str">
            <v>syn</v>
          </cell>
        </row>
        <row r="30">
          <cell r="G30" t="str">
            <v>Pro</v>
          </cell>
        </row>
      </sheetData>
      <sheetData sheetId="4" refreshError="1"/>
      <sheetData sheetId="5">
        <row r="22">
          <cell r="D22">
            <v>5</v>
          </cell>
          <cell r="E22">
            <v>1.6023133902422256E-3</v>
          </cell>
          <cell r="F22">
            <v>2.1194250998311181E-3</v>
          </cell>
          <cell r="H22">
            <v>2.0456250535962096E-2</v>
          </cell>
          <cell r="I22">
            <v>3.569045087859326E-3</v>
          </cell>
          <cell r="J22">
            <v>7.1455046141400136E-3</v>
          </cell>
          <cell r="K22">
            <v>7.3651368190641062E-4</v>
          </cell>
          <cell r="L22">
            <v>3.6018588086888383E-2</v>
          </cell>
          <cell r="N22">
            <v>0.26142523611451252</v>
          </cell>
        </row>
        <row r="23">
          <cell r="D23">
            <v>25</v>
          </cell>
          <cell r="E23">
            <v>2.7284628255218272E-3</v>
          </cell>
          <cell r="F23">
            <v>4.2019886055132214E-3</v>
          </cell>
          <cell r="H23">
            <v>3.6725368133884884E-2</v>
          </cell>
          <cell r="I23">
            <v>1.0539296845310128E-2</v>
          </cell>
          <cell r="J23">
            <v>1.4995333190927766E-2</v>
          </cell>
          <cell r="K23">
            <v>1.2121173304099418E-3</v>
          </cell>
          <cell r="L23">
            <v>7.1744091682461722E-2</v>
          </cell>
          <cell r="N23">
            <v>0.27244591778150018</v>
          </cell>
        </row>
        <row r="24">
          <cell r="D24">
            <v>45</v>
          </cell>
          <cell r="E24">
            <v>3.7300775103814281E-3</v>
          </cell>
          <cell r="F24">
            <v>4.9701546619536439E-3</v>
          </cell>
          <cell r="H24">
            <v>5.0939716683117822E-2</v>
          </cell>
          <cell r="I24">
            <v>1.3210486723916408E-2</v>
          </cell>
          <cell r="J24">
            <v>1.9159276471932135E-2</v>
          </cell>
          <cell r="K24">
            <v>1.7103025557174229E-3</v>
          </cell>
          <cell r="L24">
            <v>9.603066650773677E-2</v>
          </cell>
          <cell r="N24">
            <v>0.3000958328366774</v>
          </cell>
        </row>
        <row r="25">
          <cell r="D25">
            <v>75</v>
          </cell>
          <cell r="E25">
            <v>4.2641290307733086E-3</v>
          </cell>
          <cell r="F25">
            <v>3.2423700336872124E-3</v>
          </cell>
          <cell r="H25">
            <v>5.2306378593269122E-2</v>
          </cell>
          <cell r="I25">
            <v>1.2213042688209223E-2</v>
          </cell>
          <cell r="J25">
            <v>1.8545289496070507E-2</v>
          </cell>
          <cell r="K25">
            <v>1.3501653099529829E-3</v>
          </cell>
          <cell r="L25">
            <v>9.321498580316602E-2</v>
          </cell>
          <cell r="N25">
            <v>0.32244177479082586</v>
          </cell>
        </row>
        <row r="26">
          <cell r="D26">
            <v>100</v>
          </cell>
          <cell r="E26">
            <v>4.0401435350873541E-3</v>
          </cell>
          <cell r="F26">
            <v>3.5464832145677295E-3</v>
          </cell>
          <cell r="H26">
            <v>6.6890224368303983E-2</v>
          </cell>
          <cell r="I26">
            <v>6.1015163226812042E-3</v>
          </cell>
          <cell r="J26">
            <v>1.3606735285060307E-2</v>
          </cell>
          <cell r="K26">
            <v>2.3802004626967012E-4</v>
          </cell>
          <cell r="L26">
            <v>9.583251626156726E-2</v>
          </cell>
          <cell r="N26">
            <v>0.3118809700820237</v>
          </cell>
        </row>
        <row r="27">
          <cell r="D27">
            <v>125</v>
          </cell>
          <cell r="E27">
            <v>1.7809600458465716E-3</v>
          </cell>
          <cell r="F27">
            <v>9.3847866665239688E-4</v>
          </cell>
          <cell r="H27">
            <v>3.0148041488512894E-2</v>
          </cell>
          <cell r="I27">
            <v>2.4211437003242822E-3</v>
          </cell>
          <cell r="J27">
            <v>2.3817617501384891E-3</v>
          </cell>
          <cell r="K27">
            <v>8.3572696439892361E-5</v>
          </cell>
          <cell r="L27">
            <v>3.8265561806086389E-2</v>
          </cell>
          <cell r="N27">
            <v>0.48166441434234619</v>
          </cell>
        </row>
        <row r="28">
          <cell r="D28">
            <v>150</v>
          </cell>
          <cell r="E28">
            <v>6.7786374644571135E-4</v>
          </cell>
          <cell r="F28">
            <v>2.3943231765695004E-4</v>
          </cell>
          <cell r="H28">
            <v>1.3572979174681149E-2</v>
          </cell>
          <cell r="I28">
            <v>1.9036218074709036E-3</v>
          </cell>
          <cell r="J28">
            <v>6.934406979488809E-4</v>
          </cell>
          <cell r="K28">
            <v>7.9881387037322943E-5</v>
          </cell>
          <cell r="L28">
            <v>1.7497338138780703E-2</v>
          </cell>
          <cell r="N28">
            <v>0.13459490875985158</v>
          </cell>
        </row>
        <row r="29">
          <cell r="D29">
            <v>175</v>
          </cell>
          <cell r="E29">
            <v>2.95159019445056E-4</v>
          </cell>
          <cell r="F29">
            <v>2.9743032162551834E-5</v>
          </cell>
          <cell r="H29">
            <v>4.9040901897971076E-3</v>
          </cell>
          <cell r="I29">
            <v>8.1270643301785558E-4</v>
          </cell>
          <cell r="J29">
            <v>1.1799055881068413E-4</v>
          </cell>
          <cell r="K29">
            <v>1.2147651900888991E-5</v>
          </cell>
          <cell r="L29">
            <v>6.42120858685902E-3</v>
          </cell>
          <cell r="N29">
            <v>0.107020143114317</v>
          </cell>
        </row>
        <row r="54">
          <cell r="E54">
            <v>1.6023133902422256E-3</v>
          </cell>
          <cell r="F54">
            <v>2.1194250998311181E-3</v>
          </cell>
          <cell r="G54">
            <v>3.8953567694719908E-4</v>
          </cell>
          <cell r="H54">
            <v>2.0456250535962096E-2</v>
          </cell>
          <cell r="I54">
            <v>3.569045087859326E-3</v>
          </cell>
          <cell r="J54">
            <v>7.1455046141400136E-3</v>
          </cell>
          <cell r="K54">
            <v>7.3651368190641062E-4</v>
          </cell>
        </row>
        <row r="55">
          <cell r="E55">
            <v>2.3464780299487713E-3</v>
          </cell>
          <cell r="F55">
            <v>3.6137102007413702E-3</v>
          </cell>
          <cell r="G55">
            <v>1.1537112857687886E-3</v>
          </cell>
          <cell r="H55">
            <v>3.1583816595141E-2</v>
          </cell>
          <cell r="I55">
            <v>9.0637952869667103E-3</v>
          </cell>
          <cell r="J55">
            <v>1.2895986544197879E-2</v>
          </cell>
          <cell r="K55">
            <v>1.04242090415255E-3</v>
          </cell>
        </row>
        <row r="56">
          <cell r="E56">
            <v>4.1126495627282411E-3</v>
          </cell>
          <cell r="F56">
            <v>5.4799141144617099E-3</v>
          </cell>
          <cell r="G56">
            <v>2.5476418392530722E-3</v>
          </cell>
          <cell r="H56">
            <v>5.6164303009591451E-2</v>
          </cell>
          <cell r="I56">
            <v>1.4565408439189886E-2</v>
          </cell>
          <cell r="J56">
            <v>2.1124330469053383E-2</v>
          </cell>
          <cell r="K56">
            <v>1.8857182024576717E-3</v>
          </cell>
        </row>
        <row r="57">
          <cell r="E57">
            <v>4.9556094141419531E-3</v>
          </cell>
          <cell r="F57">
            <v>3.7681597688797338E-3</v>
          </cell>
          <cell r="G57">
            <v>1.5033853513988509E-3</v>
          </cell>
          <cell r="H57">
            <v>6.0788494040826285E-2</v>
          </cell>
          <cell r="I57">
            <v>1.4193536097108017E-2</v>
          </cell>
          <cell r="J57">
            <v>2.1552633738676538E-2</v>
          </cell>
          <cell r="K57">
            <v>1.5691110358913047E-3</v>
          </cell>
        </row>
        <row r="58">
          <cell r="E58">
            <v>6.4343026669909705E-3</v>
          </cell>
          <cell r="F58">
            <v>5.6481028972745319E-3</v>
          </cell>
          <cell r="G58">
            <v>2.2445896315804411E-3</v>
          </cell>
          <cell r="H58">
            <v>0.10652887584581745</v>
          </cell>
          <cell r="I58">
            <v>9.7172296990848811E-3</v>
          </cell>
          <cell r="J58">
            <v>2.1669985824355302E-2</v>
          </cell>
          <cell r="K58">
            <v>3.7906896257762274E-4</v>
          </cell>
        </row>
        <row r="59">
          <cell r="E59">
            <v>4.0305937879685566E-3</v>
          </cell>
          <cell r="F59">
            <v>2.1239254034764771E-3</v>
          </cell>
          <cell r="G59">
            <v>1.1578394053363252E-3</v>
          </cell>
          <cell r="H59">
            <v>6.8229778105581812E-2</v>
          </cell>
          <cell r="I59">
            <v>5.4794304796812708E-3</v>
          </cell>
          <cell r="J59">
            <v>5.3903029082081593E-3</v>
          </cell>
          <cell r="K59">
            <v>1.8913820773238798E-4</v>
          </cell>
        </row>
        <row r="60">
          <cell r="E60">
            <v>2.4855004036342747E-3</v>
          </cell>
          <cell r="F60">
            <v>8.7791849807548341E-4</v>
          </cell>
          <cell r="G60">
            <v>1.2104363609792214E-3</v>
          </cell>
          <cell r="H60">
            <v>4.9767590307164204E-2</v>
          </cell>
          <cell r="I60">
            <v>6.9799466273933125E-3</v>
          </cell>
          <cell r="J60">
            <v>2.5426158924792296E-3</v>
          </cell>
          <cell r="K60">
            <v>2.9289841913685076E-4</v>
          </cell>
        </row>
      </sheetData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7</v>
          </cell>
          <cell r="D2">
            <v>15.38</v>
          </cell>
        </row>
        <row r="3">
          <cell r="C3">
            <v>5</v>
          </cell>
          <cell r="D3">
            <v>22.38</v>
          </cell>
        </row>
        <row r="4">
          <cell r="C4">
            <v>3</v>
          </cell>
          <cell r="D4">
            <v>29.11</v>
          </cell>
        </row>
        <row r="5">
          <cell r="C5">
            <v>2</v>
          </cell>
          <cell r="D5">
            <v>31.93</v>
          </cell>
        </row>
        <row r="6">
          <cell r="C6">
            <v>1</v>
          </cell>
        </row>
        <row r="7">
          <cell r="D7">
            <v>30.54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shold corrected to 500"/>
      <sheetName val="automatic threshold 83"/>
    </sheetNames>
    <sheetDataSet>
      <sheetData sheetId="0">
        <row r="2">
          <cell r="D2">
            <v>14.14</v>
          </cell>
          <cell r="F2">
            <v>7</v>
          </cell>
        </row>
        <row r="3">
          <cell r="D3">
            <v>13.95</v>
          </cell>
          <cell r="F3">
            <v>7</v>
          </cell>
        </row>
        <row r="14">
          <cell r="C14">
            <v>5</v>
          </cell>
          <cell r="D14">
            <v>20.95</v>
          </cell>
        </row>
        <row r="15">
          <cell r="C15">
            <v>5</v>
          </cell>
          <cell r="D15">
            <v>20.260000000000002</v>
          </cell>
        </row>
        <row r="26">
          <cell r="C26">
            <v>3</v>
          </cell>
          <cell r="D26">
            <v>27.72</v>
          </cell>
        </row>
        <row r="27">
          <cell r="C27">
            <v>3</v>
          </cell>
          <cell r="D27">
            <v>27.92</v>
          </cell>
        </row>
        <row r="38">
          <cell r="C38">
            <v>2</v>
          </cell>
          <cell r="D38">
            <v>30.96</v>
          </cell>
        </row>
        <row r="39">
          <cell r="C39">
            <v>2</v>
          </cell>
          <cell r="D39">
            <v>33</v>
          </cell>
        </row>
        <row r="50">
          <cell r="C50">
            <v>1</v>
          </cell>
          <cell r="F50">
            <v>30.39</v>
          </cell>
        </row>
        <row r="51">
          <cell r="C51">
            <v>1</v>
          </cell>
          <cell r="F51">
            <v>31.07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H5">
            <v>6</v>
          </cell>
          <cell r="I5">
            <v>18.170000000000002</v>
          </cell>
        </row>
        <row r="6">
          <cell r="H6">
            <v>6</v>
          </cell>
          <cell r="I6">
            <v>18.079999999999998</v>
          </cell>
        </row>
        <row r="7">
          <cell r="H7">
            <v>5</v>
          </cell>
          <cell r="I7">
            <v>21.58</v>
          </cell>
        </row>
        <row r="8">
          <cell r="H8">
            <v>5</v>
          </cell>
          <cell r="I8">
            <v>20.84</v>
          </cell>
        </row>
        <row r="9">
          <cell r="H9">
            <v>4</v>
          </cell>
          <cell r="I9">
            <v>24.39</v>
          </cell>
        </row>
        <row r="10">
          <cell r="H10">
            <v>4</v>
          </cell>
          <cell r="I10">
            <v>24.24</v>
          </cell>
        </row>
        <row r="11">
          <cell r="H11">
            <v>3</v>
          </cell>
          <cell r="I11">
            <v>27.73</v>
          </cell>
        </row>
        <row r="12">
          <cell r="H12">
            <v>3</v>
          </cell>
          <cell r="I12">
            <v>27.46</v>
          </cell>
        </row>
        <row r="13">
          <cell r="H13">
            <v>2</v>
          </cell>
          <cell r="I13">
            <v>31.63</v>
          </cell>
        </row>
        <row r="14">
          <cell r="H14">
            <v>2</v>
          </cell>
          <cell r="I14">
            <v>31.27</v>
          </cell>
        </row>
        <row r="15">
          <cell r="H15">
            <v>1</v>
          </cell>
          <cell r="I15">
            <v>34.369999999999997</v>
          </cell>
        </row>
        <row r="16">
          <cell r="H16">
            <v>1</v>
          </cell>
          <cell r="I16">
            <v>33.799999999999997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ing Dec9 std"/>
      <sheetName val="using Ave ALL std"/>
      <sheetName val="using selective Ave std"/>
    </sheetNames>
    <sheetDataSet>
      <sheetData sheetId="0">
        <row r="27">
          <cell r="S27" t="str">
            <v>DNA vol</v>
          </cell>
        </row>
      </sheetData>
      <sheetData sheetId="1">
        <row r="28">
          <cell r="AD28">
            <v>5</v>
          </cell>
        </row>
      </sheetData>
      <sheetData sheetId="2">
        <row r="2">
          <cell r="K2">
            <v>7</v>
          </cell>
          <cell r="L2">
            <v>14.14</v>
          </cell>
        </row>
        <row r="3">
          <cell r="K3">
            <v>7</v>
          </cell>
          <cell r="L3">
            <v>13.95</v>
          </cell>
        </row>
        <row r="4">
          <cell r="K4">
            <v>5</v>
          </cell>
          <cell r="L4">
            <v>20.95</v>
          </cell>
        </row>
        <row r="5">
          <cell r="K5">
            <v>5</v>
          </cell>
          <cell r="L5">
            <v>20.260000000000002</v>
          </cell>
        </row>
        <row r="6">
          <cell r="K6">
            <v>3</v>
          </cell>
          <cell r="L6">
            <v>27.72</v>
          </cell>
        </row>
        <row r="7">
          <cell r="K7">
            <v>3</v>
          </cell>
          <cell r="L7">
            <v>27.92</v>
          </cell>
        </row>
        <row r="8">
          <cell r="K8">
            <v>2</v>
          </cell>
          <cell r="L8">
            <v>30.96</v>
          </cell>
        </row>
        <row r="9">
          <cell r="K9">
            <v>2</v>
          </cell>
        </row>
        <row r="10">
          <cell r="K10">
            <v>1</v>
          </cell>
        </row>
        <row r="11">
          <cell r="K11">
            <v>1</v>
          </cell>
        </row>
        <row r="12">
          <cell r="K12">
            <v>6</v>
          </cell>
          <cell r="L12">
            <v>18.47</v>
          </cell>
        </row>
        <row r="13">
          <cell r="K13">
            <v>6</v>
          </cell>
          <cell r="L13">
            <v>18.649999999999999</v>
          </cell>
        </row>
        <row r="14">
          <cell r="K14">
            <v>5</v>
          </cell>
          <cell r="L14">
            <v>22.22</v>
          </cell>
        </row>
        <row r="15">
          <cell r="K15">
            <v>5</v>
          </cell>
          <cell r="L15">
            <v>21.16</v>
          </cell>
        </row>
        <row r="16">
          <cell r="K16">
            <v>4</v>
          </cell>
          <cell r="L16">
            <v>24.7</v>
          </cell>
        </row>
        <row r="17">
          <cell r="K17">
            <v>4</v>
          </cell>
          <cell r="L17">
            <v>24.24</v>
          </cell>
        </row>
        <row r="18">
          <cell r="K18">
            <v>3</v>
          </cell>
          <cell r="L18">
            <v>27.84</v>
          </cell>
        </row>
        <row r="19">
          <cell r="K19">
            <v>3</v>
          </cell>
          <cell r="L19">
            <v>27.78</v>
          </cell>
        </row>
        <row r="20">
          <cell r="K20">
            <v>2</v>
          </cell>
          <cell r="L20">
            <v>31.13</v>
          </cell>
        </row>
        <row r="21">
          <cell r="K21">
            <v>2</v>
          </cell>
          <cell r="L21">
            <v>30.99</v>
          </cell>
        </row>
        <row r="22">
          <cell r="K22">
            <v>1</v>
          </cell>
          <cell r="L22">
            <v>34.01</v>
          </cell>
        </row>
        <row r="23">
          <cell r="K23">
            <v>1</v>
          </cell>
          <cell r="L23">
            <v>34.799999999999997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6</v>
          </cell>
          <cell r="D2">
            <v>18.47</v>
          </cell>
        </row>
        <row r="3">
          <cell r="B3">
            <v>6</v>
          </cell>
          <cell r="D3">
            <v>18.649999999999999</v>
          </cell>
        </row>
        <row r="14">
          <cell r="B14">
            <v>5</v>
          </cell>
          <cell r="D14">
            <v>22.22</v>
          </cell>
        </row>
        <row r="15">
          <cell r="B15">
            <v>5</v>
          </cell>
          <cell r="D15">
            <v>21.16</v>
          </cell>
        </row>
        <row r="26">
          <cell r="B26">
            <v>4</v>
          </cell>
          <cell r="D26">
            <v>24.7</v>
          </cell>
        </row>
        <row r="27">
          <cell r="B27">
            <v>4</v>
          </cell>
          <cell r="D27">
            <v>24.24</v>
          </cell>
        </row>
        <row r="38">
          <cell r="B38">
            <v>3</v>
          </cell>
          <cell r="D38">
            <v>27.84</v>
          </cell>
        </row>
        <row r="39">
          <cell r="B39">
            <v>3</v>
          </cell>
          <cell r="D39">
            <v>27.78</v>
          </cell>
        </row>
        <row r="50">
          <cell r="B50">
            <v>2</v>
          </cell>
          <cell r="D50">
            <v>31.13</v>
          </cell>
        </row>
        <row r="51">
          <cell r="B51">
            <v>2</v>
          </cell>
          <cell r="D51">
            <v>30.99</v>
          </cell>
        </row>
        <row r="62">
          <cell r="B62">
            <v>1</v>
          </cell>
          <cell r="D62">
            <v>34.01</v>
          </cell>
        </row>
        <row r="63">
          <cell r="B63">
            <v>1</v>
          </cell>
          <cell r="D63">
            <v>34.799999999999997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7"/>
  <sheetViews>
    <sheetView workbookViewId="0">
      <selection activeCell="I13" sqref="I13:I191"/>
    </sheetView>
  </sheetViews>
  <sheetFormatPr baseColWidth="10" defaultRowHeight="13" x14ac:dyDescent="0.15"/>
  <cols>
    <col min="1" max="1" width="20.83203125" style="10" customWidth="1"/>
    <col min="2" max="2" width="12" style="17" customWidth="1"/>
    <col min="3" max="3" width="10.1640625" style="17" customWidth="1"/>
    <col min="4" max="7" width="10.83203125" style="17"/>
    <col min="8" max="9" width="12.33203125" style="17" customWidth="1"/>
    <col min="10" max="10" width="10.83203125" style="17"/>
    <col min="11" max="11" width="11.6640625" style="17" bestFit="1" customWidth="1"/>
    <col min="12" max="12" width="15.5" style="17" customWidth="1"/>
    <col min="13" max="15" width="10.83203125" style="17"/>
    <col min="16" max="16" width="13.5" style="17" customWidth="1"/>
    <col min="17" max="18" width="10.83203125" style="17"/>
    <col min="19" max="19" width="12.1640625" style="17" customWidth="1"/>
    <col min="20" max="16384" width="10.83203125" style="17"/>
  </cols>
  <sheetData>
    <row r="1" spans="1:29" x14ac:dyDescent="0.15">
      <c r="A1" s="10" t="s">
        <v>39</v>
      </c>
      <c r="B1" s="10"/>
      <c r="C1" s="10"/>
      <c r="H1" s="16"/>
      <c r="I1" s="16"/>
      <c r="Q1" s="18"/>
      <c r="R1" s="18"/>
      <c r="S1" s="19"/>
      <c r="T1" s="10"/>
      <c r="U1" s="10"/>
      <c r="V1" s="10"/>
      <c r="W1" s="10"/>
      <c r="X1" s="20"/>
      <c r="Y1" s="21"/>
      <c r="Z1" s="22"/>
      <c r="AA1" s="18"/>
      <c r="AB1" s="22"/>
      <c r="AC1" s="16"/>
    </row>
    <row r="2" spans="1:29" x14ac:dyDescent="0.15">
      <c r="A2" s="10" t="s">
        <v>45</v>
      </c>
      <c r="B2" s="10" t="s">
        <v>44</v>
      </c>
      <c r="C2" s="10" t="s">
        <v>40</v>
      </c>
      <c r="D2" s="45" t="s">
        <v>41</v>
      </c>
      <c r="E2" s="10" t="s">
        <v>42</v>
      </c>
      <c r="G2" s="24"/>
      <c r="H2" s="24"/>
      <c r="I2" s="24"/>
      <c r="J2" s="23"/>
      <c r="K2" s="23"/>
      <c r="N2" s="24"/>
      <c r="Q2" s="40"/>
      <c r="R2" s="40"/>
      <c r="S2" s="25"/>
      <c r="T2" s="26"/>
      <c r="U2" s="25"/>
      <c r="V2" s="25"/>
      <c r="W2" s="25"/>
      <c r="X2" s="27"/>
      <c r="Y2" s="28"/>
      <c r="Z2" s="29"/>
      <c r="AA2" s="29"/>
      <c r="AB2" s="40"/>
      <c r="AC2" s="29"/>
    </row>
    <row r="3" spans="1:29" x14ac:dyDescent="0.15">
      <c r="A3" s="17">
        <v>6</v>
      </c>
      <c r="B3" s="27">
        <v>18.5</v>
      </c>
      <c r="C3" s="17">
        <v>-3.1861000000000002</v>
      </c>
      <c r="D3" s="115">
        <v>0.99</v>
      </c>
      <c r="E3" s="24">
        <f>-1+10^(-1/C3)</f>
        <v>1.0599816127281967</v>
      </c>
      <c r="H3" s="24"/>
      <c r="I3" s="24"/>
      <c r="J3" s="23"/>
      <c r="K3" s="23"/>
      <c r="L3" s="30"/>
      <c r="M3" s="30"/>
      <c r="N3" s="30"/>
      <c r="O3" s="30"/>
      <c r="P3" s="30"/>
      <c r="R3" s="18"/>
      <c r="S3" s="16"/>
      <c r="W3" s="25"/>
      <c r="X3" s="27"/>
      <c r="Y3" s="28"/>
      <c r="Z3" s="29"/>
      <c r="AA3" s="29"/>
      <c r="AB3" s="40"/>
      <c r="AC3" s="16"/>
    </row>
    <row r="4" spans="1:29" x14ac:dyDescent="0.15">
      <c r="A4" s="17">
        <v>5</v>
      </c>
      <c r="B4" s="27">
        <v>21.405000000000001</v>
      </c>
      <c r="C4" s="27"/>
      <c r="D4" s="27"/>
      <c r="E4" s="27"/>
      <c r="F4" s="27"/>
      <c r="G4" s="27"/>
      <c r="H4" s="27"/>
      <c r="I4" s="27"/>
      <c r="J4" s="27"/>
      <c r="K4" s="23"/>
      <c r="L4" s="30"/>
      <c r="M4" s="30"/>
      <c r="N4" s="30"/>
      <c r="O4" s="30"/>
      <c r="P4" s="30"/>
      <c r="R4" s="18"/>
      <c r="S4" s="16"/>
      <c r="W4" s="25"/>
      <c r="X4" s="27"/>
      <c r="Y4" s="28"/>
      <c r="Z4" s="29"/>
      <c r="AA4" s="29"/>
      <c r="AB4" s="40"/>
      <c r="AC4" s="16"/>
    </row>
    <row r="5" spans="1:29" x14ac:dyDescent="0.15">
      <c r="A5" s="17">
        <v>4</v>
      </c>
      <c r="B5" s="27">
        <v>24.715</v>
      </c>
      <c r="C5" s="27"/>
      <c r="D5" s="27"/>
      <c r="E5" s="27"/>
      <c r="F5" s="27"/>
      <c r="G5" s="27"/>
      <c r="H5" s="27"/>
      <c r="I5" s="27"/>
      <c r="J5" s="27"/>
      <c r="K5" s="23"/>
      <c r="L5" s="30"/>
      <c r="M5" s="30"/>
      <c r="N5" s="30"/>
      <c r="O5" s="30"/>
      <c r="P5" s="30"/>
      <c r="R5" s="18"/>
      <c r="S5" s="16"/>
      <c r="W5" s="25"/>
      <c r="X5" s="27"/>
      <c r="Y5" s="28"/>
      <c r="Z5" s="29"/>
      <c r="AA5" s="29"/>
      <c r="AB5" s="40"/>
      <c r="AC5" s="16"/>
    </row>
    <row r="6" spans="1:29" x14ac:dyDescent="0.15">
      <c r="A6" s="17">
        <v>3</v>
      </c>
      <c r="B6" s="27">
        <v>27.86375</v>
      </c>
      <c r="C6" s="27"/>
      <c r="D6" s="27"/>
      <c r="E6" s="27"/>
      <c r="F6" s="27"/>
      <c r="G6" s="27"/>
      <c r="H6" s="27"/>
      <c r="I6" s="27"/>
      <c r="J6" s="27"/>
      <c r="K6" s="23"/>
      <c r="L6" s="30"/>
      <c r="M6" s="30"/>
      <c r="N6" s="30"/>
      <c r="O6" s="30"/>
      <c r="P6" s="30"/>
      <c r="R6" s="18"/>
      <c r="S6" s="16"/>
      <c r="W6" s="25"/>
      <c r="X6" s="27"/>
      <c r="Y6" s="28"/>
      <c r="Z6" s="29"/>
      <c r="AA6" s="29"/>
      <c r="AB6" s="40"/>
      <c r="AC6" s="16"/>
    </row>
    <row r="7" spans="1:29" x14ac:dyDescent="0.15">
      <c r="A7" s="17">
        <v>2</v>
      </c>
      <c r="B7" s="27">
        <v>31.372857142857146</v>
      </c>
      <c r="C7" s="27"/>
      <c r="D7" s="27"/>
      <c r="E7" s="27"/>
      <c r="F7" s="27"/>
      <c r="G7" s="27"/>
      <c r="H7" s="27"/>
      <c r="I7" s="27"/>
      <c r="J7" s="27"/>
      <c r="K7" s="23"/>
      <c r="L7" s="30"/>
      <c r="M7" s="30"/>
      <c r="N7" s="30"/>
      <c r="O7" s="30"/>
      <c r="P7" s="30"/>
      <c r="R7" s="18"/>
      <c r="S7" s="16"/>
      <c r="W7" s="25"/>
      <c r="X7" s="27"/>
      <c r="Y7" s="28"/>
      <c r="Z7" s="29"/>
      <c r="AA7" s="29"/>
      <c r="AB7" s="40"/>
      <c r="AC7" s="16"/>
    </row>
    <row r="8" spans="1:29" x14ac:dyDescent="0.15">
      <c r="A8" s="17">
        <v>1</v>
      </c>
      <c r="B8" s="27">
        <v>34.192</v>
      </c>
      <c r="C8" s="27"/>
      <c r="D8" s="27"/>
      <c r="E8" s="27"/>
      <c r="F8" s="27"/>
      <c r="G8" s="27"/>
      <c r="H8" s="27"/>
      <c r="I8" s="27"/>
      <c r="J8" s="27"/>
      <c r="K8" s="23"/>
      <c r="L8" s="30"/>
      <c r="M8" s="30"/>
      <c r="N8" s="30"/>
      <c r="O8" s="30"/>
      <c r="P8" s="30"/>
      <c r="R8" s="18"/>
      <c r="S8" s="16"/>
      <c r="W8" s="25"/>
      <c r="X8" s="27"/>
      <c r="Y8" s="28"/>
      <c r="Z8" s="29"/>
      <c r="AA8" s="29"/>
      <c r="AB8" s="40"/>
      <c r="AC8" s="16"/>
    </row>
    <row r="9" spans="1:29" x14ac:dyDescent="0.15">
      <c r="C9" s="27"/>
      <c r="D9" s="27"/>
      <c r="E9" s="27"/>
      <c r="F9" s="27"/>
      <c r="G9" s="27"/>
      <c r="H9" s="27"/>
      <c r="I9" s="27"/>
      <c r="J9" s="27"/>
      <c r="K9" s="23"/>
      <c r="L9" s="30"/>
      <c r="M9" s="30"/>
      <c r="N9" s="30"/>
      <c r="O9" s="30"/>
      <c r="P9" s="30"/>
      <c r="R9" s="18"/>
      <c r="S9" s="16"/>
      <c r="W9" s="25"/>
      <c r="X9" s="27"/>
      <c r="Y9" s="28"/>
      <c r="Z9" s="29"/>
      <c r="AA9" s="29"/>
      <c r="AB9" s="40"/>
      <c r="AC9" s="16"/>
    </row>
    <row r="10" spans="1:29" ht="47" customHeight="1" x14ac:dyDescent="0.15">
      <c r="A10" s="39"/>
      <c r="H10" s="24"/>
      <c r="I10" s="24"/>
      <c r="J10" s="23"/>
      <c r="K10" s="23"/>
      <c r="L10" s="30"/>
      <c r="M10" s="30"/>
      <c r="N10" s="30"/>
      <c r="O10" s="30"/>
      <c r="P10" s="30"/>
      <c r="R10" s="18"/>
      <c r="S10" s="16"/>
      <c r="W10" s="25"/>
      <c r="X10" s="27"/>
      <c r="Y10" s="28"/>
      <c r="Z10" s="29"/>
      <c r="AA10" s="29"/>
      <c r="AB10" s="40"/>
      <c r="AC10" s="16"/>
    </row>
    <row r="11" spans="1:29" ht="24" customHeight="1" x14ac:dyDescent="0.15">
      <c r="A11" s="39"/>
      <c r="H11" s="24"/>
      <c r="I11" s="24"/>
      <c r="J11" s="23"/>
      <c r="K11" s="23"/>
      <c r="L11" s="30"/>
      <c r="M11" s="30"/>
      <c r="N11" s="30"/>
      <c r="O11" s="30"/>
      <c r="P11" s="30"/>
      <c r="R11" s="18"/>
      <c r="S11" s="16"/>
      <c r="W11" s="25"/>
      <c r="X11" s="27"/>
      <c r="Y11" s="28"/>
      <c r="Z11" s="29"/>
      <c r="AA11" s="29"/>
      <c r="AB11" s="40"/>
      <c r="AC11" s="16"/>
    </row>
    <row r="12" spans="1:29" s="108" customFormat="1" ht="39" x14ac:dyDescent="0.15">
      <c r="A12" s="116"/>
      <c r="B12" s="116"/>
      <c r="C12" s="117"/>
      <c r="D12" s="116"/>
      <c r="F12" s="117"/>
      <c r="G12" s="117" t="s">
        <v>55</v>
      </c>
      <c r="H12" s="116" t="s">
        <v>37</v>
      </c>
      <c r="I12" s="116" t="s">
        <v>49</v>
      </c>
      <c r="J12" s="117" t="s">
        <v>46</v>
      </c>
      <c r="K12" s="117" t="s">
        <v>64</v>
      </c>
      <c r="L12" s="117" t="s">
        <v>51</v>
      </c>
      <c r="M12" s="118" t="s">
        <v>1</v>
      </c>
      <c r="N12" s="118" t="s">
        <v>48</v>
      </c>
      <c r="O12" s="118" t="s">
        <v>47</v>
      </c>
      <c r="P12" s="118" t="s">
        <v>62</v>
      </c>
      <c r="Q12" s="118" t="s">
        <v>2</v>
      </c>
      <c r="R12" s="118" t="s">
        <v>53</v>
      </c>
      <c r="S12" s="117" t="s">
        <v>63</v>
      </c>
      <c r="T12" s="108" t="s">
        <v>0</v>
      </c>
      <c r="U12" s="108" t="s">
        <v>59</v>
      </c>
      <c r="V12" s="108" t="s">
        <v>60</v>
      </c>
      <c r="W12" s="107"/>
      <c r="X12" s="119"/>
      <c r="Y12" s="116"/>
      <c r="Z12" s="117"/>
      <c r="AA12" s="117"/>
      <c r="AB12" s="116"/>
      <c r="AC12" s="117"/>
    </row>
    <row r="13" spans="1:29" x14ac:dyDescent="0.15">
      <c r="A13" s="20"/>
      <c r="B13" s="24"/>
      <c r="C13" s="25"/>
      <c r="D13" s="24"/>
      <c r="E13" s="25"/>
      <c r="F13" s="25"/>
      <c r="G13" s="25" t="s">
        <v>56</v>
      </c>
      <c r="H13" s="20" t="s">
        <v>3</v>
      </c>
      <c r="I13" s="40"/>
      <c r="J13" s="31"/>
      <c r="K13" s="31"/>
      <c r="L13" s="40"/>
      <c r="O13" s="34"/>
      <c r="P13" s="34"/>
      <c r="Q13" s="17">
        <v>5</v>
      </c>
      <c r="R13" s="48"/>
      <c r="S13" s="50"/>
      <c r="T13" s="34">
        <v>5</v>
      </c>
      <c r="U13" s="27">
        <v>10.685621705208847</v>
      </c>
      <c r="V13" s="34">
        <v>14.959870387292385</v>
      </c>
      <c r="W13" s="25"/>
      <c r="X13" s="27"/>
      <c r="Y13" s="27"/>
      <c r="Z13" s="51"/>
      <c r="AA13" s="49"/>
      <c r="AB13" s="40"/>
      <c r="AC13" s="51"/>
    </row>
    <row r="14" spans="1:29" x14ac:dyDescent="0.15">
      <c r="A14" s="20"/>
      <c r="B14" s="24"/>
      <c r="C14" s="25"/>
      <c r="D14" s="24"/>
      <c r="E14" s="25"/>
      <c r="F14" s="25"/>
      <c r="G14" s="25"/>
      <c r="H14" s="20" t="s">
        <v>4</v>
      </c>
      <c r="I14" s="51">
        <v>31.248779261319328</v>
      </c>
      <c r="J14" s="50">
        <v>91.749552261871571</v>
      </c>
      <c r="K14" s="50">
        <v>25.900522939279924</v>
      </c>
      <c r="L14" s="40" t="s">
        <v>52</v>
      </c>
      <c r="M14" s="17">
        <v>2.7</v>
      </c>
      <c r="N14" s="17">
        <v>1315</v>
      </c>
      <c r="O14" s="34">
        <v>18.838311110802529</v>
      </c>
      <c r="P14" s="34">
        <v>5.317978093996639</v>
      </c>
      <c r="Q14" s="17">
        <v>25</v>
      </c>
      <c r="R14" s="34">
        <v>13.455936507716093</v>
      </c>
      <c r="S14" s="51">
        <v>3.7985557814261708</v>
      </c>
      <c r="T14" s="17">
        <v>25</v>
      </c>
      <c r="U14" s="27">
        <v>18.19576729983141</v>
      </c>
      <c r="V14" s="34">
        <v>25.474074219763974</v>
      </c>
      <c r="W14" s="25"/>
      <c r="X14" s="27"/>
      <c r="Y14" s="27"/>
      <c r="Z14" s="51"/>
      <c r="AA14" s="51"/>
      <c r="AB14" s="40"/>
      <c r="AC14" s="49"/>
    </row>
    <row r="15" spans="1:29" x14ac:dyDescent="0.15">
      <c r="A15" s="20"/>
      <c r="B15" s="24"/>
      <c r="C15" s="25"/>
      <c r="D15" s="25"/>
      <c r="E15" s="25"/>
      <c r="G15" s="25"/>
      <c r="H15" s="20" t="s">
        <v>6</v>
      </c>
      <c r="I15" s="51">
        <v>30.222002733783963</v>
      </c>
      <c r="J15" s="50">
        <v>192.89780133076954</v>
      </c>
      <c r="K15" s="50">
        <v>62.616360285480987</v>
      </c>
      <c r="L15" s="40" t="s">
        <v>52</v>
      </c>
      <c r="M15" s="17">
        <v>3.4</v>
      </c>
      <c r="N15" s="17">
        <v>1300</v>
      </c>
      <c r="O15" s="34">
        <v>50.450194194201266</v>
      </c>
      <c r="P15" s="34">
        <v>16.376586536202719</v>
      </c>
      <c r="Q15" s="17">
        <v>45</v>
      </c>
      <c r="R15" s="34">
        <v>36.03585299585805</v>
      </c>
      <c r="S15" s="51">
        <v>11.697561811573372</v>
      </c>
      <c r="T15" s="34">
        <v>45</v>
      </c>
      <c r="U15" s="27">
        <v>24.87540667747756</v>
      </c>
      <c r="V15" s="34">
        <v>34.825569348468584</v>
      </c>
      <c r="W15" s="25"/>
      <c r="X15" s="27"/>
      <c r="Y15" s="40"/>
      <c r="Z15" s="49"/>
      <c r="AA15" s="49"/>
      <c r="AB15" s="40"/>
      <c r="AC15" s="49"/>
    </row>
    <row r="16" spans="1:29" x14ac:dyDescent="0.15">
      <c r="A16" s="20"/>
      <c r="B16" s="24"/>
      <c r="C16" s="25"/>
      <c r="D16" s="25"/>
      <c r="E16" s="25"/>
      <c r="H16" s="20" t="s">
        <v>7</v>
      </c>
      <c r="I16" s="51">
        <v>30.225905846142183</v>
      </c>
      <c r="J16" s="50">
        <v>192.35368069380971</v>
      </c>
      <c r="K16" s="50">
        <v>47.141499783806012</v>
      </c>
      <c r="L16" s="40" t="s">
        <v>52</v>
      </c>
      <c r="M16" s="17">
        <v>5.7</v>
      </c>
      <c r="N16" s="17">
        <v>2055</v>
      </c>
      <c r="O16" s="34">
        <v>53.35357566689612</v>
      </c>
      <c r="P16" s="34">
        <v>13.075744465581229</v>
      </c>
      <c r="Q16" s="17">
        <v>75</v>
      </c>
      <c r="R16" s="34">
        <v>38.109696904925805</v>
      </c>
      <c r="S16" s="51">
        <v>9.339817475415165</v>
      </c>
      <c r="T16" s="17">
        <v>75</v>
      </c>
      <c r="U16" s="27">
        <v>28.436927509015124</v>
      </c>
      <c r="V16" s="34">
        <v>39.811698512621163</v>
      </c>
      <c r="W16" s="25"/>
      <c r="X16" s="27"/>
      <c r="Y16" s="27"/>
      <c r="Z16" s="51"/>
      <c r="AA16" s="51"/>
      <c r="AB16" s="49"/>
      <c r="AC16" s="51"/>
    </row>
    <row r="17" spans="1:31" x14ac:dyDescent="0.15">
      <c r="B17" s="24"/>
      <c r="C17" s="25"/>
      <c r="H17" s="20" t="s">
        <v>8</v>
      </c>
      <c r="I17" s="51">
        <v>31.811448759872498</v>
      </c>
      <c r="J17" s="50">
        <v>61.059443441947927</v>
      </c>
      <c r="K17" s="50">
        <v>12.252183031950731</v>
      </c>
      <c r="L17" s="40" t="s">
        <v>52</v>
      </c>
      <c r="M17" s="17">
        <v>4.5999999999999996</v>
      </c>
      <c r="N17" s="17">
        <v>2064</v>
      </c>
      <c r="O17" s="34">
        <v>13.608209294232578</v>
      </c>
      <c r="P17" s="34">
        <v>2.7306221873533598</v>
      </c>
      <c r="Q17" s="17">
        <v>100</v>
      </c>
      <c r="R17" s="34">
        <v>9.7201494958804133</v>
      </c>
      <c r="S17" s="51">
        <v>1.9504444195381145</v>
      </c>
      <c r="T17" s="34">
        <v>100</v>
      </c>
      <c r="U17" s="27">
        <v>26.943197075924271</v>
      </c>
      <c r="V17" s="34">
        <v>37.720475906293977</v>
      </c>
      <c r="W17" s="25"/>
      <c r="X17" s="27"/>
      <c r="Y17" s="27"/>
      <c r="Z17" s="51"/>
      <c r="AA17" s="51"/>
      <c r="AB17" s="40"/>
      <c r="AC17" s="49"/>
    </row>
    <row r="18" spans="1:31" x14ac:dyDescent="0.15">
      <c r="B18" s="24"/>
      <c r="C18" s="25"/>
      <c r="H18" s="20" t="s">
        <v>9</v>
      </c>
      <c r="I18" s="51">
        <v>31.951702784453108</v>
      </c>
      <c r="J18" s="50">
        <v>55.165807833705564</v>
      </c>
      <c r="K18" s="50">
        <v>14.393065026186829</v>
      </c>
      <c r="L18" s="40" t="s">
        <v>52</v>
      </c>
      <c r="M18" s="17">
        <v>2.6</v>
      </c>
      <c r="N18" s="17">
        <v>2059</v>
      </c>
      <c r="O18" s="34">
        <v>6.9660563558831701</v>
      </c>
      <c r="P18" s="34">
        <v>1.8174827133601632</v>
      </c>
      <c r="Q18" s="17">
        <v>125</v>
      </c>
      <c r="R18" s="34">
        <v>4.9757545399165499</v>
      </c>
      <c r="S18" s="51">
        <v>1.2982019381144021</v>
      </c>
      <c r="T18" s="17">
        <v>125</v>
      </c>
      <c r="U18" s="27">
        <v>11.876993251071163</v>
      </c>
      <c r="V18" s="34">
        <v>16.627790551499626</v>
      </c>
      <c r="W18" s="25"/>
      <c r="X18" s="27"/>
    </row>
    <row r="19" spans="1:31" x14ac:dyDescent="0.15">
      <c r="B19" s="24"/>
      <c r="C19" s="25"/>
      <c r="H19" s="20" t="s">
        <v>10</v>
      </c>
      <c r="I19" s="51">
        <v>31.493415879761734</v>
      </c>
      <c r="J19" s="50">
        <v>76.862213398721494</v>
      </c>
      <c r="K19" s="50">
        <v>31.286086122184017</v>
      </c>
      <c r="L19" s="40" t="s">
        <v>52</v>
      </c>
      <c r="M19" s="17">
        <v>2</v>
      </c>
      <c r="N19" s="17">
        <v>2056</v>
      </c>
      <c r="O19" s="34">
        <v>7.4768690076577329</v>
      </c>
      <c r="P19" s="34">
        <v>3.0433935916521415</v>
      </c>
      <c r="Q19" s="17">
        <v>150</v>
      </c>
      <c r="R19" s="34">
        <v>5.340620719755524</v>
      </c>
      <c r="S19" s="51">
        <v>2.1738525654658156</v>
      </c>
      <c r="T19" s="34">
        <v>150</v>
      </c>
      <c r="U19" s="27">
        <v>4.5205860515835052</v>
      </c>
      <c r="V19" s="34">
        <v>6.3288204722169077</v>
      </c>
      <c r="W19" s="25"/>
      <c r="X19" s="27"/>
      <c r="Y19" s="27"/>
      <c r="Z19" s="51"/>
      <c r="AA19" s="51"/>
      <c r="AB19" s="40"/>
      <c r="AC19" s="51"/>
    </row>
    <row r="20" spans="1:31" x14ac:dyDescent="0.15">
      <c r="B20" s="24"/>
      <c r="C20" s="25"/>
      <c r="H20" s="20" t="s">
        <v>11</v>
      </c>
      <c r="I20" s="51">
        <v>33.491393485247045</v>
      </c>
      <c r="J20" s="50">
        <v>18.102310355596689</v>
      </c>
      <c r="K20" s="50">
        <v>5.3838061893783564</v>
      </c>
      <c r="L20" s="40" t="s">
        <v>52</v>
      </c>
      <c r="M20" s="17">
        <v>1.7</v>
      </c>
      <c r="N20" s="17">
        <v>2000</v>
      </c>
      <c r="O20" s="34">
        <v>1.5386963802257185</v>
      </c>
      <c r="P20" s="34">
        <v>0.45762352609716028</v>
      </c>
      <c r="Q20" s="17">
        <v>175</v>
      </c>
      <c r="R20" s="34">
        <v>1.0990688430183704</v>
      </c>
      <c r="S20" s="51">
        <v>0.32687394721225732</v>
      </c>
      <c r="T20" s="17">
        <v>175</v>
      </c>
      <c r="U20" s="27">
        <v>1.9683774996060286</v>
      </c>
      <c r="V20" s="34">
        <v>2.7557284994484399</v>
      </c>
      <c r="W20" s="25"/>
      <c r="X20" s="27"/>
    </row>
    <row r="21" spans="1:31" x14ac:dyDescent="0.15">
      <c r="A21" s="20"/>
      <c r="B21" s="24"/>
      <c r="C21" s="25"/>
      <c r="D21" s="25"/>
      <c r="E21" s="25"/>
      <c r="H21" s="16"/>
      <c r="I21" s="51"/>
      <c r="J21" s="50"/>
      <c r="K21" s="50"/>
      <c r="L21" s="40" t="s">
        <v>52</v>
      </c>
      <c r="O21" s="34"/>
      <c r="P21" s="34"/>
      <c r="R21" s="34"/>
      <c r="S21" s="51"/>
      <c r="T21" s="40"/>
      <c r="U21" s="40"/>
      <c r="W21" s="25"/>
      <c r="X21" s="27"/>
    </row>
    <row r="22" spans="1:31" x14ac:dyDescent="0.15">
      <c r="A22" s="20"/>
      <c r="B22" s="24"/>
      <c r="C22" s="25"/>
      <c r="D22" s="25"/>
      <c r="E22" s="25"/>
      <c r="G22" s="25" t="s">
        <v>57</v>
      </c>
      <c r="H22" s="20" t="s">
        <v>12</v>
      </c>
      <c r="I22" s="51">
        <v>32.395740776087251</v>
      </c>
      <c r="J22" s="50">
        <v>40.004202293883516</v>
      </c>
      <c r="K22" s="50">
        <v>25.28715636321817</v>
      </c>
      <c r="L22" s="40" t="s">
        <v>52</v>
      </c>
      <c r="M22" s="17">
        <v>1.7</v>
      </c>
      <c r="N22" s="17">
        <v>1350</v>
      </c>
      <c r="O22" s="34">
        <v>5.0375662147853317</v>
      </c>
      <c r="P22" s="34">
        <v>3.1843085790719177</v>
      </c>
      <c r="Q22" s="17">
        <v>5</v>
      </c>
      <c r="R22" s="34">
        <v>3.5982615819895227</v>
      </c>
      <c r="S22" s="51">
        <v>2.2745061279085128</v>
      </c>
      <c r="T22" s="40"/>
      <c r="U22" s="40"/>
    </row>
    <row r="23" spans="1:31" x14ac:dyDescent="0.15">
      <c r="B23" s="24"/>
      <c r="C23" s="25"/>
      <c r="H23" s="20" t="s">
        <v>13</v>
      </c>
      <c r="I23" s="51">
        <v>31.515782671639649</v>
      </c>
      <c r="J23" s="50">
        <v>75.628039341921237</v>
      </c>
      <c r="K23" s="50">
        <v>34.633175951418828</v>
      </c>
      <c r="L23" s="40" t="s">
        <v>52</v>
      </c>
      <c r="M23" s="17">
        <v>2.2000000000000002</v>
      </c>
      <c r="N23" s="17">
        <v>1950</v>
      </c>
      <c r="O23" s="34">
        <v>12.79859127324821</v>
      </c>
      <c r="P23" s="34">
        <v>5.860999007163187</v>
      </c>
      <c r="Q23" s="17">
        <v>25</v>
      </c>
      <c r="R23" s="34">
        <v>9.1418509094630078</v>
      </c>
      <c r="S23" s="51">
        <v>4.1864278622594187</v>
      </c>
      <c r="T23" s="40"/>
      <c r="U23" s="40"/>
    </row>
    <row r="24" spans="1:31" x14ac:dyDescent="0.15">
      <c r="B24" s="24"/>
      <c r="C24" s="25"/>
      <c r="H24" s="20" t="s">
        <v>14</v>
      </c>
      <c r="I24" s="51">
        <v>31.299237083071354</v>
      </c>
      <c r="J24" s="50">
        <v>88.459543436351169</v>
      </c>
      <c r="K24" s="50">
        <v>20.271434909403265</v>
      </c>
      <c r="L24" s="40" t="s">
        <v>52</v>
      </c>
      <c r="M24" s="17">
        <v>3.8</v>
      </c>
      <c r="N24" s="17">
        <v>1590</v>
      </c>
      <c r="O24" s="34">
        <v>21.141274531958135</v>
      </c>
      <c r="P24" s="34">
        <v>4.8447454500460623</v>
      </c>
      <c r="Q24" s="17">
        <v>45</v>
      </c>
      <c r="R24" s="34">
        <v>15.100910379970097</v>
      </c>
      <c r="S24" s="51">
        <v>3.4605324643186162</v>
      </c>
      <c r="T24" s="40"/>
      <c r="U24" s="40"/>
    </row>
    <row r="25" spans="1:31" x14ac:dyDescent="0.15">
      <c r="B25" s="24"/>
      <c r="C25" s="25"/>
      <c r="H25" s="20" t="s">
        <v>15</v>
      </c>
      <c r="I25" s="51">
        <v>29.496117456405997</v>
      </c>
      <c r="J25" s="50">
        <v>326.19574755561905</v>
      </c>
      <c r="K25" s="50">
        <v>202.089453055306</v>
      </c>
      <c r="L25" s="40" t="s">
        <v>52</v>
      </c>
      <c r="M25" s="17">
        <v>3.1</v>
      </c>
      <c r="N25" s="17">
        <v>2062</v>
      </c>
      <c r="O25" s="34">
        <v>49.040097838138657</v>
      </c>
      <c r="P25" s="34">
        <v>30.382022525288487</v>
      </c>
      <c r="Q25" s="17">
        <v>75</v>
      </c>
      <c r="R25" s="34">
        <v>35.028641312956182</v>
      </c>
      <c r="S25" s="51">
        <v>21.701444660920348</v>
      </c>
      <c r="T25" s="40"/>
      <c r="U25" s="40"/>
      <c r="AE25" s="40"/>
    </row>
    <row r="26" spans="1:31" x14ac:dyDescent="0.15">
      <c r="B26" s="24"/>
      <c r="C26" s="25"/>
      <c r="H26" s="20" t="s">
        <v>16</v>
      </c>
      <c r="I26" s="51">
        <v>30.398181089836978</v>
      </c>
      <c r="J26" s="50">
        <v>169.80604232468269</v>
      </c>
      <c r="K26" s="50">
        <v>67.992736579197057</v>
      </c>
      <c r="L26" s="40" t="s">
        <v>52</v>
      </c>
      <c r="M26" s="17">
        <v>1.7</v>
      </c>
      <c r="N26" s="17">
        <v>2069</v>
      </c>
      <c r="O26" s="34">
        <v>13.952163941612399</v>
      </c>
      <c r="P26" s="34">
        <v>5.5866434115338315</v>
      </c>
      <c r="Q26" s="17">
        <v>100</v>
      </c>
      <c r="R26" s="34">
        <v>9.9658313868660002</v>
      </c>
      <c r="S26" s="51">
        <v>3.9904595796670232</v>
      </c>
      <c r="T26" s="40"/>
      <c r="U26" s="40"/>
      <c r="AE26" s="40"/>
    </row>
    <row r="27" spans="1:31" x14ac:dyDescent="0.15">
      <c r="A27" s="20"/>
      <c r="B27" s="24"/>
      <c r="C27" s="25"/>
      <c r="E27" s="25"/>
      <c r="F27" s="25"/>
      <c r="G27" s="25"/>
      <c r="H27" s="20" t="s">
        <v>17</v>
      </c>
      <c r="I27" s="51">
        <v>29.895726886753774</v>
      </c>
      <c r="J27" s="50">
        <v>244.27450800171607</v>
      </c>
      <c r="K27" s="50">
        <v>71.21120453088281</v>
      </c>
      <c r="L27" s="40" t="s">
        <v>52</v>
      </c>
      <c r="M27" s="17">
        <v>3.3</v>
      </c>
      <c r="N27" s="17">
        <v>2063</v>
      </c>
      <c r="O27" s="34">
        <v>39.074448686653561</v>
      </c>
      <c r="P27" s="34">
        <v>11.391031262816931</v>
      </c>
      <c r="Q27" s="17">
        <v>125</v>
      </c>
      <c r="R27" s="34">
        <v>27.91032049046683</v>
      </c>
      <c r="S27" s="51">
        <v>8.1364509020120916</v>
      </c>
      <c r="T27" s="40"/>
      <c r="U27" s="40"/>
    </row>
    <row r="28" spans="1:31" x14ac:dyDescent="0.15">
      <c r="A28" s="20"/>
      <c r="B28" s="24"/>
      <c r="C28" s="25"/>
      <c r="E28" s="25"/>
      <c r="F28" s="25"/>
      <c r="G28" s="25"/>
      <c r="H28" s="20" t="s">
        <v>18</v>
      </c>
      <c r="I28" s="51">
        <v>30.66436599955761</v>
      </c>
      <c r="J28" s="50">
        <v>140.05199143495389</v>
      </c>
      <c r="K28" s="50">
        <v>49.297037886810287</v>
      </c>
      <c r="L28" s="40" t="s">
        <v>52</v>
      </c>
      <c r="M28" s="17">
        <v>1.5</v>
      </c>
      <c r="N28" s="17">
        <v>2070</v>
      </c>
      <c r="O28" s="34">
        <v>10.148695031518399</v>
      </c>
      <c r="P28" s="34">
        <v>3.57224912223263</v>
      </c>
      <c r="Q28" s="17">
        <v>150</v>
      </c>
      <c r="R28" s="34">
        <v>7.2490678796559997</v>
      </c>
      <c r="S28" s="51">
        <v>2.5516065158804504</v>
      </c>
      <c r="T28" s="40"/>
      <c r="U28" s="40"/>
    </row>
    <row r="29" spans="1:31" x14ac:dyDescent="0.15">
      <c r="B29" s="24"/>
      <c r="C29" s="25"/>
      <c r="D29" s="24"/>
      <c r="E29" s="25"/>
      <c r="F29" s="25"/>
      <c r="G29" s="25"/>
      <c r="H29" s="20" t="s">
        <v>19</v>
      </c>
      <c r="I29" s="51">
        <v>31.483665911089151</v>
      </c>
      <c r="J29" s="50">
        <v>77.40648962087073</v>
      </c>
      <c r="K29" s="50">
        <v>14.717910961667338</v>
      </c>
      <c r="L29" s="40" t="s">
        <v>52</v>
      </c>
      <c r="M29" s="17">
        <v>1.6</v>
      </c>
      <c r="N29" s="17">
        <v>2075</v>
      </c>
      <c r="O29" s="34">
        <v>5.9686931755852131</v>
      </c>
      <c r="P29" s="34">
        <v>1.1348750621044694</v>
      </c>
      <c r="Q29" s="17">
        <v>175</v>
      </c>
      <c r="R29" s="34">
        <v>4.2633522682751526</v>
      </c>
      <c r="S29" s="51">
        <v>0.81062504436033533</v>
      </c>
      <c r="T29" s="40"/>
      <c r="U29" s="40"/>
    </row>
    <row r="30" spans="1:31" x14ac:dyDescent="0.15">
      <c r="B30" s="24"/>
      <c r="C30" s="25"/>
      <c r="D30" s="24"/>
      <c r="E30" s="25"/>
      <c r="F30" s="25"/>
      <c r="G30" s="25"/>
      <c r="H30" s="20"/>
      <c r="I30" s="51"/>
      <c r="J30" s="50"/>
      <c r="K30" s="50"/>
      <c r="L30" s="40" t="s">
        <v>52</v>
      </c>
      <c r="O30" s="34"/>
      <c r="P30" s="34"/>
      <c r="R30" s="34"/>
      <c r="S30" s="51"/>
      <c r="T30" s="40"/>
      <c r="U30" s="40"/>
    </row>
    <row r="31" spans="1:31" x14ac:dyDescent="0.15">
      <c r="B31" s="24"/>
      <c r="C31" s="25"/>
      <c r="D31" s="24"/>
      <c r="E31" s="25"/>
      <c r="F31" s="25"/>
      <c r="G31" s="25" t="s">
        <v>58</v>
      </c>
      <c r="H31" s="20" t="s">
        <v>20</v>
      </c>
      <c r="I31" s="51">
        <v>30.722550592912214</v>
      </c>
      <c r="J31" s="50">
        <v>134.27694382433026</v>
      </c>
      <c r="K31" s="50">
        <v>49.90057784346385</v>
      </c>
      <c r="L31" s="40" t="s">
        <v>52</v>
      </c>
      <c r="M31" s="17">
        <v>3.3</v>
      </c>
      <c r="N31" s="42">
        <v>2064</v>
      </c>
      <c r="O31" s="34">
        <v>25.762436896528477</v>
      </c>
      <c r="P31" s="34">
        <v>9.5739480746180643</v>
      </c>
      <c r="Q31" s="17">
        <v>5</v>
      </c>
      <c r="R31" s="34">
        <v>18.401740640377486</v>
      </c>
      <c r="S31" s="51">
        <v>6.8385343390129032</v>
      </c>
      <c r="T31" s="40"/>
      <c r="U31" s="40"/>
    </row>
    <row r="32" spans="1:31" x14ac:dyDescent="0.15">
      <c r="A32" s="20"/>
      <c r="B32" s="24"/>
      <c r="C32" s="25"/>
      <c r="E32" s="25"/>
      <c r="F32" s="25"/>
      <c r="G32" s="25"/>
      <c r="H32" s="20" t="s">
        <v>21</v>
      </c>
      <c r="I32" s="51">
        <v>30.00569382985719</v>
      </c>
      <c r="J32" s="50">
        <v>225.58734758262116</v>
      </c>
      <c r="K32" s="50">
        <v>60.596042313605174</v>
      </c>
      <c r="L32" s="40" t="s">
        <v>52</v>
      </c>
      <c r="M32" s="17">
        <v>3.9</v>
      </c>
      <c r="N32" s="42">
        <v>2053</v>
      </c>
      <c r="O32" s="34">
        <v>42.85390431428263</v>
      </c>
      <c r="P32" s="34">
        <v>11.511181930007801</v>
      </c>
      <c r="Q32" s="17">
        <v>25</v>
      </c>
      <c r="R32" s="34">
        <v>30.609931653059025</v>
      </c>
      <c r="S32" s="51">
        <v>8.2222728071484301</v>
      </c>
      <c r="T32" s="40"/>
      <c r="U32" s="40"/>
    </row>
    <row r="33" spans="1:23" x14ac:dyDescent="0.15">
      <c r="A33" s="20"/>
      <c r="B33" s="24"/>
      <c r="C33" s="25"/>
      <c r="E33" s="25"/>
      <c r="F33" s="25"/>
      <c r="G33" s="25"/>
      <c r="H33" s="20" t="s">
        <v>22</v>
      </c>
      <c r="I33" s="51">
        <v>29.558500713363877</v>
      </c>
      <c r="J33" s="50">
        <v>311.7961756896658</v>
      </c>
      <c r="K33" s="50">
        <v>149.65941323060588</v>
      </c>
      <c r="L33" s="40" t="s">
        <v>52</v>
      </c>
      <c r="M33" s="17">
        <v>2.5</v>
      </c>
      <c r="N33" s="42">
        <v>2050</v>
      </c>
      <c r="O33" s="34">
        <v>38.023923864593385</v>
      </c>
      <c r="P33" s="34">
        <v>18.251147954951936</v>
      </c>
      <c r="Q33" s="17">
        <v>45</v>
      </c>
      <c r="R33" s="34">
        <v>27.159945617566706</v>
      </c>
      <c r="S33" s="51">
        <v>13.036534253537097</v>
      </c>
      <c r="T33" s="34"/>
      <c r="U33" s="40"/>
    </row>
    <row r="34" spans="1:23" x14ac:dyDescent="0.15">
      <c r="A34" s="17"/>
      <c r="B34" s="24"/>
      <c r="C34" s="25"/>
      <c r="H34" s="20" t="s">
        <v>23</v>
      </c>
      <c r="I34" s="51">
        <v>30.176077767201658</v>
      </c>
      <c r="J34" s="50">
        <v>199.41683917659884</v>
      </c>
      <c r="K34" s="50">
        <v>86.620369171929383</v>
      </c>
      <c r="L34" s="40" t="s">
        <v>52</v>
      </c>
      <c r="M34" s="17">
        <v>3.6</v>
      </c>
      <c r="N34" s="42">
        <v>2046</v>
      </c>
      <c r="O34" s="34">
        <v>35.088006893243204</v>
      </c>
      <c r="P34" s="34">
        <v>15.241120675412796</v>
      </c>
      <c r="Q34" s="17">
        <v>75</v>
      </c>
      <c r="R34" s="34">
        <v>25.062862066602289</v>
      </c>
      <c r="S34" s="51">
        <v>10.886514768151999</v>
      </c>
      <c r="T34" s="34"/>
      <c r="U34" s="40"/>
    </row>
    <row r="35" spans="1:23" x14ac:dyDescent="0.15">
      <c r="A35" s="17"/>
      <c r="B35" s="24"/>
      <c r="C35" s="25"/>
      <c r="H35" s="20" t="s">
        <v>24</v>
      </c>
      <c r="I35" s="51">
        <v>29.771279379640418</v>
      </c>
      <c r="J35" s="50">
        <v>267.29627285673655</v>
      </c>
      <c r="K35" s="50">
        <v>126.92027855073827</v>
      </c>
      <c r="L35" s="40" t="s">
        <v>52</v>
      </c>
      <c r="M35" s="17">
        <v>3.3</v>
      </c>
      <c r="N35" s="42">
        <v>2053</v>
      </c>
      <c r="O35" s="34">
        <v>42.965304453347812</v>
      </c>
      <c r="P35" s="34">
        <v>20.40121379529646</v>
      </c>
      <c r="Q35" s="17">
        <v>100</v>
      </c>
      <c r="R35" s="34">
        <v>30.689503180962724</v>
      </c>
      <c r="S35" s="51">
        <v>14.572295568068901</v>
      </c>
      <c r="T35" s="34"/>
      <c r="U35" s="40"/>
    </row>
    <row r="36" spans="1:23" x14ac:dyDescent="0.15">
      <c r="A36" s="17"/>
      <c r="B36" s="24"/>
      <c r="C36" s="25"/>
      <c r="H36" s="20" t="s">
        <v>25</v>
      </c>
      <c r="I36" s="51">
        <v>31.625796987626469</v>
      </c>
      <c r="J36" s="50">
        <v>69.840050139521139</v>
      </c>
      <c r="K36" s="50">
        <v>25.567216244906891</v>
      </c>
      <c r="L36" s="40" t="s">
        <v>52</v>
      </c>
      <c r="M36" s="17">
        <v>2.8</v>
      </c>
      <c r="N36" s="42">
        <v>2037</v>
      </c>
      <c r="O36" s="34">
        <v>9.6000068920303949</v>
      </c>
      <c r="P36" s="34">
        <v>3.5143939855542112</v>
      </c>
      <c r="Q36" s="17">
        <v>125</v>
      </c>
      <c r="R36" s="34">
        <v>6.8571477800217107</v>
      </c>
      <c r="S36" s="51">
        <v>2.5102814182530078</v>
      </c>
      <c r="T36" s="34"/>
      <c r="U36" s="40"/>
    </row>
    <row r="37" spans="1:23" x14ac:dyDescent="0.15">
      <c r="A37" s="17"/>
      <c r="B37" s="24"/>
      <c r="C37" s="25"/>
      <c r="H37" s="20" t="s">
        <v>26</v>
      </c>
      <c r="I37" s="51">
        <v>31.854373630255694</v>
      </c>
      <c r="J37" s="50">
        <v>59.1917585378065</v>
      </c>
      <c r="K37" s="50">
        <v>13.99860698918998</v>
      </c>
      <c r="L37" s="40" t="s">
        <v>52</v>
      </c>
      <c r="M37" s="17">
        <v>2</v>
      </c>
      <c r="N37" s="42">
        <v>2058</v>
      </c>
      <c r="O37" s="34">
        <v>5.7523574866672984</v>
      </c>
      <c r="P37" s="34">
        <v>1.3604088424868785</v>
      </c>
      <c r="Q37" s="17">
        <v>150</v>
      </c>
      <c r="R37" s="34">
        <v>4.1088267761909281</v>
      </c>
      <c r="S37" s="51">
        <v>0.97172060177634201</v>
      </c>
      <c r="T37" s="34"/>
      <c r="U37" s="40"/>
    </row>
    <row r="38" spans="1:23" x14ac:dyDescent="0.15">
      <c r="A38" s="20"/>
      <c r="B38" s="24"/>
      <c r="C38" s="25"/>
      <c r="E38" s="25"/>
      <c r="F38" s="25"/>
      <c r="G38" s="25"/>
      <c r="H38" s="20" t="s">
        <v>27</v>
      </c>
      <c r="I38" s="51">
        <v>32.629338922388044</v>
      </c>
      <c r="J38" s="50">
        <v>33.781895944440656</v>
      </c>
      <c r="K38" s="50">
        <v>4.1272254227229999</v>
      </c>
      <c r="L38" s="40" t="s">
        <v>52</v>
      </c>
      <c r="M38" s="17">
        <v>2</v>
      </c>
      <c r="N38" s="42">
        <v>2044</v>
      </c>
      <c r="O38" s="34">
        <v>3.3054692704932149</v>
      </c>
      <c r="P38" s="34">
        <v>0.40383810398463799</v>
      </c>
      <c r="Q38" s="17">
        <v>175</v>
      </c>
      <c r="R38" s="34">
        <v>2.3610494789237251</v>
      </c>
      <c r="S38" s="51">
        <v>0.28845578856045567</v>
      </c>
      <c r="T38" s="34"/>
      <c r="U38" s="40"/>
      <c r="W38" s="36"/>
    </row>
    <row r="39" spans="1:23" x14ac:dyDescent="0.15">
      <c r="A39" s="20"/>
      <c r="B39" s="24"/>
      <c r="C39" s="25"/>
      <c r="E39" s="25"/>
      <c r="F39" s="25"/>
      <c r="G39" s="25"/>
      <c r="H39" s="20"/>
      <c r="I39" s="51"/>
      <c r="J39" s="50"/>
      <c r="K39" s="50"/>
      <c r="L39" s="40" t="s">
        <v>52</v>
      </c>
      <c r="M39" s="40"/>
      <c r="N39" s="40"/>
      <c r="O39" s="34"/>
      <c r="P39" s="34"/>
      <c r="Q39" s="40"/>
      <c r="R39" s="34"/>
      <c r="S39" s="27"/>
      <c r="T39" s="34"/>
      <c r="U39" s="40"/>
    </row>
    <row r="40" spans="1:23" x14ac:dyDescent="0.15">
      <c r="A40" s="17"/>
      <c r="B40" s="24"/>
      <c r="C40" s="25"/>
      <c r="G40" s="120" t="s">
        <v>54</v>
      </c>
      <c r="H40" s="10" t="s">
        <v>28</v>
      </c>
      <c r="I40" s="51">
        <v>31.303460948933338</v>
      </c>
      <c r="J40" s="50">
        <v>88.189544971255899</v>
      </c>
      <c r="K40" s="50">
        <v>40.569631226289211</v>
      </c>
      <c r="L40" s="40" t="s">
        <v>52</v>
      </c>
      <c r="M40" s="17">
        <v>3.3</v>
      </c>
      <c r="N40" s="17">
        <v>2067</v>
      </c>
      <c r="O40" s="34">
        <v>14.079608050563349</v>
      </c>
      <c r="P40" s="34">
        <v>6.4770093394656207</v>
      </c>
      <c r="Q40" s="17">
        <v>5</v>
      </c>
      <c r="R40" s="34">
        <v>10.056862893259536</v>
      </c>
      <c r="S40" s="51">
        <v>4.626435242475444</v>
      </c>
      <c r="T40" s="34"/>
      <c r="U40" s="40"/>
    </row>
    <row r="41" spans="1:23" x14ac:dyDescent="0.15">
      <c r="A41" s="17"/>
      <c r="B41" s="24"/>
      <c r="C41" s="25"/>
      <c r="H41" s="10" t="s">
        <v>29</v>
      </c>
      <c r="I41" s="51">
        <v>30.459824137770532</v>
      </c>
      <c r="J41" s="50">
        <v>162.39710467091004</v>
      </c>
      <c r="K41" s="50">
        <v>71.483344988668591</v>
      </c>
      <c r="L41" s="40" t="s">
        <v>52</v>
      </c>
      <c r="M41" s="17">
        <v>2.5</v>
      </c>
      <c r="N41" s="17">
        <v>2074</v>
      </c>
      <c r="O41" s="34">
        <v>27.405490180722524</v>
      </c>
      <c r="P41" s="34">
        <v>12.063245297027004</v>
      </c>
      <c r="Q41" s="17">
        <v>25</v>
      </c>
      <c r="R41" s="34">
        <v>19.575350129087518</v>
      </c>
      <c r="S41" s="51">
        <v>8.6166037835907172</v>
      </c>
      <c r="T41" s="40"/>
      <c r="U41" s="40"/>
    </row>
    <row r="42" spans="1:23" x14ac:dyDescent="0.15">
      <c r="A42" s="17"/>
      <c r="B42" s="24"/>
      <c r="C42" s="25"/>
      <c r="H42" s="10" t="s">
        <v>30</v>
      </c>
      <c r="I42" s="51">
        <v>30.141678748829904</v>
      </c>
      <c r="J42" s="50">
        <v>204.44368001083043</v>
      </c>
      <c r="K42" s="50">
        <v>84.848957420693822</v>
      </c>
      <c r="L42" s="40" t="s">
        <v>52</v>
      </c>
      <c r="M42" s="17">
        <v>3</v>
      </c>
      <c r="N42" s="17">
        <v>2066</v>
      </c>
      <c r="O42" s="34">
        <v>29.686884803121554</v>
      </c>
      <c r="P42" s="34">
        <v>12.320758579965222</v>
      </c>
      <c r="Q42" s="17">
        <v>45</v>
      </c>
      <c r="R42" s="34">
        <v>21.204917716515396</v>
      </c>
      <c r="S42" s="51">
        <v>8.8005418428323008</v>
      </c>
      <c r="T42" s="51"/>
      <c r="U42" s="40"/>
      <c r="V42" s="40"/>
    </row>
    <row r="43" spans="1:23" x14ac:dyDescent="0.15">
      <c r="A43" s="17"/>
      <c r="B43" s="24"/>
      <c r="C43" s="25"/>
      <c r="H43" s="10" t="s">
        <v>31</v>
      </c>
      <c r="I43" s="51">
        <v>30.806923359951558</v>
      </c>
      <c r="J43" s="50">
        <v>126.32301256967021</v>
      </c>
      <c r="K43" s="50">
        <v>31.073873822419529</v>
      </c>
      <c r="L43" s="40" t="s">
        <v>52</v>
      </c>
      <c r="M43" s="17">
        <v>2.1</v>
      </c>
      <c r="N43" s="17">
        <v>2072</v>
      </c>
      <c r="O43" s="34">
        <v>21.76511365220669</v>
      </c>
      <c r="P43" s="34">
        <v>5.3539444761601205</v>
      </c>
      <c r="Q43" s="17">
        <v>75</v>
      </c>
      <c r="R43" s="34">
        <v>15.546509751576208</v>
      </c>
      <c r="S43" s="51">
        <v>3.8242460544000867</v>
      </c>
      <c r="U43" s="40"/>
      <c r="V43" s="40"/>
    </row>
    <row r="44" spans="1:23" x14ac:dyDescent="0.15">
      <c r="A44" s="20"/>
      <c r="B44" s="24"/>
      <c r="C44" s="25"/>
      <c r="E44" s="25"/>
      <c r="F44" s="25"/>
      <c r="G44" s="25"/>
      <c r="H44" s="10" t="s">
        <v>32</v>
      </c>
      <c r="I44" s="51">
        <v>29.010365938626705</v>
      </c>
      <c r="J44" s="50">
        <v>463.61078130288035</v>
      </c>
      <c r="K44" s="50">
        <v>41.056625252032205</v>
      </c>
      <c r="L44" s="40" t="s">
        <v>52</v>
      </c>
      <c r="M44" s="17">
        <v>3.6</v>
      </c>
      <c r="N44" s="17">
        <v>2077</v>
      </c>
      <c r="O44" s="34">
        <v>80.356225935983119</v>
      </c>
      <c r="P44" s="34">
        <v>7.1162181467171859</v>
      </c>
      <c r="Q44" s="17">
        <v>100</v>
      </c>
      <c r="R44" s="34">
        <v>57.397304239987946</v>
      </c>
      <c r="S44" s="51">
        <v>5.0830129619408471</v>
      </c>
      <c r="U44" s="40"/>
      <c r="V44" s="40"/>
    </row>
    <row r="45" spans="1:23" x14ac:dyDescent="0.15">
      <c r="A45" s="20"/>
      <c r="B45" s="24"/>
      <c r="C45" s="25"/>
      <c r="E45" s="25"/>
      <c r="F45" s="25"/>
      <c r="G45" s="25"/>
      <c r="H45" s="10" t="s">
        <v>33</v>
      </c>
      <c r="I45" s="51">
        <v>30.891375924495446</v>
      </c>
      <c r="J45" s="50">
        <v>118.83337165138408</v>
      </c>
      <c r="K45" s="50">
        <v>29.635567211257001</v>
      </c>
      <c r="L45" s="40" t="s">
        <v>52</v>
      </c>
      <c r="M45" s="17">
        <v>1.9</v>
      </c>
      <c r="N45" s="17">
        <v>2077</v>
      </c>
      <c r="O45" s="34">
        <v>10.87065027143138</v>
      </c>
      <c r="P45" s="34">
        <v>2.7110051854303467</v>
      </c>
      <c r="Q45" s="17">
        <v>125</v>
      </c>
      <c r="R45" s="34">
        <v>7.764750193879558</v>
      </c>
      <c r="S45" s="51">
        <v>1.9364322753073908</v>
      </c>
      <c r="U45" s="40"/>
      <c r="V45" s="40"/>
    </row>
    <row r="46" spans="1:23" x14ac:dyDescent="0.15">
      <c r="A46" s="17"/>
      <c r="B46" s="24"/>
      <c r="C46" s="25"/>
      <c r="H46" s="10" t="s">
        <v>34</v>
      </c>
      <c r="I46" s="51">
        <v>32.948572774756769</v>
      </c>
      <c r="J46" s="50">
        <v>26.813067424254864</v>
      </c>
      <c r="K46" s="50">
        <v>10.229148198104049</v>
      </c>
      <c r="L46" s="40" t="s">
        <v>52</v>
      </c>
      <c r="M46" s="17">
        <v>1.5</v>
      </c>
      <c r="N46" s="17">
        <v>2076</v>
      </c>
      <c r="O46" s="34">
        <v>1.9373603630241956</v>
      </c>
      <c r="P46" s="34">
        <v>0.73910030333121746</v>
      </c>
      <c r="Q46" s="17">
        <v>150</v>
      </c>
      <c r="R46" s="34">
        <v>1.3838288307315683</v>
      </c>
      <c r="S46" s="51">
        <v>0.52792878809372679</v>
      </c>
      <c r="U46" s="40"/>
      <c r="V46" s="40"/>
    </row>
    <row r="47" spans="1:23" x14ac:dyDescent="0.15">
      <c r="A47" s="17"/>
      <c r="B47" s="24"/>
      <c r="C47" s="25"/>
      <c r="H47" s="10" t="s">
        <v>35</v>
      </c>
      <c r="I47" s="51">
        <v>35.713428573724585</v>
      </c>
      <c r="J47" s="50">
        <v>3.6252021679582236</v>
      </c>
      <c r="K47" s="50">
        <v>0.26319696277591992</v>
      </c>
      <c r="L47" s="40" t="s">
        <v>52</v>
      </c>
      <c r="M47" s="17">
        <v>1.2</v>
      </c>
      <c r="N47" s="17">
        <v>2071</v>
      </c>
      <c r="O47" s="34">
        <f t="shared" ref="O47" si="0">J47*100*M47/N47</f>
        <v>0.2100551714896122</v>
      </c>
      <c r="P47" s="34">
        <f>K47/J47*O47</f>
        <v>1.5250427587209266E-2</v>
      </c>
      <c r="Q47" s="17">
        <v>175</v>
      </c>
      <c r="R47" s="34" t="e">
        <f>#REF!</f>
        <v>#REF!</v>
      </c>
      <c r="S47" s="51" t="e">
        <f>R47*K47/J47</f>
        <v>#REF!</v>
      </c>
      <c r="U47" s="40"/>
      <c r="V47" s="40"/>
    </row>
    <row r="48" spans="1:23" x14ac:dyDescent="0.15">
      <c r="A48" s="17"/>
      <c r="B48" s="24"/>
      <c r="C48" s="25"/>
      <c r="U48" s="40"/>
      <c r="V48" s="40"/>
    </row>
    <row r="49" spans="1:22" x14ac:dyDescent="0.15">
      <c r="A49" s="17"/>
      <c r="B49" s="24"/>
      <c r="C49" s="25"/>
      <c r="U49" s="40"/>
      <c r="V49" s="40"/>
    </row>
    <row r="50" spans="1:22" x14ac:dyDescent="0.15">
      <c r="A50" s="20"/>
      <c r="B50" s="24"/>
      <c r="C50" s="25"/>
      <c r="E50" s="25"/>
      <c r="F50" s="25"/>
      <c r="G50" s="25"/>
      <c r="U50" s="40"/>
      <c r="V50" s="40"/>
    </row>
    <row r="51" spans="1:22" x14ac:dyDescent="0.15">
      <c r="A51" s="20"/>
      <c r="B51" s="24"/>
      <c r="C51" s="25"/>
      <c r="E51" s="25"/>
      <c r="F51" s="25"/>
      <c r="G51" s="25"/>
      <c r="H51" s="25"/>
      <c r="I51" s="25"/>
      <c r="J51" s="31"/>
      <c r="K51" s="31"/>
    </row>
    <row r="52" spans="1:22" x14ac:dyDescent="0.15">
      <c r="B52" s="24"/>
      <c r="C52" s="25"/>
      <c r="D52" s="24"/>
      <c r="E52" s="25"/>
      <c r="F52" s="25"/>
      <c r="G52" s="25"/>
      <c r="H52" s="25"/>
      <c r="I52" s="25"/>
    </row>
    <row r="53" spans="1:22" x14ac:dyDescent="0.15">
      <c r="A53" s="20"/>
      <c r="B53" s="24"/>
      <c r="C53" s="25"/>
      <c r="D53" s="24"/>
      <c r="E53" s="25"/>
      <c r="F53" s="25"/>
      <c r="G53" s="25"/>
      <c r="H53" s="25"/>
      <c r="I53" s="25"/>
      <c r="J53" s="31"/>
      <c r="K53" s="31"/>
      <c r="L53" s="25"/>
      <c r="M53" s="43"/>
      <c r="N53" s="24"/>
      <c r="O53" s="24"/>
      <c r="P53" s="24"/>
      <c r="Q53" s="25"/>
      <c r="R53" s="35"/>
    </row>
    <row r="54" spans="1:22" x14ac:dyDescent="0.15">
      <c r="B54" s="24"/>
      <c r="C54" s="25"/>
      <c r="D54" s="24"/>
      <c r="E54" s="25"/>
      <c r="F54" s="25"/>
      <c r="G54" s="25"/>
      <c r="H54" s="25"/>
      <c r="I54" s="25"/>
      <c r="L54" s="25"/>
      <c r="M54" s="43"/>
      <c r="N54" s="24"/>
      <c r="Q54" s="25"/>
      <c r="R54" s="23"/>
    </row>
    <row r="55" spans="1:22" x14ac:dyDescent="0.15">
      <c r="B55" s="24"/>
      <c r="C55" s="25"/>
      <c r="D55" s="24"/>
      <c r="E55" s="25"/>
      <c r="F55" s="25"/>
      <c r="G55" s="25"/>
      <c r="H55" s="25"/>
      <c r="I55" s="25"/>
      <c r="J55" s="31"/>
      <c r="K55" s="31"/>
      <c r="L55" s="25"/>
      <c r="M55" s="43"/>
      <c r="N55" s="24"/>
      <c r="O55" s="24"/>
      <c r="P55" s="24"/>
      <c r="Q55" s="25"/>
      <c r="R55" s="23"/>
    </row>
    <row r="56" spans="1:22" x14ac:dyDescent="0.15">
      <c r="A56" s="20"/>
      <c r="B56" s="24"/>
      <c r="C56" s="25"/>
      <c r="E56" s="25"/>
      <c r="F56" s="25"/>
      <c r="G56" s="25"/>
      <c r="H56" s="19"/>
      <c r="I56" s="25"/>
      <c r="L56" s="25"/>
      <c r="M56" s="43"/>
      <c r="N56" s="24"/>
      <c r="O56" s="24"/>
      <c r="P56" s="24"/>
      <c r="Q56" s="25"/>
      <c r="R56" s="23"/>
    </row>
    <row r="57" spans="1:22" x14ac:dyDescent="0.15">
      <c r="A57" s="20"/>
      <c r="B57" s="24"/>
      <c r="C57" s="25"/>
      <c r="D57" s="24"/>
      <c r="E57" s="25"/>
      <c r="F57" s="25"/>
      <c r="G57" s="25"/>
      <c r="H57" s="107"/>
      <c r="I57" s="124"/>
      <c r="J57" s="107"/>
      <c r="K57" s="107"/>
      <c r="L57" s="107"/>
      <c r="M57" s="107"/>
      <c r="N57" s="107"/>
      <c r="O57" s="107"/>
      <c r="P57" s="107"/>
      <c r="Q57" s="107"/>
      <c r="R57" s="23"/>
    </row>
    <row r="58" spans="1:22" x14ac:dyDescent="0.15">
      <c r="A58" s="17"/>
      <c r="B58" s="24"/>
      <c r="C58" s="25"/>
      <c r="H58" s="20"/>
      <c r="I58" s="40"/>
      <c r="J58" s="24"/>
      <c r="K58" s="25"/>
      <c r="M58" s="25"/>
      <c r="N58" s="25"/>
      <c r="O58" s="27"/>
      <c r="P58" s="27"/>
      <c r="Q58" s="27"/>
      <c r="R58" s="23"/>
    </row>
    <row r="59" spans="1:22" x14ac:dyDescent="0.15">
      <c r="A59" s="17"/>
      <c r="B59" s="24"/>
      <c r="C59" s="25"/>
      <c r="H59" s="20"/>
      <c r="I59" s="40"/>
      <c r="J59" s="24"/>
      <c r="K59" s="25"/>
      <c r="M59" s="25"/>
      <c r="N59" s="25"/>
      <c r="O59" s="54"/>
      <c r="P59" s="54"/>
      <c r="Q59" s="25"/>
      <c r="R59" s="23"/>
    </row>
    <row r="60" spans="1:22" x14ac:dyDescent="0.15">
      <c r="A60" s="17"/>
      <c r="B60" s="24"/>
      <c r="C60" s="25"/>
      <c r="H60" s="20"/>
      <c r="I60" s="40"/>
      <c r="J60" s="24"/>
      <c r="K60" s="25"/>
      <c r="M60" s="25"/>
      <c r="N60" s="25"/>
      <c r="O60" s="27"/>
      <c r="P60" s="27"/>
      <c r="Q60" s="25"/>
      <c r="R60" s="23"/>
    </row>
    <row r="61" spans="1:22" x14ac:dyDescent="0.15">
      <c r="A61" s="17"/>
      <c r="C61" s="25"/>
      <c r="H61" s="20"/>
      <c r="I61" s="40"/>
      <c r="J61" s="24"/>
      <c r="K61" s="25"/>
      <c r="M61" s="25"/>
      <c r="N61" s="25"/>
      <c r="O61" s="27"/>
      <c r="P61" s="27"/>
      <c r="Q61" s="25"/>
      <c r="R61" s="23"/>
    </row>
    <row r="62" spans="1:22" x14ac:dyDescent="0.15">
      <c r="A62" s="20"/>
      <c r="B62" s="24"/>
      <c r="C62" s="25"/>
      <c r="E62" s="25"/>
      <c r="F62" s="25"/>
      <c r="G62" s="25"/>
      <c r="H62" s="20"/>
      <c r="I62" s="40"/>
      <c r="J62" s="24"/>
      <c r="K62" s="25"/>
      <c r="M62" s="25"/>
      <c r="N62" s="25"/>
      <c r="O62" s="27"/>
      <c r="P62" s="27"/>
      <c r="Q62" s="25"/>
      <c r="R62" s="35"/>
    </row>
    <row r="63" spans="1:22" x14ac:dyDescent="0.15">
      <c r="A63" s="20"/>
      <c r="B63" s="24"/>
      <c r="C63" s="25"/>
      <c r="E63" s="25"/>
      <c r="F63" s="25"/>
      <c r="G63" s="25"/>
      <c r="H63" s="20"/>
      <c r="I63" s="40"/>
      <c r="J63" s="24"/>
      <c r="K63" s="25"/>
      <c r="M63" s="25"/>
      <c r="N63" s="25"/>
      <c r="O63" s="27"/>
      <c r="P63" s="27"/>
      <c r="Q63" s="25"/>
      <c r="R63" s="23"/>
    </row>
    <row r="64" spans="1:22" x14ac:dyDescent="0.15">
      <c r="A64" s="17"/>
      <c r="B64" s="24"/>
      <c r="C64" s="25"/>
      <c r="H64" s="10"/>
      <c r="J64" s="24"/>
      <c r="Q64" s="25"/>
      <c r="R64" s="23"/>
    </row>
    <row r="65" spans="1:18" x14ac:dyDescent="0.15">
      <c r="A65" s="17"/>
      <c r="B65" s="24"/>
      <c r="C65" s="25"/>
      <c r="H65" s="20"/>
      <c r="I65" s="40"/>
      <c r="J65" s="24"/>
      <c r="K65" s="25"/>
      <c r="M65" s="25"/>
      <c r="N65" s="25"/>
      <c r="O65" s="27"/>
      <c r="P65" s="27"/>
      <c r="Q65" s="25"/>
      <c r="R65" s="23"/>
    </row>
    <row r="66" spans="1:18" x14ac:dyDescent="0.15">
      <c r="A66" s="17"/>
      <c r="B66" s="24"/>
      <c r="C66" s="25"/>
      <c r="H66" s="20"/>
      <c r="I66" s="40"/>
      <c r="J66" s="24"/>
      <c r="K66" s="25"/>
      <c r="M66" s="25"/>
      <c r="N66" s="25"/>
      <c r="O66" s="27"/>
      <c r="P66" s="27"/>
      <c r="Q66" s="25"/>
      <c r="R66" s="23"/>
    </row>
    <row r="67" spans="1:18" x14ac:dyDescent="0.15">
      <c r="A67" s="17"/>
      <c r="B67" s="24"/>
      <c r="C67" s="25"/>
      <c r="H67" s="20"/>
      <c r="I67" s="40"/>
      <c r="J67" s="24"/>
      <c r="K67" s="25"/>
      <c r="M67" s="25"/>
      <c r="N67" s="25"/>
      <c r="O67" s="27"/>
      <c r="P67" s="27"/>
      <c r="Q67" s="25"/>
      <c r="R67" s="23"/>
    </row>
    <row r="68" spans="1:18" x14ac:dyDescent="0.15">
      <c r="A68" s="20"/>
      <c r="B68" s="24"/>
      <c r="C68" s="25"/>
      <c r="E68" s="25"/>
      <c r="F68" s="25"/>
      <c r="G68" s="25"/>
      <c r="H68" s="10"/>
      <c r="Q68" s="25"/>
      <c r="R68" s="23"/>
    </row>
    <row r="69" spans="1:18" x14ac:dyDescent="0.15">
      <c r="A69" s="20"/>
      <c r="B69" s="24"/>
      <c r="C69" s="25"/>
      <c r="E69" s="25"/>
      <c r="F69" s="25"/>
      <c r="G69" s="25"/>
      <c r="H69" s="10"/>
      <c r="J69" s="24"/>
      <c r="K69" s="25"/>
      <c r="M69" s="25"/>
      <c r="N69" s="25"/>
      <c r="O69" s="27"/>
      <c r="P69" s="27"/>
      <c r="Q69" s="25"/>
      <c r="R69" s="23"/>
    </row>
    <row r="70" spans="1:18" x14ac:dyDescent="0.15">
      <c r="A70" s="17"/>
      <c r="B70" s="24"/>
      <c r="C70" s="25"/>
      <c r="H70" s="10"/>
      <c r="J70" s="24"/>
      <c r="K70" s="25"/>
      <c r="M70" s="25"/>
      <c r="N70" s="25"/>
      <c r="O70" s="27"/>
      <c r="P70" s="27"/>
      <c r="Q70" s="25"/>
      <c r="R70" s="23"/>
    </row>
    <row r="71" spans="1:18" x14ac:dyDescent="0.15">
      <c r="A71" s="17"/>
      <c r="B71" s="24"/>
      <c r="C71" s="25"/>
      <c r="H71" s="10"/>
      <c r="J71" s="24"/>
      <c r="K71" s="25"/>
      <c r="M71" s="25"/>
      <c r="N71" s="25"/>
      <c r="O71" s="27"/>
      <c r="P71" s="27"/>
      <c r="Q71" s="25"/>
      <c r="R71" s="35"/>
    </row>
    <row r="72" spans="1:18" x14ac:dyDescent="0.15">
      <c r="A72" s="20"/>
      <c r="B72" s="24"/>
      <c r="C72" s="25"/>
      <c r="D72" s="24"/>
      <c r="E72" s="25"/>
      <c r="F72" s="25"/>
      <c r="G72" s="25"/>
      <c r="H72" s="10"/>
      <c r="Q72" s="25"/>
      <c r="R72" s="23"/>
    </row>
    <row r="73" spans="1:18" x14ac:dyDescent="0.15">
      <c r="B73" s="24"/>
      <c r="C73" s="25"/>
      <c r="D73" s="24"/>
      <c r="E73" s="25"/>
      <c r="F73" s="25"/>
      <c r="G73" s="25"/>
      <c r="H73" s="20"/>
      <c r="I73" s="40"/>
      <c r="J73" s="24"/>
      <c r="K73" s="25"/>
      <c r="M73" s="25"/>
      <c r="N73" s="25"/>
      <c r="O73" s="27"/>
      <c r="P73" s="27"/>
      <c r="Q73" s="25"/>
      <c r="R73" s="23"/>
    </row>
    <row r="74" spans="1:18" x14ac:dyDescent="0.15">
      <c r="A74" s="20"/>
      <c r="B74" s="24"/>
      <c r="C74" s="25"/>
      <c r="E74" s="25"/>
      <c r="F74" s="25"/>
      <c r="G74" s="25"/>
      <c r="H74" s="20"/>
      <c r="I74" s="40"/>
      <c r="J74" s="24"/>
      <c r="K74" s="25"/>
      <c r="M74" s="25"/>
      <c r="N74" s="25"/>
      <c r="O74" s="27"/>
      <c r="P74" s="27"/>
      <c r="Q74" s="25"/>
      <c r="R74" s="23"/>
    </row>
    <row r="75" spans="1:18" x14ac:dyDescent="0.15">
      <c r="A75" s="20"/>
      <c r="B75" s="24"/>
      <c r="C75" s="25"/>
      <c r="E75" s="25"/>
      <c r="F75" s="25"/>
      <c r="G75" s="25"/>
      <c r="H75" s="20"/>
      <c r="I75" s="40"/>
      <c r="J75" s="24"/>
      <c r="K75" s="25"/>
      <c r="L75" s="43"/>
      <c r="M75" s="25"/>
      <c r="N75" s="25"/>
      <c r="O75" s="27"/>
      <c r="P75" s="27"/>
      <c r="Q75" s="25"/>
      <c r="R75" s="23"/>
    </row>
    <row r="76" spans="1:18" x14ac:dyDescent="0.15">
      <c r="A76" s="17"/>
      <c r="B76" s="24"/>
      <c r="C76" s="25"/>
      <c r="H76" s="81"/>
      <c r="I76" s="43"/>
      <c r="J76" s="24"/>
      <c r="K76" s="25"/>
      <c r="L76" s="43"/>
      <c r="M76" s="84"/>
      <c r="N76" s="84"/>
      <c r="O76" s="85"/>
      <c r="P76" s="85"/>
      <c r="Q76" s="25"/>
      <c r="R76" s="23"/>
    </row>
    <row r="77" spans="1:18" x14ac:dyDescent="0.15">
      <c r="A77" s="17"/>
      <c r="B77" s="24"/>
      <c r="C77" s="25"/>
      <c r="H77" s="10"/>
      <c r="J77" s="24"/>
      <c r="K77" s="25"/>
      <c r="M77" s="25"/>
      <c r="N77" s="25"/>
      <c r="O77" s="27"/>
      <c r="P77" s="27"/>
      <c r="Q77" s="25"/>
      <c r="R77" s="23"/>
    </row>
    <row r="78" spans="1:18" x14ac:dyDescent="0.15">
      <c r="A78" s="17"/>
      <c r="B78" s="24"/>
      <c r="C78" s="25"/>
      <c r="H78" s="10"/>
      <c r="J78" s="24"/>
      <c r="K78" s="25"/>
      <c r="M78" s="25"/>
      <c r="N78" s="25"/>
      <c r="O78" s="27"/>
      <c r="P78" s="27"/>
      <c r="Q78" s="25"/>
      <c r="R78" s="23"/>
    </row>
    <row r="79" spans="1:18" x14ac:dyDescent="0.15">
      <c r="A79" s="17"/>
      <c r="B79" s="24"/>
      <c r="C79" s="25"/>
      <c r="H79" s="10"/>
      <c r="J79" s="24"/>
      <c r="K79" s="25"/>
      <c r="L79" s="43"/>
      <c r="M79" s="84"/>
      <c r="N79" s="84"/>
      <c r="O79" s="85"/>
      <c r="P79" s="85"/>
      <c r="Q79" s="25"/>
      <c r="R79" s="23"/>
    </row>
    <row r="80" spans="1:18" x14ac:dyDescent="0.15">
      <c r="A80" s="20"/>
      <c r="B80" s="24"/>
      <c r="C80" s="25"/>
      <c r="E80" s="25"/>
      <c r="F80" s="25"/>
      <c r="G80" s="25"/>
      <c r="H80" s="81"/>
      <c r="I80" s="43"/>
      <c r="J80" s="24"/>
      <c r="K80" s="25"/>
      <c r="L80" s="43"/>
      <c r="M80" s="84"/>
      <c r="N80" s="84"/>
      <c r="O80" s="85"/>
      <c r="P80" s="85"/>
      <c r="Q80" s="25"/>
      <c r="R80" s="35"/>
    </row>
    <row r="81" spans="1:18" x14ac:dyDescent="0.15">
      <c r="A81" s="20"/>
      <c r="B81" s="24"/>
      <c r="C81" s="25"/>
      <c r="E81" s="25"/>
      <c r="F81" s="25"/>
      <c r="G81" s="25"/>
      <c r="H81" s="81"/>
      <c r="I81" s="43"/>
      <c r="J81" s="24"/>
      <c r="K81" s="25"/>
      <c r="L81" s="43"/>
      <c r="M81" s="84"/>
      <c r="N81" s="84"/>
      <c r="O81" s="85"/>
      <c r="P81" s="85"/>
      <c r="Q81" s="25"/>
      <c r="R81" s="23"/>
    </row>
    <row r="82" spans="1:18" x14ac:dyDescent="0.15">
      <c r="A82" s="17"/>
      <c r="B82" s="24"/>
      <c r="C82" s="25"/>
      <c r="H82" s="81"/>
      <c r="I82" s="43"/>
      <c r="J82" s="24"/>
      <c r="K82" s="25"/>
      <c r="L82" s="43"/>
      <c r="M82" s="84"/>
      <c r="N82" s="84"/>
      <c r="O82" s="85"/>
      <c r="P82" s="85"/>
      <c r="Q82" s="25"/>
      <c r="R82" s="23"/>
    </row>
    <row r="83" spans="1:18" x14ac:dyDescent="0.15">
      <c r="A83" s="17"/>
      <c r="B83" s="24"/>
      <c r="C83" s="25"/>
      <c r="H83" s="10"/>
      <c r="Q83" s="25"/>
      <c r="R83" s="23"/>
    </row>
    <row r="84" spans="1:18" x14ac:dyDescent="0.15">
      <c r="A84" s="17"/>
      <c r="B84" s="24"/>
      <c r="C84" s="25"/>
      <c r="H84" s="81"/>
      <c r="I84" s="43"/>
      <c r="J84" s="24"/>
      <c r="K84" s="25"/>
      <c r="L84" s="43"/>
      <c r="M84" s="84"/>
      <c r="N84" s="84"/>
      <c r="O84" s="85"/>
      <c r="P84" s="85"/>
      <c r="Q84" s="25"/>
      <c r="R84" s="23"/>
    </row>
    <row r="85" spans="1:18" x14ac:dyDescent="0.15">
      <c r="A85" s="17"/>
      <c r="B85" s="24"/>
      <c r="C85" s="25"/>
      <c r="H85" s="81"/>
      <c r="I85" s="43"/>
      <c r="J85" s="24"/>
      <c r="K85" s="25"/>
      <c r="L85" s="43"/>
      <c r="M85" s="84"/>
      <c r="N85" s="84"/>
      <c r="O85" s="85"/>
      <c r="P85" s="85"/>
      <c r="Q85" s="25"/>
      <c r="R85" s="23"/>
    </row>
    <row r="86" spans="1:18" x14ac:dyDescent="0.15">
      <c r="A86" s="20"/>
      <c r="B86" s="24"/>
      <c r="C86" s="25"/>
      <c r="E86" s="25"/>
      <c r="F86" s="25"/>
      <c r="G86" s="25"/>
      <c r="Q86" s="25"/>
      <c r="R86" s="23"/>
    </row>
    <row r="87" spans="1:18" x14ac:dyDescent="0.15">
      <c r="A87" s="20"/>
      <c r="B87" s="24"/>
      <c r="C87" s="25"/>
      <c r="E87" s="25"/>
      <c r="F87" s="25"/>
      <c r="G87" s="25"/>
      <c r="Q87" s="25"/>
      <c r="R87" s="23"/>
    </row>
    <row r="88" spans="1:18" x14ac:dyDescent="0.15">
      <c r="A88" s="17"/>
      <c r="B88" s="24"/>
      <c r="C88" s="25"/>
      <c r="Q88" s="25"/>
      <c r="R88" s="23"/>
    </row>
    <row r="89" spans="1:18" x14ac:dyDescent="0.15">
      <c r="A89" s="17"/>
      <c r="B89" s="24"/>
      <c r="C89" s="25"/>
      <c r="Q89" s="25"/>
      <c r="R89" s="35"/>
    </row>
    <row r="90" spans="1:18" x14ac:dyDescent="0.15">
      <c r="A90" s="17"/>
      <c r="B90" s="24"/>
      <c r="C90" s="25"/>
      <c r="L90" s="112"/>
      <c r="Q90" s="25"/>
      <c r="R90" s="16"/>
    </row>
    <row r="91" spans="1:18" x14ac:dyDescent="0.15">
      <c r="A91" s="17"/>
      <c r="B91" s="24"/>
      <c r="C91" s="25"/>
      <c r="H91" s="10"/>
      <c r="L91" s="112"/>
      <c r="Q91" s="25"/>
      <c r="R91" s="16"/>
    </row>
    <row r="92" spans="1:18" x14ac:dyDescent="0.15">
      <c r="A92" s="20"/>
      <c r="B92" s="24"/>
      <c r="C92" s="25"/>
      <c r="E92" s="25"/>
      <c r="F92" s="25"/>
      <c r="G92" s="25"/>
      <c r="Q92" s="25"/>
      <c r="R92" s="23"/>
    </row>
    <row r="93" spans="1:18" x14ac:dyDescent="0.15">
      <c r="A93" s="20"/>
      <c r="B93" s="24"/>
      <c r="C93" s="25"/>
      <c r="E93" s="25"/>
      <c r="F93" s="25"/>
      <c r="G93" s="25"/>
      <c r="Q93" s="25"/>
      <c r="R93" s="16"/>
    </row>
    <row r="94" spans="1:18" ht="15" x14ac:dyDescent="0.2">
      <c r="A94" s="17"/>
      <c r="B94" s="24"/>
      <c r="C94" s="25"/>
      <c r="H94" s="25"/>
      <c r="I94" s="25"/>
      <c r="K94" s="62"/>
      <c r="O94" s="40"/>
      <c r="P94" s="40"/>
      <c r="Q94" s="25"/>
      <c r="R94" s="23"/>
    </row>
    <row r="95" spans="1:18" ht="15" x14ac:dyDescent="0.2">
      <c r="A95" s="17"/>
      <c r="B95" s="24"/>
      <c r="C95" s="25"/>
      <c r="H95" s="77"/>
      <c r="I95" s="125"/>
      <c r="J95" s="78"/>
      <c r="K95" s="62"/>
      <c r="L95" s="78"/>
      <c r="M95" s="78"/>
      <c r="N95" s="78"/>
      <c r="O95" s="79"/>
      <c r="P95" s="79"/>
      <c r="Q95" s="25"/>
      <c r="R95" s="16"/>
    </row>
    <row r="96" spans="1:18" ht="15" x14ac:dyDescent="0.2">
      <c r="A96" s="20"/>
      <c r="B96" s="24"/>
      <c r="C96" s="25"/>
      <c r="D96" s="24"/>
      <c r="E96" s="25"/>
      <c r="F96" s="25"/>
      <c r="G96" s="25"/>
      <c r="H96" s="60"/>
      <c r="I96" s="60"/>
      <c r="J96" s="80"/>
      <c r="K96" s="62"/>
      <c r="M96" s="62"/>
      <c r="N96" s="62"/>
      <c r="O96" s="68"/>
      <c r="P96" s="68"/>
      <c r="Q96" s="30"/>
      <c r="R96" s="44"/>
    </row>
    <row r="97" spans="1:19" ht="15" x14ac:dyDescent="0.2">
      <c r="B97" s="24"/>
      <c r="C97" s="25"/>
      <c r="D97" s="24"/>
      <c r="E97" s="25"/>
      <c r="F97" s="25"/>
      <c r="G97" s="25"/>
      <c r="H97" s="25"/>
      <c r="I97" s="25"/>
      <c r="J97" s="31"/>
      <c r="K97" s="62"/>
      <c r="O97" s="40"/>
      <c r="P97" s="40"/>
      <c r="R97" s="40"/>
    </row>
    <row r="98" spans="1:19" ht="16" x14ac:dyDescent="0.2">
      <c r="A98" s="20"/>
      <c r="B98" s="24"/>
      <c r="C98" s="25"/>
      <c r="E98" s="25"/>
      <c r="F98" s="25"/>
      <c r="G98" s="25"/>
      <c r="H98" s="1"/>
      <c r="I98" s="1"/>
      <c r="J98" s="5"/>
      <c r="K98" s="62"/>
      <c r="L98" s="4"/>
      <c r="M98" s="6"/>
      <c r="N98" s="6"/>
      <c r="O98" s="7"/>
      <c r="P98" s="7"/>
      <c r="R98" s="40"/>
    </row>
    <row r="99" spans="1:19" ht="16" x14ac:dyDescent="0.2">
      <c r="A99" s="20"/>
      <c r="B99" s="24"/>
      <c r="C99" s="25"/>
      <c r="E99" s="25"/>
      <c r="F99" s="25"/>
      <c r="G99" s="25"/>
      <c r="H99" s="1"/>
      <c r="I99" s="1"/>
      <c r="J99" s="5"/>
      <c r="K99" s="62"/>
      <c r="L99" s="4"/>
      <c r="M99" s="6"/>
      <c r="N99" s="6"/>
      <c r="O99" s="7"/>
      <c r="P99" s="7"/>
      <c r="R99" s="40"/>
    </row>
    <row r="100" spans="1:19" ht="16" x14ac:dyDescent="0.2">
      <c r="B100" s="24"/>
      <c r="C100" s="25"/>
      <c r="H100" s="1"/>
      <c r="I100" s="1"/>
      <c r="J100" s="5"/>
      <c r="K100" s="62"/>
      <c r="L100" s="4"/>
      <c r="M100" s="6"/>
      <c r="N100" s="6"/>
      <c r="O100" s="7"/>
      <c r="P100" s="7"/>
      <c r="R100" s="40"/>
    </row>
    <row r="101" spans="1:19" x14ac:dyDescent="0.15">
      <c r="B101" s="24"/>
      <c r="C101" s="25"/>
      <c r="H101" s="25"/>
      <c r="I101" s="25"/>
      <c r="J101" s="31"/>
      <c r="K101" s="31"/>
      <c r="L101" s="25"/>
      <c r="O101" s="40"/>
      <c r="P101" s="40"/>
      <c r="R101" s="40"/>
    </row>
    <row r="102" spans="1:19" x14ac:dyDescent="0.15">
      <c r="B102" s="24"/>
      <c r="C102" s="25"/>
      <c r="H102" s="25"/>
      <c r="I102" s="25"/>
      <c r="L102" s="25"/>
      <c r="O102" s="40"/>
      <c r="P102" s="40"/>
      <c r="R102" s="40"/>
    </row>
    <row r="103" spans="1:19" x14ac:dyDescent="0.15">
      <c r="B103" s="24"/>
      <c r="C103" s="25"/>
      <c r="H103" s="25"/>
      <c r="I103" s="25"/>
      <c r="J103" s="31"/>
      <c r="K103" s="31"/>
      <c r="L103" s="25"/>
      <c r="O103" s="40"/>
      <c r="P103" s="40"/>
      <c r="R103" s="40"/>
    </row>
    <row r="104" spans="1:19" x14ac:dyDescent="0.15">
      <c r="A104" s="20"/>
      <c r="B104" s="24"/>
      <c r="C104" s="25"/>
      <c r="E104" s="25"/>
      <c r="F104" s="25"/>
      <c r="G104" s="25"/>
      <c r="H104" s="25"/>
      <c r="I104" s="25"/>
      <c r="L104" s="25"/>
      <c r="O104" s="40"/>
      <c r="P104" s="40"/>
      <c r="R104" s="40"/>
    </row>
    <row r="105" spans="1:19" x14ac:dyDescent="0.15">
      <c r="A105" s="20"/>
      <c r="B105" s="24"/>
      <c r="C105" s="25"/>
      <c r="E105" s="25"/>
      <c r="F105" s="25"/>
      <c r="G105" s="25"/>
      <c r="H105" s="25"/>
      <c r="I105" s="25"/>
      <c r="J105" s="31"/>
      <c r="K105" s="31"/>
      <c r="O105" s="40"/>
      <c r="P105" s="40"/>
      <c r="R105" s="40"/>
    </row>
    <row r="106" spans="1:19" x14ac:dyDescent="0.15">
      <c r="B106" s="24"/>
      <c r="C106" s="25"/>
      <c r="H106" s="24"/>
      <c r="I106" s="24"/>
      <c r="J106" s="23"/>
      <c r="K106" s="23"/>
      <c r="O106" s="40"/>
      <c r="P106" s="40"/>
      <c r="Q106" s="25"/>
      <c r="R106" s="23"/>
    </row>
    <row r="107" spans="1:19" x14ac:dyDescent="0.15">
      <c r="B107" s="24"/>
      <c r="C107" s="25"/>
      <c r="H107" s="30"/>
      <c r="I107" s="36"/>
      <c r="J107" s="30"/>
      <c r="K107" s="30"/>
      <c r="M107" s="18"/>
      <c r="N107" s="16"/>
      <c r="S107" s="44"/>
    </row>
    <row r="108" spans="1:19" x14ac:dyDescent="0.15">
      <c r="B108" s="24"/>
      <c r="C108" s="25"/>
      <c r="H108" s="18"/>
      <c r="I108" s="48"/>
      <c r="J108" s="18"/>
      <c r="K108" s="18"/>
      <c r="L108" s="18"/>
      <c r="M108" s="18"/>
      <c r="N108" s="16"/>
      <c r="O108" s="30"/>
      <c r="P108" s="30"/>
      <c r="S108" s="40"/>
    </row>
    <row r="109" spans="1:19" x14ac:dyDescent="0.15">
      <c r="B109" s="24"/>
      <c r="C109" s="25"/>
      <c r="J109" s="34"/>
      <c r="M109" s="18"/>
      <c r="N109" s="31"/>
      <c r="O109" s="37"/>
      <c r="P109" s="37"/>
      <c r="S109" s="40"/>
    </row>
    <row r="110" spans="1:19" x14ac:dyDescent="0.15">
      <c r="A110" s="20"/>
      <c r="B110" s="24"/>
      <c r="C110" s="25"/>
      <c r="E110" s="25"/>
      <c r="F110" s="25"/>
      <c r="G110" s="25"/>
      <c r="J110" s="34"/>
      <c r="K110" s="34"/>
      <c r="M110" s="32"/>
      <c r="N110" s="29"/>
      <c r="O110" s="30"/>
      <c r="P110" s="30"/>
      <c r="S110" s="40"/>
    </row>
    <row r="111" spans="1:19" x14ac:dyDescent="0.15">
      <c r="A111" s="20"/>
      <c r="B111" s="24"/>
      <c r="C111" s="25"/>
      <c r="E111" s="25"/>
      <c r="F111" s="25"/>
      <c r="G111" s="25"/>
      <c r="J111" s="34"/>
      <c r="K111" s="34"/>
      <c r="M111" s="32"/>
      <c r="N111" s="29"/>
      <c r="O111" s="37"/>
      <c r="P111" s="37"/>
      <c r="S111" s="40"/>
    </row>
    <row r="112" spans="1:19" x14ac:dyDescent="0.15">
      <c r="B112" s="24"/>
      <c r="C112" s="25"/>
      <c r="J112" s="34"/>
      <c r="K112" s="34"/>
      <c r="M112" s="32"/>
      <c r="N112" s="29"/>
      <c r="O112" s="30"/>
      <c r="P112" s="30"/>
      <c r="S112" s="40"/>
    </row>
    <row r="113" spans="1:19" x14ac:dyDescent="0.15">
      <c r="B113" s="24"/>
      <c r="C113" s="25"/>
      <c r="J113" s="34"/>
      <c r="K113" s="34"/>
      <c r="M113" s="32"/>
      <c r="N113" s="29"/>
      <c r="O113" s="37"/>
      <c r="P113" s="37"/>
      <c r="R113" s="40"/>
      <c r="S113" s="40"/>
    </row>
    <row r="114" spans="1:19" x14ac:dyDescent="0.15">
      <c r="B114" s="24"/>
      <c r="C114" s="25"/>
      <c r="J114" s="34"/>
      <c r="K114" s="34"/>
      <c r="M114" s="32"/>
      <c r="N114" s="29"/>
      <c r="O114" s="30"/>
      <c r="P114" s="30"/>
      <c r="R114" s="40"/>
      <c r="S114" s="40"/>
    </row>
    <row r="115" spans="1:19" x14ac:dyDescent="0.15">
      <c r="B115" s="24"/>
      <c r="C115" s="25"/>
      <c r="J115" s="34"/>
      <c r="K115" s="34"/>
      <c r="M115" s="32"/>
      <c r="N115" s="29"/>
      <c r="O115" s="37"/>
      <c r="P115" s="37"/>
      <c r="R115" s="40"/>
      <c r="S115" s="40"/>
    </row>
    <row r="116" spans="1:19" x14ac:dyDescent="0.15">
      <c r="A116" s="20"/>
      <c r="B116" s="24"/>
      <c r="C116" s="25"/>
      <c r="D116" s="24"/>
      <c r="E116" s="25"/>
      <c r="F116" s="25"/>
      <c r="G116" s="25"/>
      <c r="J116" s="34"/>
      <c r="K116" s="34"/>
      <c r="M116" s="32"/>
      <c r="N116" s="29"/>
      <c r="O116" s="30"/>
      <c r="P116" s="30"/>
      <c r="R116" s="40"/>
      <c r="S116" s="40"/>
    </row>
    <row r="117" spans="1:19" x14ac:dyDescent="0.15">
      <c r="A117" s="20"/>
      <c r="B117" s="24"/>
      <c r="C117" s="25"/>
      <c r="D117" s="24"/>
      <c r="E117" s="25"/>
      <c r="F117" s="25"/>
      <c r="G117" s="25"/>
      <c r="J117" s="34"/>
      <c r="K117" s="34"/>
      <c r="M117" s="33"/>
      <c r="N117" s="29"/>
      <c r="O117" s="40"/>
      <c r="P117" s="40"/>
      <c r="R117" s="40"/>
      <c r="S117" s="40"/>
    </row>
    <row r="118" spans="1:19" x14ac:dyDescent="0.15">
      <c r="B118" s="24"/>
      <c r="C118" s="25"/>
      <c r="J118" s="34"/>
      <c r="K118" s="34"/>
      <c r="M118" s="33"/>
      <c r="N118" s="29"/>
      <c r="O118" s="40"/>
      <c r="P118" s="40"/>
      <c r="R118" s="40"/>
      <c r="S118" s="40"/>
    </row>
    <row r="119" spans="1:19" x14ac:dyDescent="0.15">
      <c r="B119" s="24"/>
      <c r="C119" s="25"/>
      <c r="J119" s="34"/>
      <c r="K119" s="34"/>
      <c r="M119" s="33"/>
      <c r="N119" s="29"/>
      <c r="O119" s="40"/>
      <c r="P119" s="40"/>
      <c r="R119" s="40"/>
      <c r="S119" s="40"/>
    </row>
    <row r="120" spans="1:19" x14ac:dyDescent="0.15">
      <c r="B120" s="40"/>
      <c r="C120" s="25"/>
      <c r="J120" s="34"/>
      <c r="K120" s="34"/>
      <c r="M120" s="33"/>
      <c r="N120" s="29"/>
      <c r="O120" s="40"/>
      <c r="P120" s="40"/>
      <c r="R120" s="40"/>
      <c r="S120" s="40"/>
    </row>
    <row r="121" spans="1:19" x14ac:dyDescent="0.15">
      <c r="B121" s="40"/>
      <c r="C121" s="25"/>
      <c r="J121" s="34"/>
      <c r="K121" s="34"/>
      <c r="M121" s="32"/>
      <c r="N121" s="29"/>
      <c r="O121" s="40"/>
      <c r="P121" s="40"/>
      <c r="R121" s="40"/>
      <c r="S121" s="40"/>
    </row>
    <row r="122" spans="1:19" x14ac:dyDescent="0.15">
      <c r="A122" s="20"/>
      <c r="B122" s="40"/>
      <c r="C122" s="25"/>
      <c r="E122" s="25"/>
      <c r="F122" s="25"/>
      <c r="G122" s="25"/>
      <c r="J122" s="34"/>
      <c r="K122" s="34"/>
      <c r="M122" s="33"/>
      <c r="N122" s="29"/>
      <c r="O122" s="40"/>
      <c r="P122" s="40"/>
      <c r="R122" s="40"/>
      <c r="S122" s="40"/>
    </row>
    <row r="123" spans="1:19" x14ac:dyDescent="0.15">
      <c r="A123" s="20"/>
      <c r="B123" s="24"/>
      <c r="C123" s="25"/>
      <c r="E123" s="25"/>
      <c r="F123" s="25"/>
      <c r="G123" s="25"/>
      <c r="J123" s="34"/>
      <c r="K123" s="34"/>
      <c r="M123" s="33"/>
      <c r="N123" s="29"/>
      <c r="O123" s="40"/>
      <c r="P123" s="40"/>
      <c r="R123" s="40"/>
      <c r="S123" s="40"/>
    </row>
    <row r="124" spans="1:19" x14ac:dyDescent="0.15">
      <c r="B124" s="24"/>
      <c r="C124" s="25"/>
      <c r="J124" s="34"/>
      <c r="K124" s="34"/>
      <c r="M124" s="33"/>
      <c r="N124" s="29"/>
      <c r="O124" s="40"/>
      <c r="P124" s="40"/>
      <c r="R124" s="40"/>
      <c r="S124" s="40"/>
    </row>
    <row r="125" spans="1:19" x14ac:dyDescent="0.15">
      <c r="B125" s="24"/>
      <c r="C125" s="25"/>
      <c r="J125" s="34"/>
      <c r="K125" s="34"/>
      <c r="M125" s="33"/>
      <c r="N125" s="29"/>
      <c r="O125" s="40"/>
      <c r="P125" s="40"/>
      <c r="R125" s="40"/>
      <c r="S125" s="40"/>
    </row>
    <row r="126" spans="1:19" x14ac:dyDescent="0.15">
      <c r="B126" s="24"/>
      <c r="C126" s="25"/>
      <c r="J126" s="34"/>
      <c r="K126" s="34"/>
      <c r="M126" s="18"/>
      <c r="N126" s="29"/>
      <c r="O126" s="40"/>
      <c r="P126" s="40"/>
      <c r="R126" s="40"/>
      <c r="S126" s="40"/>
    </row>
    <row r="127" spans="1:19" x14ac:dyDescent="0.15">
      <c r="B127" s="24"/>
      <c r="C127" s="25"/>
      <c r="J127" s="34"/>
      <c r="K127" s="34"/>
      <c r="M127" s="32"/>
      <c r="N127" s="27"/>
      <c r="O127" s="40"/>
      <c r="P127" s="40"/>
      <c r="R127" s="40"/>
      <c r="S127" s="40"/>
    </row>
    <row r="128" spans="1:19" x14ac:dyDescent="0.15">
      <c r="A128" s="20"/>
      <c r="B128" s="24"/>
      <c r="C128" s="25"/>
      <c r="E128" s="25"/>
      <c r="F128" s="25"/>
      <c r="G128" s="25"/>
      <c r="H128" s="42"/>
      <c r="I128" s="42"/>
      <c r="J128" s="34"/>
      <c r="K128" s="34"/>
      <c r="M128" s="32"/>
      <c r="N128" s="29"/>
      <c r="O128" s="34"/>
      <c r="P128" s="34"/>
      <c r="R128" s="40"/>
      <c r="S128" s="40"/>
    </row>
    <row r="129" spans="1:19" x14ac:dyDescent="0.15">
      <c r="A129" s="20"/>
      <c r="B129" s="24"/>
      <c r="C129" s="25"/>
      <c r="E129" s="25"/>
      <c r="F129" s="25"/>
      <c r="G129" s="25"/>
      <c r="H129" s="42"/>
      <c r="I129" s="42"/>
      <c r="J129" s="34"/>
      <c r="K129" s="34"/>
      <c r="M129" s="32"/>
      <c r="N129" s="29"/>
      <c r="O129" s="34"/>
      <c r="P129" s="34"/>
      <c r="R129" s="40"/>
      <c r="S129" s="40"/>
    </row>
    <row r="130" spans="1:19" x14ac:dyDescent="0.15">
      <c r="B130" s="24"/>
      <c r="C130" s="25"/>
      <c r="H130" s="42"/>
      <c r="I130" s="42"/>
      <c r="J130" s="34"/>
      <c r="K130" s="34"/>
      <c r="M130" s="32"/>
      <c r="N130" s="29"/>
      <c r="O130" s="34"/>
      <c r="P130" s="34"/>
      <c r="R130" s="40"/>
      <c r="S130" s="40"/>
    </row>
    <row r="131" spans="1:19" x14ac:dyDescent="0.15">
      <c r="B131" s="24"/>
      <c r="C131" s="25"/>
      <c r="H131" s="42"/>
      <c r="I131" s="42"/>
      <c r="J131" s="34"/>
      <c r="K131" s="34"/>
      <c r="M131" s="32"/>
      <c r="N131" s="29"/>
      <c r="O131" s="34"/>
      <c r="P131" s="34"/>
      <c r="R131" s="40"/>
      <c r="S131" s="40"/>
    </row>
    <row r="132" spans="1:19" x14ac:dyDescent="0.15">
      <c r="B132" s="24"/>
      <c r="C132" s="25"/>
      <c r="H132" s="42"/>
      <c r="I132" s="42"/>
      <c r="J132" s="34"/>
      <c r="K132" s="34"/>
      <c r="M132" s="32"/>
      <c r="N132" s="29"/>
      <c r="O132" s="34"/>
      <c r="P132" s="34"/>
      <c r="R132" s="40"/>
      <c r="S132" s="40"/>
    </row>
    <row r="133" spans="1:19" x14ac:dyDescent="0.15">
      <c r="B133" s="24"/>
      <c r="C133" s="25"/>
      <c r="H133" s="42"/>
      <c r="I133" s="42"/>
      <c r="J133" s="34"/>
      <c r="K133" s="34"/>
      <c r="M133" s="32"/>
      <c r="N133" s="29"/>
      <c r="O133" s="34"/>
      <c r="P133" s="34"/>
      <c r="R133" s="40"/>
      <c r="S133" s="40"/>
    </row>
    <row r="134" spans="1:19" x14ac:dyDescent="0.15">
      <c r="A134" s="20"/>
      <c r="B134" s="24"/>
      <c r="C134" s="25"/>
      <c r="E134" s="25"/>
      <c r="F134" s="25"/>
      <c r="G134" s="25"/>
      <c r="H134" s="42"/>
      <c r="I134" s="42"/>
      <c r="J134" s="34"/>
      <c r="K134" s="34"/>
      <c r="M134" s="32"/>
      <c r="N134" s="29"/>
      <c r="O134" s="34"/>
      <c r="P134" s="34"/>
      <c r="R134" s="40"/>
      <c r="S134" s="40"/>
    </row>
    <row r="135" spans="1:19" x14ac:dyDescent="0.15">
      <c r="A135" s="20"/>
      <c r="B135" s="24"/>
      <c r="C135" s="25"/>
      <c r="E135" s="25"/>
      <c r="F135" s="25"/>
      <c r="G135" s="25"/>
      <c r="H135" s="42"/>
      <c r="I135" s="42"/>
      <c r="J135" s="34"/>
      <c r="K135" s="34"/>
      <c r="M135" s="32"/>
      <c r="N135" s="29"/>
      <c r="O135" s="34"/>
      <c r="P135" s="34"/>
      <c r="R135" s="40"/>
      <c r="S135" s="40"/>
    </row>
    <row r="136" spans="1:19" x14ac:dyDescent="0.15">
      <c r="B136" s="24"/>
      <c r="C136" s="25"/>
      <c r="H136" s="40"/>
      <c r="I136" s="40"/>
      <c r="J136" s="34"/>
      <c r="K136" s="34"/>
      <c r="L136" s="40"/>
      <c r="M136" s="40"/>
      <c r="N136" s="27"/>
      <c r="O136" s="40"/>
      <c r="P136" s="40"/>
      <c r="R136" s="40"/>
      <c r="S136" s="40"/>
    </row>
    <row r="137" spans="1:19" x14ac:dyDescent="0.15">
      <c r="B137" s="24"/>
      <c r="C137" s="25"/>
      <c r="K137" s="34"/>
      <c r="L137" s="34"/>
      <c r="N137" s="18"/>
      <c r="O137" s="29"/>
      <c r="P137" s="29"/>
      <c r="Q137" s="40"/>
      <c r="R137" s="40"/>
      <c r="S137" s="40"/>
    </row>
    <row r="138" spans="1:19" x14ac:dyDescent="0.15">
      <c r="B138" s="24"/>
      <c r="C138" s="25"/>
      <c r="K138" s="34"/>
      <c r="L138" s="34"/>
      <c r="N138" s="33"/>
      <c r="O138" s="29"/>
      <c r="P138" s="29"/>
      <c r="Q138" s="40"/>
      <c r="R138" s="40"/>
      <c r="S138" s="40"/>
    </row>
    <row r="139" spans="1:19" x14ac:dyDescent="0.15">
      <c r="B139" s="24"/>
      <c r="C139" s="25"/>
      <c r="K139" s="34"/>
      <c r="L139" s="34"/>
      <c r="N139" s="32"/>
      <c r="O139" s="29"/>
      <c r="P139" s="29"/>
      <c r="Q139" s="40"/>
      <c r="R139" s="40"/>
      <c r="S139" s="40"/>
    </row>
    <row r="140" spans="1:19" x14ac:dyDescent="0.15">
      <c r="A140" s="20"/>
      <c r="B140" s="24"/>
      <c r="C140" s="25"/>
      <c r="E140" s="25"/>
      <c r="F140" s="25"/>
      <c r="G140" s="25"/>
      <c r="K140" s="34"/>
      <c r="L140" s="34"/>
      <c r="N140" s="32"/>
      <c r="O140" s="29"/>
      <c r="P140" s="29"/>
      <c r="Q140" s="40"/>
      <c r="R140" s="40"/>
      <c r="S140" s="40"/>
    </row>
    <row r="141" spans="1:19" x14ac:dyDescent="0.15">
      <c r="A141" s="20"/>
      <c r="B141" s="24"/>
      <c r="C141" s="25"/>
      <c r="E141" s="25"/>
      <c r="F141" s="25"/>
      <c r="G141" s="25"/>
      <c r="K141" s="34"/>
      <c r="L141" s="34"/>
      <c r="N141" s="32"/>
      <c r="O141" s="29"/>
      <c r="P141" s="29"/>
      <c r="Q141" s="40"/>
      <c r="R141" s="40"/>
      <c r="S141" s="40"/>
    </row>
    <row r="142" spans="1:19" x14ac:dyDescent="0.15">
      <c r="B142" s="24"/>
      <c r="C142" s="25"/>
      <c r="K142" s="34"/>
      <c r="L142" s="34"/>
      <c r="N142" s="32"/>
      <c r="O142" s="29"/>
      <c r="P142" s="29"/>
      <c r="Q142" s="40"/>
      <c r="R142" s="40"/>
      <c r="S142" s="40"/>
    </row>
    <row r="143" spans="1:19" x14ac:dyDescent="0.15">
      <c r="B143" s="24"/>
      <c r="C143" s="25"/>
      <c r="K143" s="34"/>
      <c r="L143" s="34"/>
      <c r="N143" s="32"/>
      <c r="O143" s="29"/>
      <c r="P143" s="29"/>
      <c r="Q143" s="40"/>
      <c r="R143" s="40"/>
      <c r="S143" s="40"/>
    </row>
    <row r="144" spans="1:19" x14ac:dyDescent="0.15">
      <c r="B144" s="24"/>
      <c r="C144" s="25"/>
      <c r="K144" s="34"/>
      <c r="L144" s="34"/>
      <c r="N144" s="32"/>
      <c r="O144" s="29"/>
      <c r="P144" s="29"/>
      <c r="Q144" s="40"/>
      <c r="R144" s="40"/>
      <c r="S144" s="40"/>
    </row>
    <row r="145" spans="1:19" x14ac:dyDescent="0.15">
      <c r="B145" s="24"/>
      <c r="C145" s="25"/>
      <c r="K145" s="34"/>
      <c r="L145" s="27"/>
      <c r="N145" s="32"/>
      <c r="O145" s="29"/>
      <c r="P145" s="29"/>
      <c r="Q145" s="40"/>
      <c r="R145" s="40"/>
      <c r="S145" s="40"/>
    </row>
    <row r="146" spans="1:19" x14ac:dyDescent="0.15">
      <c r="A146" s="20"/>
      <c r="B146" s="24"/>
      <c r="C146" s="25"/>
      <c r="E146" s="25"/>
      <c r="F146" s="25"/>
      <c r="G146" s="25"/>
    </row>
    <row r="147" spans="1:19" x14ac:dyDescent="0.15">
      <c r="A147" s="20"/>
      <c r="B147" s="24"/>
      <c r="C147" s="25"/>
      <c r="E147" s="25"/>
      <c r="F147" s="25"/>
      <c r="G147" s="25"/>
    </row>
    <row r="148" spans="1:19" x14ac:dyDescent="0.15">
      <c r="B148" s="24"/>
      <c r="C148" s="25"/>
    </row>
    <row r="149" spans="1:19" x14ac:dyDescent="0.15">
      <c r="B149" s="24"/>
      <c r="C149" s="25"/>
    </row>
    <row r="150" spans="1:19" x14ac:dyDescent="0.15">
      <c r="B150" s="24"/>
      <c r="C150" s="25"/>
    </row>
    <row r="151" spans="1:19" x14ac:dyDescent="0.15">
      <c r="B151" s="24"/>
      <c r="C151" s="25"/>
    </row>
    <row r="152" spans="1:19" x14ac:dyDescent="0.15">
      <c r="A152" s="20"/>
      <c r="B152" s="24"/>
      <c r="C152" s="25"/>
      <c r="E152" s="25"/>
      <c r="F152" s="25"/>
      <c r="G152" s="25"/>
    </row>
    <row r="153" spans="1:19" x14ac:dyDescent="0.15">
      <c r="A153" s="20"/>
      <c r="B153" s="24"/>
      <c r="C153" s="25"/>
      <c r="E153" s="25"/>
      <c r="F153" s="25"/>
      <c r="G153" s="25"/>
    </row>
    <row r="154" spans="1:19" x14ac:dyDescent="0.15">
      <c r="B154" s="24"/>
      <c r="C154" s="25"/>
    </row>
    <row r="155" spans="1:19" x14ac:dyDescent="0.15">
      <c r="B155" s="24"/>
      <c r="C155" s="25"/>
    </row>
    <row r="156" spans="1:19" x14ac:dyDescent="0.15">
      <c r="B156" s="24"/>
      <c r="C156" s="25"/>
    </row>
    <row r="157" spans="1:19" x14ac:dyDescent="0.15">
      <c r="B157" s="24"/>
      <c r="C157" s="25"/>
    </row>
    <row r="158" spans="1:19" x14ac:dyDescent="0.15">
      <c r="A158" s="20"/>
      <c r="B158" s="24"/>
      <c r="C158" s="25"/>
      <c r="E158" s="25"/>
      <c r="F158" s="25"/>
      <c r="G158" s="25"/>
    </row>
    <row r="159" spans="1:19" x14ac:dyDescent="0.15">
      <c r="A159" s="20"/>
      <c r="B159" s="24"/>
      <c r="C159" s="25"/>
      <c r="E159" s="25"/>
      <c r="F159" s="25"/>
      <c r="G159" s="25"/>
    </row>
    <row r="160" spans="1:19" x14ac:dyDescent="0.15">
      <c r="B160" s="24"/>
      <c r="C160" s="25"/>
    </row>
    <row r="161" spans="1:7" x14ac:dyDescent="0.15">
      <c r="B161" s="24"/>
      <c r="C161" s="25"/>
    </row>
    <row r="162" spans="1:7" x14ac:dyDescent="0.15">
      <c r="B162" s="24"/>
      <c r="C162" s="25"/>
    </row>
    <row r="163" spans="1:7" x14ac:dyDescent="0.15">
      <c r="B163" s="24"/>
      <c r="C163" s="25"/>
    </row>
    <row r="164" spans="1:7" x14ac:dyDescent="0.15">
      <c r="A164" s="20"/>
      <c r="B164" s="24"/>
      <c r="C164" s="25"/>
      <c r="E164" s="25"/>
      <c r="F164" s="25"/>
      <c r="G164" s="25"/>
    </row>
    <row r="165" spans="1:7" x14ac:dyDescent="0.15">
      <c r="A165" s="20"/>
      <c r="B165" s="24"/>
      <c r="C165" s="25"/>
      <c r="E165" s="25"/>
      <c r="F165" s="25"/>
      <c r="G165" s="25"/>
    </row>
    <row r="166" spans="1:7" x14ac:dyDescent="0.15">
      <c r="B166" s="24"/>
      <c r="C166" s="25"/>
    </row>
    <row r="167" spans="1:7" x14ac:dyDescent="0.15">
      <c r="B167" s="24"/>
      <c r="C167" s="25"/>
    </row>
    <row r="168" spans="1:7" x14ac:dyDescent="0.15">
      <c r="B168" s="24"/>
      <c r="C168" s="25"/>
    </row>
    <row r="169" spans="1:7" x14ac:dyDescent="0.15">
      <c r="A169" s="20"/>
      <c r="B169" s="24"/>
      <c r="C169" s="25"/>
      <c r="E169" s="25"/>
      <c r="F169" s="25"/>
      <c r="G169" s="25"/>
    </row>
    <row r="170" spans="1:7" x14ac:dyDescent="0.15">
      <c r="A170" s="20"/>
      <c r="B170" s="24"/>
      <c r="C170" s="25"/>
      <c r="E170" s="25"/>
      <c r="F170" s="25"/>
      <c r="G170" s="25"/>
    </row>
    <row r="171" spans="1:7" x14ac:dyDescent="0.15">
      <c r="A171" s="17"/>
      <c r="B171" s="24"/>
      <c r="C171" s="25"/>
    </row>
    <row r="172" spans="1:7" x14ac:dyDescent="0.15">
      <c r="A172" s="17"/>
      <c r="B172" s="24"/>
      <c r="C172" s="25"/>
    </row>
    <row r="173" spans="1:7" x14ac:dyDescent="0.15">
      <c r="A173" s="17"/>
      <c r="B173" s="24"/>
      <c r="C173" s="25"/>
    </row>
    <row r="174" spans="1:7" x14ac:dyDescent="0.15">
      <c r="A174" s="17"/>
      <c r="B174" s="24"/>
      <c r="C174" s="25"/>
    </row>
    <row r="175" spans="1:7" x14ac:dyDescent="0.15">
      <c r="A175" s="20"/>
      <c r="B175" s="24"/>
      <c r="C175" s="25"/>
      <c r="E175" s="25"/>
      <c r="F175" s="25"/>
      <c r="G175" s="25"/>
    </row>
    <row r="176" spans="1:7" x14ac:dyDescent="0.15">
      <c r="A176" s="20"/>
      <c r="B176" s="24"/>
      <c r="C176" s="25"/>
      <c r="E176" s="25"/>
      <c r="F176" s="25"/>
      <c r="G176" s="25"/>
    </row>
    <row r="177" spans="1:7" x14ac:dyDescent="0.15">
      <c r="A177" s="17"/>
      <c r="B177" s="24"/>
      <c r="C177" s="25"/>
    </row>
    <row r="178" spans="1:7" x14ac:dyDescent="0.15">
      <c r="A178" s="17"/>
      <c r="B178" s="24"/>
      <c r="C178" s="25"/>
    </row>
    <row r="179" spans="1:7" x14ac:dyDescent="0.15">
      <c r="A179" s="17"/>
      <c r="B179" s="24"/>
      <c r="C179" s="25"/>
    </row>
    <row r="180" spans="1:7" x14ac:dyDescent="0.15">
      <c r="A180" s="20"/>
      <c r="B180" s="24"/>
      <c r="C180" s="25"/>
      <c r="E180" s="25"/>
      <c r="F180" s="25"/>
      <c r="G180" s="25"/>
    </row>
    <row r="181" spans="1:7" x14ac:dyDescent="0.15">
      <c r="A181" s="20"/>
      <c r="B181" s="24"/>
      <c r="C181" s="25"/>
      <c r="E181" s="25"/>
      <c r="F181" s="25"/>
      <c r="G181" s="25"/>
    </row>
    <row r="182" spans="1:7" x14ac:dyDescent="0.15">
      <c r="A182" s="17"/>
      <c r="B182" s="24"/>
      <c r="C182" s="25"/>
    </row>
    <row r="183" spans="1:7" x14ac:dyDescent="0.15">
      <c r="A183" s="17"/>
      <c r="B183" s="24"/>
      <c r="C183" s="25"/>
    </row>
    <row r="184" spans="1:7" x14ac:dyDescent="0.15">
      <c r="A184" s="17"/>
      <c r="B184" s="24"/>
      <c r="C184" s="25"/>
    </row>
    <row r="185" spans="1:7" x14ac:dyDescent="0.15">
      <c r="A185" s="17"/>
      <c r="B185" s="24"/>
      <c r="C185" s="25"/>
    </row>
    <row r="186" spans="1:7" x14ac:dyDescent="0.15">
      <c r="A186" s="20"/>
      <c r="B186" s="24"/>
      <c r="C186" s="25"/>
      <c r="E186" s="25"/>
      <c r="F186" s="25"/>
      <c r="G186" s="25"/>
    </row>
    <row r="187" spans="1:7" x14ac:dyDescent="0.15">
      <c r="A187" s="20"/>
      <c r="B187" s="24"/>
      <c r="C187" s="25"/>
      <c r="E187" s="25"/>
      <c r="F187" s="25"/>
      <c r="G187" s="25"/>
    </row>
    <row r="188" spans="1:7" x14ac:dyDescent="0.15">
      <c r="B188" s="24"/>
      <c r="C188" s="25"/>
    </row>
    <row r="189" spans="1:7" x14ac:dyDescent="0.15">
      <c r="B189" s="24"/>
      <c r="C189" s="25"/>
    </row>
    <row r="190" spans="1:7" x14ac:dyDescent="0.15">
      <c r="B190" s="24"/>
      <c r="C190" s="25"/>
    </row>
    <row r="191" spans="1:7" x14ac:dyDescent="0.15">
      <c r="B191" s="24"/>
      <c r="C191" s="25"/>
    </row>
    <row r="192" spans="1:7" x14ac:dyDescent="0.15">
      <c r="A192" s="20"/>
      <c r="B192" s="24"/>
      <c r="C192" s="25"/>
      <c r="E192" s="25"/>
      <c r="F192" s="25"/>
      <c r="G192" s="25"/>
    </row>
    <row r="193" spans="1:7" x14ac:dyDescent="0.15">
      <c r="A193" s="20"/>
      <c r="B193" s="24"/>
      <c r="C193" s="25"/>
      <c r="E193" s="25"/>
      <c r="F193" s="25"/>
      <c r="G193" s="25"/>
    </row>
    <row r="194" spans="1:7" x14ac:dyDescent="0.15">
      <c r="B194" s="24"/>
      <c r="C194" s="25"/>
    </row>
    <row r="195" spans="1:7" x14ac:dyDescent="0.15">
      <c r="B195" s="24"/>
      <c r="C195" s="25"/>
    </row>
    <row r="196" spans="1:7" x14ac:dyDescent="0.15">
      <c r="B196" s="24"/>
      <c r="C196" s="25"/>
    </row>
    <row r="197" spans="1:7" x14ac:dyDescent="0.15">
      <c r="B197" s="24"/>
      <c r="C197" s="2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2"/>
  <sheetViews>
    <sheetView topLeftCell="B1" zoomScale="110" zoomScaleNormal="110" zoomScalePageLayoutView="110" workbookViewId="0">
      <selection activeCell="C3" sqref="C3:E4"/>
    </sheetView>
  </sheetViews>
  <sheetFormatPr baseColWidth="10" defaultRowHeight="13" x14ac:dyDescent="0.15"/>
  <cols>
    <col min="1" max="1" width="18.6640625" style="17" customWidth="1"/>
    <col min="2" max="4" width="10.83203125" style="17"/>
    <col min="5" max="5" width="10.1640625" style="17" customWidth="1"/>
    <col min="6" max="7" width="10.83203125" style="17"/>
    <col min="8" max="9" width="10.83203125" style="10"/>
    <col min="10" max="10" width="10.83203125" style="17"/>
    <col min="11" max="11" width="11.6640625" style="17" bestFit="1" customWidth="1"/>
    <col min="12" max="14" width="10.83203125" style="17"/>
    <col min="15" max="15" width="9.1640625" style="17" customWidth="1"/>
    <col min="16" max="16" width="13.83203125" style="17" bestFit="1" customWidth="1"/>
    <col min="17" max="17" width="10.83203125" style="17"/>
    <col min="18" max="18" width="15.33203125" style="17" customWidth="1"/>
    <col min="19" max="19" width="13.33203125" style="17" customWidth="1"/>
    <col min="20" max="16384" width="10.83203125" style="17"/>
  </cols>
  <sheetData>
    <row r="1" spans="1:29" x14ac:dyDescent="0.15">
      <c r="A1" s="10" t="s">
        <v>61</v>
      </c>
      <c r="B1" s="10"/>
      <c r="C1" s="10"/>
      <c r="H1" s="16"/>
      <c r="I1" s="16"/>
      <c r="Q1" s="18"/>
      <c r="R1" s="19"/>
      <c r="S1" s="10"/>
      <c r="T1" s="10"/>
      <c r="U1" s="10"/>
      <c r="V1" s="10"/>
      <c r="W1" s="20"/>
      <c r="X1" s="21"/>
      <c r="Y1" s="22"/>
      <c r="Z1" s="18"/>
      <c r="AA1" s="22"/>
      <c r="AB1" s="16"/>
    </row>
    <row r="2" spans="1:29" x14ac:dyDescent="0.15">
      <c r="A2" s="17" t="s">
        <v>45</v>
      </c>
      <c r="B2" s="17" t="s">
        <v>44</v>
      </c>
      <c r="C2" s="10" t="s">
        <v>40</v>
      </c>
      <c r="D2" s="45" t="s">
        <v>41</v>
      </c>
      <c r="E2" s="10" t="s">
        <v>42</v>
      </c>
      <c r="G2" s="24"/>
      <c r="H2" s="24"/>
      <c r="I2" s="24"/>
      <c r="J2" s="23"/>
      <c r="K2" s="23"/>
      <c r="N2" s="24"/>
      <c r="Q2" s="40"/>
      <c r="R2" s="25"/>
      <c r="S2" s="26"/>
      <c r="T2" s="25"/>
      <c r="U2" s="25"/>
      <c r="V2" s="25"/>
      <c r="W2" s="27"/>
      <c r="X2" s="28"/>
      <c r="Y2" s="29"/>
      <c r="Z2" s="29"/>
      <c r="AA2" s="40"/>
      <c r="AB2" s="29"/>
    </row>
    <row r="3" spans="1:29" x14ac:dyDescent="0.15">
      <c r="A3" s="17">
        <v>6</v>
      </c>
      <c r="B3" s="27">
        <v>17.061999999999998</v>
      </c>
      <c r="C3" s="17">
        <v>-3.3319000000000001</v>
      </c>
      <c r="D3" s="115">
        <v>0.99</v>
      </c>
      <c r="E3" s="126">
        <f>-1+10^(-1/C3)</f>
        <v>0.99585531772947555</v>
      </c>
      <c r="H3" s="24"/>
      <c r="I3" s="24"/>
      <c r="J3" s="23"/>
      <c r="K3" s="23"/>
      <c r="L3" s="30"/>
      <c r="M3" s="30"/>
      <c r="N3" s="30"/>
      <c r="O3" s="30"/>
      <c r="P3" s="30"/>
      <c r="Q3" s="18"/>
      <c r="R3" s="16"/>
      <c r="V3" s="25"/>
      <c r="W3" s="27"/>
      <c r="X3" s="28"/>
      <c r="Y3" s="29"/>
      <c r="Z3" s="29"/>
      <c r="AA3" s="40"/>
      <c r="AB3" s="16"/>
    </row>
    <row r="4" spans="1:29" x14ac:dyDescent="0.15">
      <c r="A4" s="17">
        <v>5</v>
      </c>
      <c r="B4" s="27">
        <v>20.584285714285716</v>
      </c>
      <c r="H4" s="17"/>
      <c r="I4" s="17"/>
      <c r="K4" s="23"/>
      <c r="L4" s="30"/>
      <c r="M4" s="30"/>
      <c r="N4" s="30"/>
      <c r="O4" s="30"/>
      <c r="P4" s="30"/>
      <c r="Q4" s="18"/>
      <c r="R4" s="16"/>
      <c r="V4" s="25"/>
      <c r="W4" s="27"/>
      <c r="X4" s="28"/>
      <c r="Y4" s="29"/>
      <c r="Z4" s="29"/>
      <c r="AA4" s="40"/>
      <c r="AB4" s="16"/>
    </row>
    <row r="5" spans="1:29" x14ac:dyDescent="0.15">
      <c r="A5" s="17">
        <v>4</v>
      </c>
      <c r="B5" s="27">
        <v>23.997999999999998</v>
      </c>
      <c r="D5" s="27"/>
      <c r="E5" s="27"/>
      <c r="F5" s="27"/>
      <c r="G5" s="27"/>
      <c r="H5" s="27"/>
      <c r="I5" s="27"/>
      <c r="J5" s="27"/>
      <c r="K5" s="23"/>
      <c r="L5" s="30"/>
      <c r="M5" s="30"/>
      <c r="N5" s="30"/>
      <c r="O5" s="30"/>
      <c r="P5" s="30"/>
      <c r="Q5" s="18"/>
      <c r="R5" s="16"/>
      <c r="V5" s="25"/>
      <c r="W5" s="27"/>
      <c r="X5" s="28"/>
      <c r="Y5" s="29"/>
      <c r="Z5" s="29"/>
      <c r="AA5" s="40"/>
      <c r="AB5" s="16"/>
    </row>
    <row r="6" spans="1:29" x14ac:dyDescent="0.15">
      <c r="A6" s="17">
        <v>3</v>
      </c>
      <c r="B6" s="27">
        <v>27.344285714285718</v>
      </c>
      <c r="D6" s="27"/>
      <c r="E6" s="27"/>
      <c r="F6" s="27"/>
      <c r="G6" s="27"/>
      <c r="H6" s="27"/>
      <c r="I6" s="27"/>
      <c r="J6" s="27"/>
      <c r="K6" s="23"/>
      <c r="L6" s="30"/>
      <c r="M6" s="30"/>
      <c r="N6" s="30"/>
      <c r="O6" s="30"/>
      <c r="P6" s="30"/>
      <c r="Q6" s="18"/>
      <c r="R6" s="16"/>
      <c r="V6" s="25"/>
      <c r="W6" s="27"/>
      <c r="X6" s="28"/>
      <c r="Y6" s="29"/>
      <c r="Z6" s="29"/>
      <c r="AA6" s="40"/>
      <c r="AB6" s="16"/>
    </row>
    <row r="7" spans="1:29" x14ac:dyDescent="0.15">
      <c r="A7" s="17">
        <v>2</v>
      </c>
      <c r="B7" s="27">
        <v>30.032857142857146</v>
      </c>
      <c r="D7" s="27"/>
      <c r="E7" s="27"/>
      <c r="F7" s="27"/>
      <c r="G7" s="27"/>
      <c r="H7" s="27"/>
      <c r="I7" s="27"/>
      <c r="J7" s="27"/>
      <c r="K7" s="23"/>
      <c r="L7" s="30"/>
      <c r="M7" s="30"/>
      <c r="N7" s="30"/>
      <c r="O7" s="30"/>
      <c r="P7" s="30"/>
      <c r="Q7" s="18"/>
      <c r="R7" s="16"/>
      <c r="V7" s="25"/>
      <c r="W7" s="27"/>
      <c r="X7" s="28"/>
      <c r="Y7" s="29"/>
      <c r="Z7" s="29"/>
      <c r="AA7" s="40"/>
      <c r="AB7" s="16"/>
    </row>
    <row r="8" spans="1:29" x14ac:dyDescent="0.15">
      <c r="A8" s="17">
        <v>1</v>
      </c>
      <c r="B8" s="27">
        <v>34.046666666666667</v>
      </c>
      <c r="D8" s="27"/>
      <c r="E8" s="27"/>
      <c r="F8" s="27"/>
      <c r="G8" s="27"/>
      <c r="H8" s="27"/>
      <c r="I8" s="27"/>
      <c r="J8" s="27"/>
      <c r="K8" s="23"/>
      <c r="L8" s="30"/>
      <c r="M8" s="30"/>
      <c r="N8" s="30"/>
      <c r="O8" s="30"/>
      <c r="P8" s="30"/>
      <c r="Q8" s="18"/>
      <c r="R8" s="16"/>
      <c r="V8" s="25"/>
      <c r="W8" s="27"/>
      <c r="X8" s="28"/>
      <c r="Y8" s="29"/>
      <c r="Z8" s="29"/>
      <c r="AA8" s="40"/>
      <c r="AB8" s="16"/>
    </row>
    <row r="9" spans="1:29" x14ac:dyDescent="0.15">
      <c r="D9" s="27"/>
      <c r="E9" s="27"/>
      <c r="F9" s="27"/>
      <c r="G9" s="27"/>
      <c r="H9" s="27"/>
      <c r="I9" s="27"/>
      <c r="J9" s="27"/>
      <c r="K9" s="23"/>
      <c r="L9" s="30"/>
      <c r="M9" s="30"/>
      <c r="N9" s="30"/>
      <c r="O9" s="30"/>
      <c r="P9" s="30"/>
      <c r="Q9" s="18"/>
      <c r="R9" s="16"/>
      <c r="V9" s="25"/>
      <c r="W9" s="27"/>
      <c r="X9" s="28"/>
      <c r="Y9" s="29"/>
      <c r="Z9" s="29"/>
      <c r="AA9" s="40"/>
      <c r="AB9" s="16"/>
    </row>
    <row r="10" spans="1:29" x14ac:dyDescent="0.15">
      <c r="D10" s="27"/>
      <c r="E10" s="27"/>
      <c r="F10" s="27"/>
      <c r="G10" s="27"/>
      <c r="H10" s="27"/>
      <c r="I10" s="27"/>
      <c r="J10" s="27"/>
      <c r="K10" s="23"/>
      <c r="L10" s="30"/>
      <c r="M10" s="30"/>
      <c r="N10" s="30"/>
      <c r="O10" s="30"/>
      <c r="P10" s="30"/>
      <c r="Q10" s="18"/>
      <c r="R10" s="16"/>
      <c r="V10" s="25"/>
      <c r="W10" s="27"/>
      <c r="X10" s="28"/>
      <c r="Y10" s="29"/>
      <c r="Z10" s="29"/>
      <c r="AA10" s="40"/>
      <c r="AB10" s="16"/>
    </row>
    <row r="11" spans="1:29" ht="35" customHeight="1" x14ac:dyDescent="0.15">
      <c r="A11" s="20"/>
      <c r="B11" s="20"/>
      <c r="C11" s="20"/>
      <c r="D11" s="20"/>
      <c r="E11" s="16"/>
      <c r="F11" s="16"/>
      <c r="G11" s="117" t="s">
        <v>55</v>
      </c>
      <c r="H11" s="116" t="s">
        <v>37</v>
      </c>
      <c r="I11" s="116" t="s">
        <v>49</v>
      </c>
      <c r="J11" s="117" t="s">
        <v>46</v>
      </c>
      <c r="K11" s="117" t="s">
        <v>64</v>
      </c>
      <c r="L11" s="117" t="s">
        <v>51</v>
      </c>
      <c r="M11" s="118" t="s">
        <v>1</v>
      </c>
      <c r="N11" s="118" t="s">
        <v>48</v>
      </c>
      <c r="O11" s="118" t="s">
        <v>47</v>
      </c>
      <c r="P11" s="118" t="s">
        <v>62</v>
      </c>
      <c r="Q11" s="118" t="s">
        <v>2</v>
      </c>
      <c r="R11" s="118" t="s">
        <v>53</v>
      </c>
      <c r="S11" s="117" t="s">
        <v>63</v>
      </c>
      <c r="T11" s="108" t="s">
        <v>0</v>
      </c>
      <c r="U11" s="108" t="s">
        <v>59</v>
      </c>
      <c r="V11" s="108" t="s">
        <v>60</v>
      </c>
      <c r="W11" s="107"/>
      <c r="X11" s="119"/>
      <c r="Y11" s="116"/>
      <c r="Z11" s="117"/>
      <c r="AA11" s="117"/>
      <c r="AB11" s="40"/>
      <c r="AC11" s="16"/>
    </row>
    <row r="12" spans="1:29" x14ac:dyDescent="0.15">
      <c r="A12" s="40"/>
      <c r="B12" s="24"/>
      <c r="C12" s="24"/>
      <c r="D12" s="24"/>
      <c r="E12" s="25"/>
      <c r="F12" s="25"/>
      <c r="G12" s="25" t="s">
        <v>56</v>
      </c>
      <c r="H12" s="20" t="s">
        <v>3</v>
      </c>
      <c r="I12" s="40"/>
      <c r="J12" s="50"/>
      <c r="K12" s="50"/>
      <c r="L12" s="40"/>
      <c r="O12" s="34"/>
      <c r="P12" s="34"/>
      <c r="R12" s="51"/>
      <c r="S12" s="50"/>
      <c r="T12" s="34">
        <v>5</v>
      </c>
      <c r="U12" s="27">
        <v>4.8089265879006389</v>
      </c>
      <c r="V12" s="27">
        <v>6.2516045642708304</v>
      </c>
      <c r="W12" s="27"/>
      <c r="X12" s="27"/>
      <c r="Y12" s="28"/>
      <c r="Z12" s="29"/>
      <c r="AA12" s="16"/>
      <c r="AB12" s="40"/>
      <c r="AC12" s="29"/>
    </row>
    <row r="13" spans="1:29" x14ac:dyDescent="0.15">
      <c r="A13" s="40"/>
      <c r="B13" s="24"/>
      <c r="C13" s="24"/>
      <c r="D13" s="24"/>
      <c r="E13" s="25"/>
      <c r="F13" s="25"/>
      <c r="G13" s="25"/>
      <c r="H13" s="20" t="s">
        <v>4</v>
      </c>
      <c r="I13" s="51">
        <v>30.743971322402775</v>
      </c>
      <c r="J13" s="50">
        <v>85.023368044585652</v>
      </c>
      <c r="K13" s="50">
        <v>13.218855564919197</v>
      </c>
      <c r="L13" s="40" t="s">
        <v>52</v>
      </c>
      <c r="M13" s="17">
        <v>2.7</v>
      </c>
      <c r="N13" s="17">
        <v>1315</v>
      </c>
      <c r="O13" s="34">
        <v>17.457269484439642</v>
      </c>
      <c r="P13" s="34">
        <v>2.7141376445081247</v>
      </c>
      <c r="Q13" s="17">
        <v>25</v>
      </c>
      <c r="R13" s="27">
        <v>13.428668834184339</v>
      </c>
      <c r="S13" s="51">
        <v>2.0877981880831729</v>
      </c>
      <c r="T13" s="17">
        <v>25</v>
      </c>
      <c r="U13" s="27">
        <v>9.534215070265148</v>
      </c>
      <c r="V13" s="27">
        <v>12.394479591344691</v>
      </c>
      <c r="W13" s="27"/>
      <c r="X13" s="27"/>
      <c r="Y13" s="28"/>
      <c r="Z13" s="29"/>
      <c r="AA13" s="29"/>
      <c r="AB13" s="40"/>
      <c r="AC13" s="16"/>
    </row>
    <row r="14" spans="1:29" x14ac:dyDescent="0.15">
      <c r="A14" s="40"/>
      <c r="B14" s="24"/>
      <c r="C14" s="24"/>
      <c r="D14" s="24"/>
      <c r="E14" s="25"/>
      <c r="F14" s="25"/>
      <c r="G14" s="25"/>
      <c r="H14" s="20" t="s">
        <v>6</v>
      </c>
      <c r="I14" s="51">
        <v>30.652445125635413</v>
      </c>
      <c r="J14" s="50">
        <v>90.574923466494567</v>
      </c>
      <c r="K14" s="50">
        <v>29.74519129671841</v>
      </c>
      <c r="L14" s="40" t="s">
        <v>52</v>
      </c>
      <c r="M14" s="17">
        <v>3.4</v>
      </c>
      <c r="N14" s="17">
        <v>1300</v>
      </c>
      <c r="O14" s="34">
        <v>23.688826137390887</v>
      </c>
      <c r="P14" s="34">
        <v>7.7795115699109685</v>
      </c>
      <c r="Q14" s="17">
        <v>45</v>
      </c>
      <c r="R14" s="27">
        <v>18.222173951839142</v>
      </c>
      <c r="S14" s="51">
        <v>5.9842396691622826</v>
      </c>
      <c r="T14" s="34">
        <v>45</v>
      </c>
      <c r="U14" s="27">
        <v>11.277166105917921</v>
      </c>
      <c r="V14" s="27">
        <v>14.660315937693298</v>
      </c>
      <c r="W14" s="27"/>
      <c r="X14" s="27"/>
      <c r="Y14" s="20"/>
      <c r="Z14" s="16"/>
      <c r="AA14" s="16"/>
      <c r="AB14" s="40"/>
      <c r="AC14" s="16"/>
    </row>
    <row r="15" spans="1:29" x14ac:dyDescent="0.15">
      <c r="A15" s="40"/>
      <c r="B15" s="24"/>
      <c r="C15" s="24"/>
      <c r="D15" s="24"/>
      <c r="E15" s="25"/>
      <c r="F15" s="25"/>
      <c r="H15" s="20" t="s">
        <v>7</v>
      </c>
      <c r="I15" s="51">
        <v>31.822799666434669</v>
      </c>
      <c r="J15" s="50">
        <v>40.3413634951348</v>
      </c>
      <c r="K15" s="50">
        <v>11.813325633934987</v>
      </c>
      <c r="L15" s="40" t="s">
        <v>52</v>
      </c>
      <c r="M15" s="17">
        <v>5.7</v>
      </c>
      <c r="N15" s="17">
        <v>2055</v>
      </c>
      <c r="O15" s="34">
        <v>11.189575276022792</v>
      </c>
      <c r="P15" s="34">
        <v>3.2766888619673691</v>
      </c>
      <c r="Q15" s="17">
        <v>75</v>
      </c>
      <c r="R15" s="27">
        <v>8.6073655969406087</v>
      </c>
      <c r="S15" s="51">
        <v>2.520529893821053</v>
      </c>
      <c r="T15" s="17">
        <v>75</v>
      </c>
      <c r="U15" s="27">
        <v>7.356862700197885</v>
      </c>
      <c r="V15" s="27">
        <v>9.5639215102572503</v>
      </c>
      <c r="W15" s="27"/>
      <c r="X15" s="27"/>
      <c r="Y15" s="28"/>
      <c r="Z15" s="29"/>
      <c r="AA15" s="29"/>
      <c r="AB15" s="16"/>
      <c r="AC15" s="29"/>
    </row>
    <row r="16" spans="1:29" x14ac:dyDescent="0.15">
      <c r="A16" s="40"/>
      <c r="B16" s="24"/>
      <c r="C16" s="24"/>
      <c r="D16" s="24"/>
      <c r="E16" s="25"/>
      <c r="F16" s="25"/>
      <c r="H16" s="20" t="s">
        <v>8</v>
      </c>
      <c r="I16" s="51">
        <v>31.938483342567181</v>
      </c>
      <c r="J16" s="50">
        <v>37.241789442401853</v>
      </c>
      <c r="K16" s="50">
        <v>9.5467161335324366</v>
      </c>
      <c r="L16" s="40" t="s">
        <v>52</v>
      </c>
      <c r="M16" s="17">
        <v>4.5999999999999996</v>
      </c>
      <c r="N16" s="17">
        <v>2064</v>
      </c>
      <c r="O16" s="34">
        <v>8.3000112129383954</v>
      </c>
      <c r="P16" s="34">
        <v>2.1276596034035462</v>
      </c>
      <c r="Q16" s="17">
        <v>100</v>
      </c>
      <c r="R16" s="27">
        <v>6.3846240099526117</v>
      </c>
      <c r="S16" s="51">
        <v>1.6366612333873434</v>
      </c>
      <c r="T16" s="34">
        <v>100</v>
      </c>
      <c r="U16" s="27">
        <v>8.0468884818987263</v>
      </c>
      <c r="V16" s="27">
        <v>10.460955026468344</v>
      </c>
      <c r="W16" s="27"/>
      <c r="X16" s="27"/>
      <c r="Y16" s="28"/>
      <c r="Z16" s="29"/>
      <c r="AA16" s="29"/>
      <c r="AB16" s="40"/>
      <c r="AC16" s="16"/>
    </row>
    <row r="17" spans="1:31" x14ac:dyDescent="0.15">
      <c r="A17" s="40"/>
      <c r="B17" s="24"/>
      <c r="C17" s="24"/>
      <c r="D17" s="24"/>
      <c r="E17" s="25"/>
      <c r="F17" s="25"/>
      <c r="H17" s="20" t="s">
        <v>9</v>
      </c>
      <c r="I17" s="51">
        <v>35.641081488240111</v>
      </c>
      <c r="J17" s="50">
        <v>2.8825261510996696</v>
      </c>
      <c r="K17" s="50">
        <v>1.72633106780604</v>
      </c>
      <c r="L17" s="40" t="s">
        <v>52</v>
      </c>
      <c r="M17" s="17">
        <v>2.6</v>
      </c>
      <c r="N17" s="17">
        <v>2059</v>
      </c>
      <c r="O17" s="34">
        <v>0.3639906747381807</v>
      </c>
      <c r="P17" s="34">
        <v>0.21799226694005361</v>
      </c>
      <c r="Q17" s="17">
        <v>125</v>
      </c>
      <c r="R17" s="27">
        <v>0.27999282672167747</v>
      </c>
      <c r="S17" s="51">
        <v>0.16768635918465663</v>
      </c>
      <c r="T17" s="17">
        <v>125</v>
      </c>
      <c r="U17" s="27">
        <v>2.1293864136089864</v>
      </c>
      <c r="V17" s="27">
        <v>2.7682023376916827</v>
      </c>
      <c r="W17" s="27"/>
      <c r="X17" s="27"/>
    </row>
    <row r="18" spans="1:31" x14ac:dyDescent="0.15">
      <c r="A18" s="40"/>
      <c r="B18" s="40"/>
      <c r="C18" s="40"/>
      <c r="D18" s="24"/>
      <c r="E18" s="25"/>
      <c r="F18" s="25"/>
      <c r="H18" s="20" t="s">
        <v>10</v>
      </c>
      <c r="I18" s="51">
        <v>37.279136330981501</v>
      </c>
      <c r="J18" s="50">
        <v>0.9292774598699618</v>
      </c>
      <c r="K18" s="50">
        <v>4.539221142087501E-2</v>
      </c>
      <c r="L18" s="40" t="s">
        <v>52</v>
      </c>
      <c r="M18" s="17">
        <v>2</v>
      </c>
      <c r="N18" s="17">
        <v>2056</v>
      </c>
      <c r="O18" s="34">
        <v>9.0396640065171383E-2</v>
      </c>
      <c r="P18" s="34">
        <v>4.4155847685676082E-3</v>
      </c>
      <c r="Q18" s="17">
        <v>150</v>
      </c>
      <c r="R18" s="27">
        <v>6.953587697320876E-2</v>
      </c>
      <c r="S18" s="51">
        <v>3.3966036681289296E-3</v>
      </c>
      <c r="T18" s="34">
        <v>150</v>
      </c>
      <c r="U18" s="27">
        <v>0.54326639732393789</v>
      </c>
      <c r="V18" s="27">
        <v>0.70624631652111924</v>
      </c>
      <c r="W18" s="27"/>
      <c r="X18" s="27"/>
      <c r="Y18" s="28"/>
      <c r="Z18" s="29"/>
      <c r="AA18" s="29"/>
      <c r="AB18" s="40"/>
      <c r="AC18" s="29"/>
    </row>
    <row r="19" spans="1:31" x14ac:dyDescent="0.15">
      <c r="A19" s="40"/>
      <c r="B19" s="40"/>
      <c r="C19" s="24"/>
      <c r="D19" s="24"/>
      <c r="E19" s="25"/>
      <c r="F19" s="25"/>
      <c r="H19" s="20" t="s">
        <v>11</v>
      </c>
      <c r="I19" s="51">
        <v>38.193916038238143</v>
      </c>
      <c r="J19" s="50">
        <v>0.49384815284729133</v>
      </c>
      <c r="K19" s="50">
        <v>0.32435964408290413</v>
      </c>
      <c r="L19" s="40" t="s">
        <v>52</v>
      </c>
      <c r="M19" s="17">
        <v>1.7</v>
      </c>
      <c r="N19" s="17">
        <v>2000</v>
      </c>
      <c r="O19" s="34">
        <v>4.1977092992019766E-2</v>
      </c>
      <c r="P19" s="34">
        <v>2.7570569747046855E-2</v>
      </c>
      <c r="Q19" s="17">
        <v>175</v>
      </c>
      <c r="R19" s="27">
        <v>3.2290071532322898E-2</v>
      </c>
      <c r="S19" s="51">
        <v>2.1208130574651426E-2</v>
      </c>
      <c r="T19" s="17">
        <v>175</v>
      </c>
      <c r="U19" s="27">
        <v>6.7486252844073891E-2</v>
      </c>
      <c r="V19" s="27">
        <v>8.7732128697296047E-2</v>
      </c>
      <c r="W19" s="27"/>
      <c r="X19" s="27"/>
    </row>
    <row r="20" spans="1:31" x14ac:dyDescent="0.15">
      <c r="A20" s="40"/>
      <c r="B20" s="40"/>
      <c r="C20" s="24"/>
      <c r="D20" s="24"/>
      <c r="E20" s="25"/>
      <c r="F20" s="25"/>
      <c r="H20" s="16"/>
      <c r="I20" s="51"/>
      <c r="J20" s="50"/>
      <c r="K20" s="50"/>
      <c r="L20" s="40"/>
      <c r="O20" s="34"/>
      <c r="P20" s="34"/>
      <c r="R20" s="27"/>
      <c r="S20" s="51"/>
      <c r="T20" s="40"/>
      <c r="U20" s="40"/>
      <c r="W20" s="25"/>
      <c r="X20" s="27"/>
    </row>
    <row r="21" spans="1:31" x14ac:dyDescent="0.15">
      <c r="B21" s="24"/>
      <c r="C21" s="24"/>
      <c r="D21" s="24"/>
      <c r="E21" s="25"/>
      <c r="F21" s="25"/>
      <c r="G21" s="25" t="s">
        <v>57</v>
      </c>
      <c r="H21" s="20" t="s">
        <v>12</v>
      </c>
      <c r="I21" s="51">
        <v>37.979999999999997</v>
      </c>
      <c r="J21" s="50">
        <v>0.57252684137915133</v>
      </c>
      <c r="K21" s="50" t="e">
        <v>#DIV/0!</v>
      </c>
      <c r="L21" s="40" t="s">
        <v>52</v>
      </c>
      <c r="M21" s="17">
        <v>1.7</v>
      </c>
      <c r="N21" s="17">
        <v>1350</v>
      </c>
      <c r="O21" s="34">
        <v>7.2095972618115345E-2</v>
      </c>
      <c r="P21" s="34" t="e">
        <v>#DIV/0!</v>
      </c>
      <c r="Q21" s="17">
        <v>5</v>
      </c>
      <c r="R21" s="27">
        <v>5.5458440475473339E-2</v>
      </c>
      <c r="S21" s="51"/>
      <c r="T21" s="40"/>
      <c r="U21" s="40"/>
    </row>
    <row r="22" spans="1:31" x14ac:dyDescent="0.15">
      <c r="B22" s="24"/>
      <c r="C22" s="24"/>
      <c r="D22" s="24"/>
      <c r="E22" s="25"/>
      <c r="F22" s="25"/>
      <c r="H22" s="20" t="s">
        <v>13</v>
      </c>
      <c r="I22" s="51">
        <v>32.231426200801806</v>
      </c>
      <c r="J22" s="50">
        <v>30.416544704383881</v>
      </c>
      <c r="K22" s="50">
        <v>13.562520073120499</v>
      </c>
      <c r="L22" s="40" t="s">
        <v>52</v>
      </c>
      <c r="M22" s="17">
        <v>2.2000000000000002</v>
      </c>
      <c r="N22" s="17">
        <v>1950</v>
      </c>
      <c r="O22" s="34">
        <v>5.1474152576649645</v>
      </c>
      <c r="P22" s="34">
        <v>2.2951957046819307</v>
      </c>
      <c r="Q22" s="17">
        <v>25</v>
      </c>
      <c r="R22" s="27">
        <v>3.9595501982038188</v>
      </c>
      <c r="S22" s="51">
        <v>1.765535157447639</v>
      </c>
      <c r="T22" s="40"/>
      <c r="U22" s="40"/>
    </row>
    <row r="23" spans="1:31" x14ac:dyDescent="0.15">
      <c r="B23" s="24"/>
      <c r="C23" s="24"/>
      <c r="D23" s="24"/>
      <c r="E23" s="25"/>
      <c r="F23" s="25"/>
      <c r="H23" s="20" t="s">
        <v>14</v>
      </c>
      <c r="I23" s="51">
        <v>31.879770546143686</v>
      </c>
      <c r="J23" s="50">
        <v>38.783942698299875</v>
      </c>
      <c r="K23" s="50">
        <v>5.8531102619097757</v>
      </c>
      <c r="L23" s="40" t="s">
        <v>52</v>
      </c>
      <c r="M23" s="17">
        <v>3.8</v>
      </c>
      <c r="N23" s="17">
        <v>1590</v>
      </c>
      <c r="O23" s="34">
        <v>9.2691183807257556</v>
      </c>
      <c r="P23" s="34">
        <v>1.3988565405822104</v>
      </c>
      <c r="Q23" s="17">
        <v>45</v>
      </c>
      <c r="R23" s="27">
        <v>7.130091062096735</v>
      </c>
      <c r="S23" s="51">
        <v>1.0760434927555464</v>
      </c>
      <c r="T23" s="40"/>
      <c r="U23" s="40"/>
    </row>
    <row r="24" spans="1:31" x14ac:dyDescent="0.15">
      <c r="A24" s="40"/>
      <c r="B24" s="24"/>
      <c r="C24" s="24"/>
      <c r="D24" s="24"/>
      <c r="E24" s="25"/>
      <c r="F24" s="25"/>
      <c r="H24" s="20" t="s">
        <v>15</v>
      </c>
      <c r="I24" s="51">
        <v>33.07399814137608</v>
      </c>
      <c r="J24" s="50">
        <v>16.991415353216883</v>
      </c>
      <c r="K24" s="50">
        <v>4.9414135869248375</v>
      </c>
      <c r="L24" s="40" t="s">
        <v>52</v>
      </c>
      <c r="M24" s="17">
        <v>3.1</v>
      </c>
      <c r="N24" s="17">
        <v>2062</v>
      </c>
      <c r="O24" s="34">
        <v>2.554480484722228</v>
      </c>
      <c r="P24" s="34">
        <v>0.74288953052701245</v>
      </c>
      <c r="Q24" s="17">
        <v>75</v>
      </c>
      <c r="R24" s="27">
        <v>1.9649849882478676</v>
      </c>
      <c r="S24" s="51">
        <v>0.57145348502077886</v>
      </c>
      <c r="T24" s="40"/>
      <c r="U24" s="40"/>
      <c r="AE24" s="40"/>
    </row>
    <row r="25" spans="1:31" x14ac:dyDescent="0.15">
      <c r="A25" s="40"/>
      <c r="B25" s="24"/>
      <c r="C25" s="24"/>
      <c r="D25" s="24"/>
      <c r="E25" s="25"/>
      <c r="F25" s="25"/>
      <c r="H25" s="20" t="s">
        <v>16</v>
      </c>
      <c r="I25" s="51">
        <v>31.435838073568409</v>
      </c>
      <c r="J25" s="50">
        <v>52.709511367232693</v>
      </c>
      <c r="K25" s="50">
        <v>2.8815713380833463</v>
      </c>
      <c r="L25" s="40" t="s">
        <v>52</v>
      </c>
      <c r="M25" s="17">
        <v>1.7</v>
      </c>
      <c r="N25" s="17">
        <v>2069</v>
      </c>
      <c r="O25" s="34">
        <v>4.3308926691298</v>
      </c>
      <c r="P25" s="34">
        <v>0.23676516552642282</v>
      </c>
      <c r="Q25" s="17">
        <v>100</v>
      </c>
      <c r="R25" s="27">
        <v>3.3314558993306154</v>
      </c>
      <c r="S25" s="51">
        <v>0.18212705040494062</v>
      </c>
      <c r="T25" s="40"/>
      <c r="U25" s="40"/>
      <c r="AE25" s="40"/>
    </row>
    <row r="26" spans="1:31" x14ac:dyDescent="0.15">
      <c r="A26" s="40"/>
      <c r="B26" s="24"/>
      <c r="C26" s="24"/>
      <c r="D26" s="24"/>
      <c r="E26" s="25"/>
      <c r="F26" s="25"/>
      <c r="G26" s="25"/>
      <c r="H26" s="20" t="s">
        <v>17</v>
      </c>
      <c r="I26" s="51">
        <v>31.309959217086771</v>
      </c>
      <c r="J26" s="50">
        <v>57.500138728539369</v>
      </c>
      <c r="K26" s="50">
        <v>19.349279177107633</v>
      </c>
      <c r="L26" s="40" t="s">
        <v>52</v>
      </c>
      <c r="M26" s="17">
        <v>3.3</v>
      </c>
      <c r="N26" s="17">
        <v>2063</v>
      </c>
      <c r="O26" s="34">
        <v>9.1977924287047941</v>
      </c>
      <c r="P26" s="34">
        <v>3.0951343327414049</v>
      </c>
      <c r="Q26" s="17">
        <v>125</v>
      </c>
      <c r="R26" s="27">
        <v>7.075224945157534</v>
      </c>
      <c r="S26" s="51">
        <v>2.3808725636472343</v>
      </c>
      <c r="T26" s="40"/>
      <c r="U26" s="40"/>
    </row>
    <row r="27" spans="1:31" x14ac:dyDescent="0.15">
      <c r="A27" s="40"/>
      <c r="B27" s="24"/>
      <c r="C27" s="24"/>
      <c r="D27" s="24"/>
      <c r="E27" s="25"/>
      <c r="F27" s="25"/>
      <c r="G27" s="25"/>
      <c r="H27" s="20" t="s">
        <v>18</v>
      </c>
      <c r="I27" s="51">
        <v>32.189375665257849</v>
      </c>
      <c r="J27" s="50">
        <v>31.313417216090826</v>
      </c>
      <c r="K27" s="50">
        <v>3.1869412942453348</v>
      </c>
      <c r="L27" s="40" t="s">
        <v>52</v>
      </c>
      <c r="M27" s="17">
        <v>1.5</v>
      </c>
      <c r="N27" s="17">
        <v>2070</v>
      </c>
      <c r="O27" s="34">
        <v>2.2690882040645528</v>
      </c>
      <c r="P27" s="34">
        <v>0.23093777494531414</v>
      </c>
      <c r="Q27" s="17">
        <v>150</v>
      </c>
      <c r="R27" s="27">
        <v>1.7454524646650407</v>
      </c>
      <c r="S27" s="51">
        <v>0.17764444226562626</v>
      </c>
      <c r="T27" s="40"/>
      <c r="U27" s="40"/>
    </row>
    <row r="28" spans="1:31" x14ac:dyDescent="0.15">
      <c r="A28" s="40"/>
      <c r="B28" s="24"/>
      <c r="C28" s="24"/>
      <c r="D28" s="24"/>
      <c r="E28" s="25"/>
      <c r="F28" s="25"/>
      <c r="G28" s="25"/>
      <c r="H28" s="20" t="s">
        <v>19</v>
      </c>
      <c r="I28" s="51">
        <v>37.390257519036474</v>
      </c>
      <c r="J28" s="50">
        <v>0.86058685069878016</v>
      </c>
      <c r="K28" s="50">
        <v>1.1433608806915896</v>
      </c>
      <c r="L28" s="40" t="s">
        <v>52</v>
      </c>
      <c r="M28" s="17">
        <v>1.6</v>
      </c>
      <c r="N28" s="17">
        <v>2075</v>
      </c>
      <c r="O28" s="34">
        <v>6.6358504150267394E-2</v>
      </c>
      <c r="P28" s="34">
        <v>8.8162766703929821E-2</v>
      </c>
      <c r="Q28" s="17">
        <v>175</v>
      </c>
      <c r="R28" s="27">
        <v>5.1045003192513379E-2</v>
      </c>
      <c r="S28" s="51">
        <v>6.7817512849176767E-2</v>
      </c>
      <c r="T28" s="40"/>
      <c r="U28" s="40"/>
    </row>
    <row r="29" spans="1:31" x14ac:dyDescent="0.15">
      <c r="A29" s="40"/>
      <c r="B29" s="24"/>
      <c r="C29" s="24"/>
      <c r="D29" s="24"/>
      <c r="E29" s="25"/>
      <c r="F29" s="25"/>
      <c r="G29" s="25"/>
      <c r="I29" s="51"/>
      <c r="J29" s="50"/>
      <c r="K29" s="50"/>
      <c r="L29" s="40"/>
      <c r="O29" s="34"/>
      <c r="P29" s="34"/>
      <c r="R29" s="27"/>
      <c r="S29" s="51"/>
      <c r="T29" s="40"/>
      <c r="U29" s="40"/>
    </row>
    <row r="30" spans="1:31" x14ac:dyDescent="0.15">
      <c r="A30" s="40"/>
      <c r="B30" s="24"/>
      <c r="C30" s="24"/>
      <c r="D30" s="24"/>
      <c r="E30" s="25"/>
      <c r="F30" s="25"/>
      <c r="G30" s="25" t="s">
        <v>58</v>
      </c>
      <c r="H30" s="20" t="s">
        <v>20</v>
      </c>
      <c r="I30" s="51">
        <v>31.295465732852495</v>
      </c>
      <c r="J30" s="50">
        <v>58.078956955240436</v>
      </c>
      <c r="K30" s="50">
        <v>35.786171246099329</v>
      </c>
      <c r="L30" s="40" t="s">
        <v>52</v>
      </c>
      <c r="M30" s="17">
        <v>3.3</v>
      </c>
      <c r="N30" s="42">
        <v>2064</v>
      </c>
      <c r="O30" s="34">
        <v>11.143055694900779</v>
      </c>
      <c r="P30" s="34">
        <v>6.8659514600074276</v>
      </c>
      <c r="Q30" s="17">
        <v>5</v>
      </c>
      <c r="R30" s="27">
        <v>8.571581303769829</v>
      </c>
      <c r="S30" s="51">
        <v>5.2815011230826361</v>
      </c>
      <c r="T30" s="34"/>
      <c r="U30" s="40"/>
    </row>
    <row r="31" spans="1:31" x14ac:dyDescent="0.15">
      <c r="B31" s="40"/>
      <c r="C31" s="24"/>
      <c r="D31" s="24"/>
      <c r="E31" s="25"/>
      <c r="F31" s="25"/>
      <c r="G31" s="25"/>
      <c r="H31" s="20" t="s">
        <v>21</v>
      </c>
      <c r="I31" s="51">
        <v>30.735246449058682</v>
      </c>
      <c r="J31" s="50">
        <v>85.537566914699966</v>
      </c>
      <c r="K31" s="50">
        <v>19.122534953096167</v>
      </c>
      <c r="L31" s="40" t="s">
        <v>52</v>
      </c>
      <c r="M31" s="17">
        <v>3.9</v>
      </c>
      <c r="N31" s="42">
        <v>2053</v>
      </c>
      <c r="O31" s="34">
        <v>16.249221186913292</v>
      </c>
      <c r="P31" s="34">
        <v>3.6326296306417465</v>
      </c>
      <c r="Q31" s="17">
        <v>25</v>
      </c>
      <c r="R31" s="27">
        <v>12.499400913010225</v>
      </c>
      <c r="S31" s="51">
        <v>2.7943304851090356</v>
      </c>
      <c r="T31" s="34"/>
      <c r="U31" s="40"/>
    </row>
    <row r="32" spans="1:31" x14ac:dyDescent="0.15">
      <c r="A32" s="40"/>
      <c r="B32" s="24"/>
      <c r="C32" s="24"/>
      <c r="D32" s="24"/>
      <c r="E32" s="25"/>
      <c r="F32" s="25"/>
      <c r="G32" s="25"/>
      <c r="H32" s="20" t="s">
        <v>22</v>
      </c>
      <c r="I32" s="51">
        <v>30.494594157229784</v>
      </c>
      <c r="J32" s="50">
        <v>101.01448122497749</v>
      </c>
      <c r="K32" s="50">
        <v>31.667652032187682</v>
      </c>
      <c r="L32" s="40" t="s">
        <v>52</v>
      </c>
      <c r="M32" s="17">
        <v>2.5</v>
      </c>
      <c r="N32" s="42">
        <v>2050</v>
      </c>
      <c r="O32" s="34">
        <v>12.318839173777741</v>
      </c>
      <c r="P32" s="34">
        <v>3.8619087844131319</v>
      </c>
      <c r="Q32" s="17">
        <v>45</v>
      </c>
      <c r="R32" s="27">
        <v>9.4760301336751844</v>
      </c>
      <c r="S32" s="51">
        <v>2.9706990649331777</v>
      </c>
      <c r="T32" s="34"/>
      <c r="U32" s="40"/>
    </row>
    <row r="33" spans="1:24" x14ac:dyDescent="0.15">
      <c r="B33" s="24"/>
      <c r="C33" s="24"/>
      <c r="D33" s="24"/>
      <c r="E33" s="25"/>
      <c r="F33" s="25"/>
      <c r="H33" s="20" t="s">
        <v>23</v>
      </c>
      <c r="I33" s="51">
        <v>30.704190726239418</v>
      </c>
      <c r="J33" s="50">
        <v>87.393195107258435</v>
      </c>
      <c r="K33" s="50">
        <v>10.656052476938855</v>
      </c>
      <c r="L33" s="40" t="s">
        <v>52</v>
      </c>
      <c r="M33" s="17">
        <v>3.6</v>
      </c>
      <c r="N33" s="42">
        <v>2046</v>
      </c>
      <c r="O33" s="34">
        <v>15.377101778403244</v>
      </c>
      <c r="P33" s="34">
        <v>1.8749652452091827</v>
      </c>
      <c r="Q33" s="17">
        <v>75</v>
      </c>
      <c r="R33" s="27">
        <v>11.828539829540956</v>
      </c>
      <c r="S33" s="51">
        <v>1.4422809578532174</v>
      </c>
      <c r="T33" s="34"/>
      <c r="U33" s="40"/>
    </row>
    <row r="34" spans="1:24" x14ac:dyDescent="0.15">
      <c r="B34" s="24"/>
      <c r="C34" s="24"/>
      <c r="D34" s="24"/>
      <c r="E34" s="25"/>
      <c r="F34" s="25"/>
      <c r="H34" s="20" t="s">
        <v>24</v>
      </c>
      <c r="I34" s="51">
        <v>30.185875765609644</v>
      </c>
      <c r="J34" s="50">
        <v>125.03713011533648</v>
      </c>
      <c r="K34" s="50">
        <v>21.137818825609081</v>
      </c>
      <c r="L34" s="40" t="s">
        <v>52</v>
      </c>
      <c r="M34" s="17">
        <v>3.3</v>
      </c>
      <c r="N34" s="42">
        <v>2053</v>
      </c>
      <c r="O34" s="34">
        <v>20.098515800321984</v>
      </c>
      <c r="P34" s="34">
        <v>3.397701028958108</v>
      </c>
      <c r="Q34" s="17">
        <v>100</v>
      </c>
      <c r="R34" s="27">
        <v>15.460396769478448</v>
      </c>
      <c r="S34" s="51">
        <v>2.6136161761216212</v>
      </c>
      <c r="T34" s="34"/>
      <c r="U34" s="40"/>
      <c r="X34" s="30"/>
    </row>
    <row r="35" spans="1:24" x14ac:dyDescent="0.15">
      <c r="A35" s="40"/>
      <c r="B35" s="24"/>
      <c r="C35" s="24"/>
      <c r="D35" s="24"/>
      <c r="E35" s="25"/>
      <c r="F35" s="25"/>
      <c r="H35" s="20" t="s">
        <v>25</v>
      </c>
      <c r="I35" s="51">
        <v>33.83708419165464</v>
      </c>
      <c r="J35" s="50">
        <v>10.027790699476579</v>
      </c>
      <c r="K35" s="50">
        <v>2.0050159271076091</v>
      </c>
      <c r="L35" s="40" t="s">
        <v>52</v>
      </c>
      <c r="M35" s="17">
        <v>2.8</v>
      </c>
      <c r="N35" s="42">
        <v>2037</v>
      </c>
      <c r="O35" s="34">
        <v>1.3783904741548563</v>
      </c>
      <c r="P35" s="34">
        <v>0.27560356386358892</v>
      </c>
      <c r="Q35" s="17">
        <v>125</v>
      </c>
      <c r="R35" s="27">
        <v>1.0603003647345048</v>
      </c>
      <c r="S35" s="51">
        <v>0.21200274143352993</v>
      </c>
      <c r="T35" s="34"/>
      <c r="U35" s="40"/>
    </row>
    <row r="36" spans="1:24" x14ac:dyDescent="0.15">
      <c r="A36" s="40"/>
      <c r="B36" s="24"/>
      <c r="C36" s="24"/>
      <c r="D36" s="24"/>
      <c r="E36" s="25"/>
      <c r="F36" s="25"/>
      <c r="H36" s="20" t="s">
        <v>26</v>
      </c>
      <c r="I36" s="51">
        <v>35.294304524890578</v>
      </c>
      <c r="J36" s="50">
        <v>3.6631195999635651</v>
      </c>
      <c r="K36" s="50">
        <v>1.0725999470409193</v>
      </c>
      <c r="L36" s="40" t="s">
        <v>52</v>
      </c>
      <c r="M36" s="17">
        <v>2</v>
      </c>
      <c r="N36" s="42">
        <v>2058</v>
      </c>
      <c r="O36" s="34">
        <v>0.35598829931618708</v>
      </c>
      <c r="P36" s="34">
        <v>0.10423711827414182</v>
      </c>
      <c r="Q36" s="17">
        <v>150</v>
      </c>
      <c r="R36" s="27">
        <v>0.27383715332014391</v>
      </c>
      <c r="S36" s="51">
        <v>8.0182398672416791E-2</v>
      </c>
      <c r="T36" s="34"/>
      <c r="U36" s="40"/>
    </row>
    <row r="37" spans="1:24" x14ac:dyDescent="0.15">
      <c r="A37" s="40"/>
      <c r="B37" s="24"/>
      <c r="C37" s="24"/>
      <c r="D37" s="24"/>
      <c r="E37" s="25"/>
      <c r="F37" s="25"/>
      <c r="G37" s="25"/>
      <c r="H37" s="20" t="s">
        <v>27</v>
      </c>
      <c r="I37" s="51">
        <v>36.618345805249277</v>
      </c>
      <c r="J37" s="50">
        <v>1.4671274390666511</v>
      </c>
      <c r="K37" s="50">
        <v>0.91500521662588596</v>
      </c>
      <c r="L37" s="40" t="s">
        <v>52</v>
      </c>
      <c r="M37" s="17">
        <v>2</v>
      </c>
      <c r="N37" s="42">
        <v>2044</v>
      </c>
      <c r="O37" s="34">
        <v>0.14355454393998543</v>
      </c>
      <c r="P37" s="34">
        <v>8.953084311407887E-2</v>
      </c>
      <c r="Q37" s="17">
        <v>175</v>
      </c>
      <c r="R37" s="27">
        <v>0.11042657226152724</v>
      </c>
      <c r="S37" s="51">
        <v>6.8869879318522204E-2</v>
      </c>
      <c r="T37" s="34"/>
      <c r="U37" s="40"/>
    </row>
    <row r="38" spans="1:24" x14ac:dyDescent="0.15">
      <c r="A38" s="40"/>
      <c r="B38" s="24"/>
      <c r="C38" s="24"/>
      <c r="D38" s="24"/>
      <c r="E38" s="25"/>
      <c r="F38" s="25"/>
      <c r="G38" s="25"/>
      <c r="H38" s="20"/>
      <c r="I38" s="51"/>
      <c r="J38" s="50"/>
      <c r="K38" s="50"/>
      <c r="L38" s="40"/>
      <c r="M38" s="40"/>
      <c r="N38" s="40"/>
      <c r="O38" s="34"/>
      <c r="P38" s="34"/>
      <c r="Q38" s="40"/>
      <c r="R38" s="27"/>
      <c r="S38" s="27"/>
      <c r="T38" s="40"/>
      <c r="U38" s="40"/>
    </row>
    <row r="39" spans="1:24" x14ac:dyDescent="0.15">
      <c r="A39" s="40"/>
      <c r="B39" s="24"/>
      <c r="C39" s="24"/>
      <c r="D39" s="24"/>
      <c r="E39" s="25"/>
      <c r="F39" s="25"/>
      <c r="G39" s="120" t="s">
        <v>54</v>
      </c>
      <c r="H39" s="10" t="s">
        <v>28</v>
      </c>
      <c r="I39" s="51">
        <v>31.594804938173819</v>
      </c>
      <c r="J39" s="50">
        <v>47.225701231157174</v>
      </c>
      <c r="K39" s="50">
        <v>17.483424849890536</v>
      </c>
      <c r="L39" s="40" t="s">
        <v>52</v>
      </c>
      <c r="M39" s="17">
        <v>3.3</v>
      </c>
      <c r="N39" s="17">
        <v>2067</v>
      </c>
      <c r="O39" s="34">
        <v>7.5396620252935973</v>
      </c>
      <c r="P39" s="34">
        <v>2.7912579586182273</v>
      </c>
      <c r="Q39" s="17">
        <v>5</v>
      </c>
      <c r="R39" s="27">
        <v>5.7997400194566131</v>
      </c>
      <c r="S39" s="51">
        <v>2.1471215066294058</v>
      </c>
      <c r="U39" s="40"/>
      <c r="V39" s="40"/>
    </row>
    <row r="40" spans="1:24" x14ac:dyDescent="0.15">
      <c r="A40" s="40"/>
      <c r="B40" s="24"/>
      <c r="C40" s="24"/>
      <c r="D40" s="24"/>
      <c r="E40" s="25"/>
      <c r="F40" s="25"/>
      <c r="H40" s="10" t="s">
        <v>29</v>
      </c>
      <c r="I40" s="51">
        <v>31.165257718310542</v>
      </c>
      <c r="J40" s="50">
        <v>63.547433694321256</v>
      </c>
      <c r="K40" s="50">
        <v>4.0973764018849934</v>
      </c>
      <c r="L40" s="40" t="s">
        <v>52</v>
      </c>
      <c r="M40" s="17">
        <v>2.5</v>
      </c>
      <c r="N40" s="17">
        <v>2074</v>
      </c>
      <c r="O40" s="34">
        <v>10.724012436360866</v>
      </c>
      <c r="P40" s="34">
        <v>0.69145696270961776</v>
      </c>
      <c r="Q40" s="17">
        <v>25</v>
      </c>
      <c r="R40" s="27">
        <v>8.2492403356622042</v>
      </c>
      <c r="S40" s="51">
        <v>0.53188997131509064</v>
      </c>
      <c r="U40" s="40"/>
      <c r="V40" s="40"/>
    </row>
    <row r="41" spans="1:24" x14ac:dyDescent="0.15">
      <c r="A41" s="40"/>
      <c r="B41" s="24"/>
      <c r="C41" s="24"/>
      <c r="D41" s="24"/>
      <c r="E41" s="25"/>
      <c r="F41" s="25"/>
      <c r="H41" s="10" t="s">
        <v>30</v>
      </c>
      <c r="I41" s="51">
        <v>30.629277911660942</v>
      </c>
      <c r="J41" s="50">
        <v>92.036719338812077</v>
      </c>
      <c r="K41" s="50">
        <v>13.291012369228998</v>
      </c>
      <c r="L41" s="40" t="s">
        <v>52</v>
      </c>
      <c r="M41" s="17">
        <v>3</v>
      </c>
      <c r="N41" s="17">
        <v>2066</v>
      </c>
      <c r="O41" s="34">
        <v>13.36448005887881</v>
      </c>
      <c r="P41" s="34">
        <v>1.9299630739441913</v>
      </c>
      <c r="Q41" s="17">
        <v>45</v>
      </c>
      <c r="R41" s="27">
        <v>10.280369276060622</v>
      </c>
      <c r="S41" s="51">
        <v>1.4845869799570699</v>
      </c>
      <c r="U41" s="40"/>
      <c r="V41" s="40"/>
    </row>
    <row r="42" spans="1:24" x14ac:dyDescent="0.15">
      <c r="A42" s="40"/>
      <c r="B42" s="40"/>
      <c r="C42" s="24"/>
      <c r="D42" s="24"/>
      <c r="E42" s="25"/>
      <c r="F42" s="25"/>
      <c r="H42" s="10" t="s">
        <v>31</v>
      </c>
      <c r="I42" s="51">
        <v>31.427446083678642</v>
      </c>
      <c r="J42" s="50">
        <v>53.016086991307816</v>
      </c>
      <c r="K42" s="50">
        <v>15.219319108153869</v>
      </c>
      <c r="L42" s="40" t="s">
        <v>52</v>
      </c>
      <c r="M42" s="17">
        <v>2.1</v>
      </c>
      <c r="N42" s="17">
        <v>2072</v>
      </c>
      <c r="O42" s="34">
        <v>9.1345285018807392</v>
      </c>
      <c r="P42" s="34">
        <v>2.6222475490400252</v>
      </c>
      <c r="Q42" s="17">
        <v>75</v>
      </c>
      <c r="R42" s="27">
        <v>7.0265603860621066</v>
      </c>
      <c r="S42" s="51">
        <v>2.0171134992615571</v>
      </c>
      <c r="U42" s="40"/>
      <c r="V42" s="40"/>
    </row>
    <row r="43" spans="1:24" x14ac:dyDescent="0.15">
      <c r="B43" s="24"/>
      <c r="C43" s="24"/>
      <c r="D43" s="24"/>
      <c r="E43" s="25"/>
      <c r="F43" s="25"/>
      <c r="G43" s="25"/>
      <c r="H43" s="10" t="s">
        <v>32</v>
      </c>
      <c r="I43" s="51">
        <v>31.439259567950216</v>
      </c>
      <c r="J43" s="50">
        <v>52.585026887707244</v>
      </c>
      <c r="K43" s="50">
        <v>6.3027323413517307</v>
      </c>
      <c r="L43" s="40" t="s">
        <v>52</v>
      </c>
      <c r="M43" s="17">
        <v>3.6</v>
      </c>
      <c r="N43" s="17">
        <v>2077</v>
      </c>
      <c r="O43" s="34">
        <v>9.1144004234832003</v>
      </c>
      <c r="P43" s="34">
        <v>1.0924331453474352</v>
      </c>
      <c r="Q43" s="17">
        <v>100</v>
      </c>
      <c r="R43" s="27">
        <v>7.0110772488332307</v>
      </c>
      <c r="S43" s="51">
        <v>0.84033318872879637</v>
      </c>
      <c r="U43" s="40"/>
      <c r="V43" s="40"/>
    </row>
    <row r="44" spans="1:24" x14ac:dyDescent="0.15">
      <c r="B44" s="24"/>
      <c r="C44" s="24"/>
      <c r="D44" s="24"/>
      <c r="E44" s="25"/>
      <c r="F44" s="25"/>
      <c r="G44" s="25"/>
      <c r="H44" s="10" t="s">
        <v>33</v>
      </c>
      <c r="I44" s="51">
        <v>36.635419362678256</v>
      </c>
      <c r="J44" s="50">
        <v>1.4499184256410655</v>
      </c>
      <c r="K44" s="50">
        <v>0.96177962506339554</v>
      </c>
      <c r="L44" s="40" t="s">
        <v>52</v>
      </c>
      <c r="M44" s="17">
        <v>1.9</v>
      </c>
      <c r="N44" s="17">
        <v>2077</v>
      </c>
      <c r="O44" s="34">
        <v>0.1326357731688986</v>
      </c>
      <c r="P44" s="34">
        <v>8.7981766375563361E-2</v>
      </c>
      <c r="Q44" s="17">
        <v>125</v>
      </c>
      <c r="R44" s="27">
        <v>0.10202751782222969</v>
      </c>
      <c r="S44" s="51">
        <v>6.767828182735644E-2</v>
      </c>
      <c r="U44" s="40"/>
      <c r="V44" s="40"/>
    </row>
    <row r="45" spans="1:24" x14ac:dyDescent="0.15">
      <c r="B45" s="40"/>
      <c r="C45" s="24"/>
      <c r="D45" s="24"/>
      <c r="E45" s="25"/>
      <c r="F45" s="25"/>
      <c r="H45" s="10" t="s">
        <v>34</v>
      </c>
      <c r="I45" s="51">
        <v>36.571264567692751</v>
      </c>
      <c r="J45" s="50">
        <v>1.5156477773177528</v>
      </c>
      <c r="K45" s="50">
        <v>1.598694252799673</v>
      </c>
      <c r="L45" s="40" t="s">
        <v>52</v>
      </c>
      <c r="M45" s="17">
        <v>1.5</v>
      </c>
      <c r="N45" s="17">
        <v>2076</v>
      </c>
      <c r="O45" s="34">
        <v>0.10951212263856595</v>
      </c>
      <c r="P45" s="34">
        <v>0.11551259052020758</v>
      </c>
      <c r="Q45" s="17">
        <v>150</v>
      </c>
      <c r="R45" s="27">
        <v>8.424009433735842E-2</v>
      </c>
      <c r="S45" s="51">
        <v>8.8855838861698136E-2</v>
      </c>
      <c r="U45" s="40"/>
      <c r="V45" s="40"/>
    </row>
    <row r="46" spans="1:24" x14ac:dyDescent="0.15">
      <c r="A46" s="40"/>
      <c r="B46" s="24"/>
      <c r="C46" s="24"/>
      <c r="D46" s="24"/>
      <c r="E46" s="25"/>
      <c r="F46" s="25"/>
      <c r="H46" s="10" t="s">
        <v>35</v>
      </c>
      <c r="I46" s="51">
        <v>36.397325839702447</v>
      </c>
      <c r="J46" s="50">
        <v>1.7092372662251165</v>
      </c>
      <c r="K46" s="50">
        <v>0.90999187501054868</v>
      </c>
      <c r="L46" s="40" t="s">
        <v>52</v>
      </c>
      <c r="M46" s="17">
        <v>1.2</v>
      </c>
      <c r="N46" s="17">
        <v>2071</v>
      </c>
      <c r="O46" s="34">
        <v>9.9038373706911625E-2</v>
      </c>
      <c r="P46" s="34">
        <v>5.2727679865410833E-2</v>
      </c>
      <c r="Q46" s="17">
        <v>175</v>
      </c>
      <c r="R46" s="27">
        <v>7.6183364389932021E-2</v>
      </c>
      <c r="S46" s="51">
        <v>4.0559753742623723E-2</v>
      </c>
      <c r="U46" s="40"/>
      <c r="V46" s="40"/>
    </row>
    <row r="47" spans="1:24" x14ac:dyDescent="0.15">
      <c r="A47" s="40"/>
      <c r="B47" s="24"/>
      <c r="C47" s="24"/>
      <c r="D47" s="24"/>
      <c r="E47" s="25"/>
      <c r="F47" s="25"/>
      <c r="I47" s="40"/>
      <c r="P47" s="34"/>
    </row>
    <row r="48" spans="1:24" x14ac:dyDescent="0.15">
      <c r="A48" s="40"/>
      <c r="B48" s="24"/>
      <c r="C48" s="24"/>
      <c r="D48" s="24"/>
      <c r="E48" s="25"/>
      <c r="F48" s="25"/>
      <c r="I48" s="17"/>
      <c r="P48" s="34"/>
    </row>
    <row r="49" spans="1:17" x14ac:dyDescent="0.15">
      <c r="A49" s="40"/>
      <c r="B49" s="24"/>
      <c r="C49" s="24"/>
      <c r="D49" s="24"/>
      <c r="E49" s="25"/>
      <c r="F49" s="25"/>
      <c r="G49" s="25"/>
      <c r="I49" s="17"/>
      <c r="Q49" s="35"/>
    </row>
    <row r="50" spans="1:17" x14ac:dyDescent="0.15">
      <c r="A50" s="40"/>
      <c r="B50" s="24"/>
      <c r="C50" s="24"/>
      <c r="D50" s="24"/>
      <c r="E50" s="25"/>
      <c r="F50" s="25"/>
      <c r="G50" s="25"/>
      <c r="H50" s="19"/>
      <c r="I50" s="25"/>
      <c r="L50" s="25"/>
      <c r="M50" s="43"/>
      <c r="N50" s="24"/>
      <c r="O50" s="24"/>
      <c r="Q50" s="52"/>
    </row>
    <row r="51" spans="1:17" x14ac:dyDescent="0.15">
      <c r="A51" s="40"/>
      <c r="B51" s="24"/>
      <c r="C51" s="24"/>
      <c r="D51" s="24"/>
      <c r="E51" s="25"/>
      <c r="F51" s="25"/>
      <c r="G51" s="25"/>
      <c r="H51" s="19"/>
      <c r="I51" s="25"/>
      <c r="J51" s="25"/>
      <c r="K51" s="25"/>
      <c r="L51" s="25"/>
      <c r="M51" s="25"/>
      <c r="N51" s="25"/>
      <c r="O51" s="25"/>
      <c r="P51" s="25"/>
      <c r="Q51" s="52"/>
    </row>
    <row r="52" spans="1:17" x14ac:dyDescent="0.15">
      <c r="A52" s="40"/>
      <c r="B52" s="24"/>
      <c r="C52" s="24"/>
      <c r="D52" s="24"/>
      <c r="E52" s="25"/>
      <c r="F52" s="25"/>
      <c r="G52" s="25"/>
      <c r="H52" s="81"/>
      <c r="I52" s="43"/>
      <c r="J52" s="52"/>
      <c r="K52" s="25"/>
      <c r="L52" s="43"/>
      <c r="M52" s="84"/>
      <c r="N52" s="84"/>
      <c r="O52" s="85"/>
      <c r="P52" s="27"/>
      <c r="Q52" s="52"/>
    </row>
    <row r="53" spans="1:17" x14ac:dyDescent="0.15">
      <c r="A53" s="40"/>
      <c r="B53" s="24"/>
      <c r="C53" s="24"/>
      <c r="D53" s="24"/>
      <c r="E53" s="25"/>
      <c r="F53" s="25"/>
      <c r="G53" s="25"/>
      <c r="H53" s="81"/>
      <c r="I53" s="43"/>
      <c r="J53" s="52"/>
      <c r="K53" s="25"/>
      <c r="L53" s="43"/>
      <c r="M53" s="84"/>
      <c r="N53" s="84"/>
      <c r="O53" s="85"/>
      <c r="Q53" s="52"/>
    </row>
    <row r="54" spans="1:17" x14ac:dyDescent="0.15">
      <c r="A54" s="40"/>
      <c r="B54" s="40"/>
      <c r="C54" s="24"/>
      <c r="D54" s="24"/>
      <c r="E54" s="25"/>
      <c r="F54" s="25"/>
      <c r="G54" s="25"/>
      <c r="H54" s="81"/>
      <c r="I54" s="43"/>
      <c r="J54" s="24"/>
      <c r="K54" s="25"/>
      <c r="M54" s="25"/>
      <c r="N54" s="25"/>
      <c r="O54" s="27"/>
      <c r="Q54" s="52"/>
    </row>
    <row r="55" spans="1:17" x14ac:dyDescent="0.15">
      <c r="B55" s="24"/>
      <c r="C55" s="24"/>
      <c r="D55" s="24"/>
      <c r="E55" s="25"/>
      <c r="F55" s="25"/>
      <c r="G55" s="25"/>
      <c r="H55" s="81"/>
      <c r="I55" s="43"/>
      <c r="J55" s="24"/>
      <c r="K55" s="25"/>
      <c r="M55" s="25"/>
      <c r="N55" s="25"/>
      <c r="O55" s="27"/>
      <c r="Q55" s="52"/>
    </row>
    <row r="56" spans="1:17" x14ac:dyDescent="0.15">
      <c r="B56" s="24"/>
      <c r="C56" s="24"/>
      <c r="D56" s="24"/>
      <c r="E56" s="25"/>
      <c r="F56" s="25"/>
      <c r="G56" s="25"/>
      <c r="H56" s="25"/>
      <c r="I56" s="25"/>
      <c r="K56" s="25"/>
      <c r="M56" s="25"/>
      <c r="N56" s="25"/>
      <c r="O56" s="54"/>
      <c r="Q56" s="52"/>
    </row>
    <row r="57" spans="1:17" x14ac:dyDescent="0.15">
      <c r="B57" s="40"/>
      <c r="C57" s="24"/>
      <c r="D57" s="24"/>
      <c r="E57" s="25"/>
      <c r="F57" s="25"/>
      <c r="I57" s="17"/>
      <c r="Q57" s="52"/>
    </row>
    <row r="58" spans="1:17" x14ac:dyDescent="0.15">
      <c r="A58" s="40"/>
      <c r="B58" s="24"/>
      <c r="C58" s="24"/>
      <c r="D58" s="24"/>
      <c r="E58" s="25"/>
      <c r="F58" s="25"/>
      <c r="I58" s="17"/>
      <c r="Q58" s="35"/>
    </row>
    <row r="59" spans="1:17" x14ac:dyDescent="0.15">
      <c r="A59" s="40"/>
      <c r="B59" s="24"/>
      <c r="C59" s="24"/>
      <c r="D59" s="24"/>
      <c r="E59" s="25"/>
      <c r="F59" s="25"/>
      <c r="I59" s="17"/>
      <c r="Q59" s="52"/>
    </row>
    <row r="60" spans="1:17" x14ac:dyDescent="0.15">
      <c r="A60" s="40"/>
      <c r="B60" s="24"/>
      <c r="C60" s="24"/>
      <c r="D60" s="24"/>
      <c r="E60" s="25"/>
      <c r="F60" s="25"/>
      <c r="H60" s="81"/>
      <c r="I60" s="43"/>
      <c r="J60" s="52"/>
      <c r="K60" s="25"/>
      <c r="L60" s="43"/>
      <c r="M60" s="84"/>
      <c r="N60" s="84"/>
      <c r="O60" s="85"/>
      <c r="P60" s="27"/>
      <c r="Q60" s="52"/>
    </row>
    <row r="61" spans="1:17" x14ac:dyDescent="0.15">
      <c r="A61" s="40"/>
      <c r="B61" s="24"/>
      <c r="C61" s="24"/>
      <c r="D61" s="24"/>
      <c r="E61" s="25"/>
      <c r="F61" s="25"/>
      <c r="G61" s="25"/>
      <c r="H61" s="81"/>
      <c r="I61" s="43"/>
      <c r="J61" s="52"/>
      <c r="K61" s="25"/>
      <c r="L61" s="43"/>
      <c r="M61" s="84"/>
      <c r="N61" s="84"/>
      <c r="O61" s="85"/>
      <c r="Q61" s="52"/>
    </row>
    <row r="62" spans="1:17" x14ac:dyDescent="0.15">
      <c r="A62" s="40"/>
      <c r="B62" s="24"/>
      <c r="C62" s="24"/>
      <c r="D62" s="24"/>
      <c r="E62" s="25"/>
      <c r="F62" s="25"/>
      <c r="G62" s="25"/>
      <c r="I62" s="17"/>
      <c r="Q62" s="52"/>
    </row>
    <row r="63" spans="1:17" x14ac:dyDescent="0.15">
      <c r="A63" s="40"/>
      <c r="B63" s="24"/>
      <c r="C63" s="24"/>
      <c r="D63" s="24"/>
      <c r="E63" s="25"/>
      <c r="F63" s="25"/>
      <c r="G63" s="25"/>
      <c r="H63" s="20"/>
      <c r="I63" s="40"/>
      <c r="J63" s="24"/>
      <c r="K63" s="25"/>
      <c r="M63" s="25"/>
      <c r="N63" s="25"/>
      <c r="O63" s="27"/>
      <c r="P63" s="27"/>
      <c r="Q63" s="52"/>
    </row>
    <row r="64" spans="1:17" x14ac:dyDescent="0.15">
      <c r="A64" s="40"/>
      <c r="B64" s="24"/>
      <c r="C64" s="24"/>
      <c r="D64" s="24"/>
      <c r="E64" s="25"/>
      <c r="F64" s="25"/>
      <c r="G64" s="25"/>
      <c r="H64" s="20"/>
      <c r="I64" s="40"/>
      <c r="J64" s="24"/>
      <c r="K64" s="25"/>
      <c r="M64" s="25"/>
      <c r="N64" s="25"/>
      <c r="O64" s="27"/>
      <c r="Q64" s="52"/>
    </row>
    <row r="65" spans="1:17" x14ac:dyDescent="0.15">
      <c r="A65" s="40"/>
      <c r="B65" s="24"/>
      <c r="C65" s="24"/>
      <c r="D65" s="24"/>
      <c r="E65" s="25"/>
      <c r="F65" s="25"/>
      <c r="G65" s="25"/>
      <c r="I65" s="17"/>
      <c r="Q65" s="52"/>
    </row>
    <row r="66" spans="1:17" x14ac:dyDescent="0.15">
      <c r="A66" s="40"/>
      <c r="B66" s="40"/>
      <c r="C66" s="24"/>
      <c r="D66" s="24"/>
      <c r="E66" s="25"/>
      <c r="F66" s="25"/>
      <c r="G66" s="25"/>
      <c r="I66" s="17"/>
      <c r="Q66" s="52"/>
    </row>
    <row r="67" spans="1:17" x14ac:dyDescent="0.15">
      <c r="B67" s="24"/>
      <c r="C67" s="24"/>
      <c r="D67" s="24"/>
      <c r="E67" s="25"/>
      <c r="F67" s="25"/>
      <c r="G67" s="25"/>
      <c r="I67" s="17"/>
      <c r="Q67" s="35"/>
    </row>
    <row r="68" spans="1:17" x14ac:dyDescent="0.15">
      <c r="B68" s="24"/>
      <c r="C68" s="24"/>
      <c r="D68" s="24"/>
      <c r="E68" s="25"/>
      <c r="F68" s="25"/>
      <c r="G68" s="25"/>
      <c r="H68" s="25"/>
      <c r="I68" s="25"/>
      <c r="J68" s="50"/>
      <c r="K68" s="50"/>
      <c r="O68" s="40"/>
      <c r="Q68" s="52"/>
    </row>
    <row r="69" spans="1:17" x14ac:dyDescent="0.15">
      <c r="B69" s="40"/>
      <c r="C69" s="24"/>
      <c r="D69" s="40"/>
      <c r="E69" s="25"/>
      <c r="F69" s="25"/>
      <c r="G69" s="25"/>
      <c r="H69" s="19"/>
      <c r="I69" s="25"/>
      <c r="J69" s="50"/>
      <c r="K69" s="50"/>
      <c r="O69" s="40"/>
      <c r="Q69" s="52"/>
    </row>
    <row r="70" spans="1:17" x14ac:dyDescent="0.15">
      <c r="A70" s="40"/>
      <c r="B70" s="24"/>
      <c r="C70" s="24"/>
      <c r="D70" s="24"/>
      <c r="E70" s="25"/>
      <c r="F70" s="25"/>
      <c r="G70" s="25"/>
      <c r="H70" s="19"/>
      <c r="I70" s="25"/>
      <c r="O70" s="40"/>
      <c r="Q70" s="52"/>
    </row>
    <row r="71" spans="1:17" x14ac:dyDescent="0.15">
      <c r="A71" s="40"/>
      <c r="B71" s="24"/>
      <c r="C71" s="24"/>
      <c r="D71" s="24"/>
      <c r="E71" s="25"/>
      <c r="F71" s="25"/>
      <c r="G71" s="25"/>
      <c r="H71" s="19"/>
      <c r="I71" s="25"/>
      <c r="J71" s="50"/>
      <c r="K71" s="50"/>
      <c r="O71" s="40"/>
      <c r="Q71" s="52"/>
    </row>
    <row r="72" spans="1:17" x14ac:dyDescent="0.15">
      <c r="A72" s="40"/>
      <c r="B72" s="24"/>
      <c r="C72" s="24"/>
      <c r="D72" s="24"/>
      <c r="E72" s="25"/>
      <c r="F72" s="25"/>
      <c r="G72" s="25"/>
      <c r="H72" s="19"/>
      <c r="I72" s="25"/>
      <c r="O72" s="40"/>
      <c r="Q72" s="52"/>
    </row>
    <row r="73" spans="1:17" x14ac:dyDescent="0.15">
      <c r="A73" s="40"/>
      <c r="B73" s="24"/>
      <c r="C73" s="24"/>
      <c r="D73" s="24"/>
      <c r="E73" s="25"/>
      <c r="F73" s="25"/>
      <c r="G73" s="25"/>
      <c r="H73" s="19"/>
      <c r="I73" s="25"/>
      <c r="J73" s="50"/>
      <c r="K73" s="50"/>
      <c r="O73" s="40"/>
      <c r="Q73" s="52"/>
    </row>
    <row r="74" spans="1:17" x14ac:dyDescent="0.15">
      <c r="A74" s="40"/>
      <c r="B74" s="24"/>
      <c r="C74" s="24"/>
      <c r="D74" s="24"/>
      <c r="E74" s="25"/>
      <c r="F74" s="25"/>
      <c r="G74" s="25"/>
      <c r="H74" s="19"/>
      <c r="I74" s="25"/>
      <c r="O74" s="40"/>
      <c r="Q74" s="52"/>
    </row>
    <row r="75" spans="1:17" x14ac:dyDescent="0.15">
      <c r="A75" s="40"/>
      <c r="B75" s="40"/>
      <c r="C75" s="24"/>
      <c r="D75" s="24"/>
      <c r="E75" s="25"/>
      <c r="F75" s="25"/>
      <c r="G75" s="25"/>
      <c r="H75" s="19"/>
      <c r="I75" s="25"/>
      <c r="J75" s="50"/>
      <c r="K75" s="50"/>
      <c r="O75" s="40"/>
      <c r="Q75" s="52"/>
    </row>
    <row r="76" spans="1:17" x14ac:dyDescent="0.15">
      <c r="A76" s="40"/>
      <c r="B76" s="24"/>
      <c r="C76" s="24"/>
      <c r="D76" s="24"/>
      <c r="E76" s="25"/>
      <c r="F76" s="25"/>
      <c r="G76" s="25"/>
      <c r="H76" s="19"/>
      <c r="I76" s="25"/>
      <c r="O76" s="40"/>
      <c r="Q76" s="35"/>
    </row>
    <row r="77" spans="1:17" x14ac:dyDescent="0.15">
      <c r="A77" s="40"/>
      <c r="B77" s="24"/>
      <c r="C77" s="24"/>
      <c r="D77" s="24"/>
      <c r="E77" s="25"/>
      <c r="F77" s="25"/>
      <c r="G77" s="25"/>
      <c r="H77" s="19"/>
      <c r="I77" s="25"/>
      <c r="J77" s="50"/>
      <c r="K77" s="50"/>
      <c r="O77" s="40"/>
      <c r="Q77" s="52"/>
    </row>
    <row r="78" spans="1:17" x14ac:dyDescent="0.15">
      <c r="A78" s="40"/>
      <c r="B78" s="40"/>
      <c r="C78" s="24"/>
      <c r="D78" s="24"/>
      <c r="E78" s="25"/>
      <c r="F78" s="25"/>
      <c r="G78" s="25"/>
      <c r="H78" s="19"/>
      <c r="I78" s="25"/>
      <c r="J78" s="50"/>
      <c r="K78" s="50"/>
      <c r="O78" s="40"/>
      <c r="Q78" s="52"/>
    </row>
    <row r="79" spans="1:17" x14ac:dyDescent="0.15">
      <c r="B79" s="24"/>
      <c r="C79" s="24"/>
      <c r="D79" s="24"/>
      <c r="E79" s="25"/>
      <c r="F79" s="25"/>
      <c r="G79" s="25"/>
      <c r="H79" s="19"/>
      <c r="I79" s="25"/>
      <c r="J79" s="50"/>
      <c r="K79" s="50"/>
      <c r="O79" s="40"/>
      <c r="Q79" s="52"/>
    </row>
    <row r="80" spans="1:17" x14ac:dyDescent="0.15">
      <c r="B80" s="24"/>
      <c r="C80" s="24"/>
      <c r="D80" s="24"/>
      <c r="E80" s="25"/>
      <c r="F80" s="25"/>
      <c r="G80" s="25"/>
      <c r="H80" s="19"/>
      <c r="I80" s="25"/>
      <c r="J80" s="50"/>
      <c r="K80" s="50"/>
      <c r="O80" s="40"/>
      <c r="Q80" s="52"/>
    </row>
    <row r="81" spans="1:17" x14ac:dyDescent="0.15">
      <c r="B81" s="24"/>
      <c r="C81" s="24"/>
      <c r="D81" s="24"/>
      <c r="E81" s="25"/>
      <c r="F81" s="25"/>
      <c r="G81" s="25"/>
      <c r="H81" s="19"/>
      <c r="I81" s="25"/>
      <c r="J81" s="50"/>
      <c r="K81" s="50"/>
      <c r="O81" s="40"/>
      <c r="Q81" s="52"/>
    </row>
    <row r="82" spans="1:17" x14ac:dyDescent="0.15">
      <c r="A82" s="40"/>
      <c r="B82" s="24"/>
      <c r="C82" s="40"/>
      <c r="D82" s="24"/>
      <c r="E82" s="25"/>
      <c r="F82" s="25"/>
      <c r="G82" s="25"/>
      <c r="H82" s="19"/>
      <c r="I82" s="25"/>
      <c r="O82" s="40"/>
      <c r="Q82" s="52"/>
    </row>
    <row r="83" spans="1:17" x14ac:dyDescent="0.15">
      <c r="A83" s="40"/>
      <c r="B83" s="24"/>
      <c r="C83" s="40"/>
      <c r="D83" s="24"/>
      <c r="E83" s="25"/>
      <c r="F83" s="25"/>
      <c r="G83" s="25"/>
      <c r="H83" s="19"/>
      <c r="I83" s="25"/>
      <c r="J83" s="50"/>
      <c r="K83" s="50"/>
      <c r="O83" s="40"/>
      <c r="Q83" s="52"/>
    </row>
    <row r="84" spans="1:17" x14ac:dyDescent="0.15">
      <c r="A84" s="40"/>
      <c r="B84" s="24"/>
      <c r="C84" s="24"/>
      <c r="D84" s="24"/>
      <c r="E84" s="25"/>
      <c r="F84" s="25"/>
      <c r="G84" s="25"/>
      <c r="H84" s="19"/>
      <c r="I84" s="25"/>
      <c r="O84" s="40"/>
      <c r="Q84" s="52"/>
    </row>
    <row r="85" spans="1:17" x14ac:dyDescent="0.15">
      <c r="A85" s="40"/>
      <c r="B85" s="24"/>
      <c r="C85" s="40"/>
      <c r="D85" s="24"/>
      <c r="E85" s="25"/>
      <c r="F85" s="25"/>
      <c r="G85" s="25"/>
      <c r="H85" s="19"/>
      <c r="I85" s="25"/>
      <c r="J85" s="50"/>
      <c r="K85" s="50"/>
      <c r="Q85" s="35"/>
    </row>
    <row r="86" spans="1:17" x14ac:dyDescent="0.15">
      <c r="A86" s="40"/>
      <c r="B86" s="24"/>
      <c r="C86" s="24"/>
      <c r="D86" s="24"/>
      <c r="E86" s="25"/>
      <c r="F86" s="25"/>
      <c r="G86" s="25"/>
      <c r="H86" s="19"/>
      <c r="I86" s="25"/>
      <c r="Q86" s="49"/>
    </row>
    <row r="87" spans="1:17" x14ac:dyDescent="0.15">
      <c r="A87" s="40"/>
      <c r="B87" s="24"/>
      <c r="C87" s="40"/>
      <c r="D87" s="24"/>
      <c r="E87" s="25"/>
      <c r="F87" s="25"/>
      <c r="G87" s="25"/>
      <c r="H87" s="19"/>
      <c r="I87" s="19"/>
      <c r="J87" s="31"/>
      <c r="K87" s="31"/>
      <c r="O87" s="40"/>
      <c r="Q87" s="16"/>
    </row>
    <row r="88" spans="1:17" x14ac:dyDescent="0.15">
      <c r="A88" s="40"/>
      <c r="B88" s="24"/>
      <c r="C88" s="24"/>
      <c r="D88" s="24"/>
      <c r="E88" s="25"/>
      <c r="F88" s="25"/>
      <c r="G88" s="25"/>
      <c r="H88" s="19"/>
      <c r="I88" s="19"/>
      <c r="Q88" s="23"/>
    </row>
    <row r="89" spans="1:17" x14ac:dyDescent="0.15">
      <c r="A89" s="40"/>
      <c r="B89" s="24"/>
      <c r="C89" s="24"/>
      <c r="D89" s="24"/>
      <c r="E89" s="25"/>
      <c r="F89" s="25"/>
      <c r="G89" s="25"/>
      <c r="H89" s="19"/>
      <c r="I89" s="19"/>
      <c r="J89" s="31"/>
      <c r="K89" s="31"/>
      <c r="O89" s="40"/>
      <c r="P89" s="40"/>
      <c r="Q89" s="16"/>
    </row>
    <row r="90" spans="1:17" x14ac:dyDescent="0.15">
      <c r="A90" s="40"/>
      <c r="B90" s="40"/>
      <c r="C90" s="40"/>
      <c r="D90" s="24"/>
      <c r="E90" s="25"/>
      <c r="F90" s="25"/>
      <c r="G90" s="25"/>
      <c r="H90" s="19"/>
      <c r="I90" s="19"/>
      <c r="J90" s="31"/>
      <c r="K90" s="31"/>
      <c r="O90" s="40"/>
      <c r="P90" s="40"/>
      <c r="Q90" s="23"/>
    </row>
    <row r="91" spans="1:17" x14ac:dyDescent="0.15">
      <c r="B91" s="24"/>
      <c r="C91" s="24"/>
      <c r="D91" s="40"/>
      <c r="E91" s="25"/>
      <c r="F91" s="25"/>
      <c r="G91" s="25"/>
      <c r="H91" s="19"/>
      <c r="I91" s="19"/>
      <c r="J91" s="31"/>
      <c r="K91" s="31"/>
      <c r="O91" s="40"/>
      <c r="P91" s="40"/>
      <c r="Q91" s="16"/>
    </row>
    <row r="92" spans="1:17" x14ac:dyDescent="0.15">
      <c r="B92" s="24"/>
      <c r="C92" s="24"/>
      <c r="D92" s="40"/>
      <c r="E92" s="25"/>
      <c r="F92" s="25"/>
      <c r="G92" s="25"/>
      <c r="H92" s="19"/>
      <c r="I92" s="19"/>
      <c r="J92" s="31"/>
      <c r="K92" s="31"/>
      <c r="O92" s="40"/>
      <c r="P92" s="44"/>
      <c r="Q92" s="44"/>
    </row>
    <row r="93" spans="1:17" x14ac:dyDescent="0.15">
      <c r="B93" s="40"/>
      <c r="C93" s="24"/>
      <c r="D93" s="24"/>
      <c r="E93" s="25"/>
      <c r="F93" s="25"/>
      <c r="G93" s="25"/>
      <c r="H93" s="19"/>
      <c r="I93" s="19"/>
      <c r="J93" s="31"/>
      <c r="K93" s="31"/>
      <c r="O93" s="40"/>
      <c r="Q93" s="40"/>
    </row>
    <row r="94" spans="1:17" x14ac:dyDescent="0.15">
      <c r="A94" s="40"/>
      <c r="B94" s="40"/>
      <c r="C94" s="24"/>
      <c r="D94" s="24"/>
      <c r="E94" s="25"/>
      <c r="F94" s="25"/>
      <c r="G94" s="25"/>
      <c r="H94" s="19"/>
      <c r="I94" s="19"/>
      <c r="L94" s="25"/>
      <c r="O94" s="40"/>
      <c r="Q94" s="40"/>
    </row>
    <row r="95" spans="1:17" x14ac:dyDescent="0.15">
      <c r="A95" s="40"/>
      <c r="B95" s="24"/>
      <c r="C95" s="24"/>
      <c r="D95" s="24"/>
      <c r="E95" s="25"/>
      <c r="F95" s="25"/>
      <c r="G95" s="25"/>
      <c r="H95" s="19"/>
      <c r="I95" s="19"/>
      <c r="J95" s="31"/>
      <c r="K95" s="31"/>
      <c r="L95" s="25"/>
      <c r="O95" s="40"/>
      <c r="Q95" s="40"/>
    </row>
    <row r="96" spans="1:17" x14ac:dyDescent="0.15">
      <c r="A96" s="40"/>
      <c r="B96" s="24"/>
      <c r="C96" s="24"/>
      <c r="D96" s="24"/>
      <c r="E96" s="25"/>
      <c r="F96" s="25"/>
      <c r="G96" s="25"/>
      <c r="H96" s="19"/>
      <c r="I96" s="19"/>
      <c r="L96" s="25"/>
      <c r="O96" s="40"/>
      <c r="Q96" s="40"/>
    </row>
    <row r="97" spans="1:18" x14ac:dyDescent="0.15">
      <c r="A97" s="40"/>
      <c r="B97" s="24"/>
      <c r="C97" s="24"/>
      <c r="D97" s="24"/>
      <c r="E97" s="25"/>
      <c r="F97" s="25"/>
      <c r="G97" s="25"/>
      <c r="H97" s="19"/>
      <c r="I97" s="19"/>
      <c r="J97" s="31"/>
      <c r="K97" s="31"/>
      <c r="L97" s="25"/>
      <c r="O97" s="40"/>
      <c r="Q97" s="40"/>
    </row>
    <row r="98" spans="1:18" x14ac:dyDescent="0.15">
      <c r="A98" s="40"/>
      <c r="B98" s="24"/>
      <c r="C98" s="24"/>
      <c r="D98" s="24"/>
      <c r="E98" s="25"/>
      <c r="F98" s="25"/>
      <c r="G98" s="25"/>
      <c r="H98" s="19"/>
      <c r="I98" s="19"/>
      <c r="L98" s="25"/>
      <c r="O98" s="40"/>
      <c r="Q98" s="40"/>
    </row>
    <row r="99" spans="1:18" x14ac:dyDescent="0.15">
      <c r="A99" s="40"/>
      <c r="B99" s="24"/>
      <c r="C99" s="40"/>
      <c r="D99" s="24"/>
      <c r="E99" s="25"/>
      <c r="F99" s="25"/>
      <c r="G99" s="25"/>
      <c r="H99" s="19"/>
      <c r="I99" s="19"/>
      <c r="J99" s="31"/>
      <c r="K99" s="31"/>
      <c r="L99" s="25"/>
      <c r="O99" s="40"/>
      <c r="Q99" s="40"/>
    </row>
    <row r="100" spans="1:18" x14ac:dyDescent="0.15">
      <c r="A100" s="40"/>
      <c r="B100" s="24"/>
      <c r="C100" s="24"/>
      <c r="D100" s="24"/>
      <c r="E100" s="25"/>
      <c r="F100" s="25"/>
      <c r="G100" s="25"/>
      <c r="H100" s="19"/>
      <c r="I100" s="19"/>
      <c r="L100" s="25"/>
      <c r="O100" s="40"/>
      <c r="Q100" s="40"/>
    </row>
    <row r="101" spans="1:18" x14ac:dyDescent="0.15">
      <c r="A101" s="40"/>
      <c r="B101" s="24"/>
      <c r="C101" s="24"/>
      <c r="D101" s="24"/>
      <c r="E101" s="25"/>
      <c r="F101" s="25"/>
      <c r="G101" s="25"/>
      <c r="H101" s="19"/>
      <c r="I101" s="19"/>
      <c r="J101" s="31"/>
      <c r="K101" s="31"/>
      <c r="O101" s="40"/>
      <c r="Q101" s="40"/>
    </row>
    <row r="102" spans="1:18" x14ac:dyDescent="0.15">
      <c r="A102" s="40"/>
      <c r="B102" s="40"/>
      <c r="C102" s="40"/>
      <c r="D102" s="24"/>
      <c r="E102" s="23"/>
      <c r="F102" s="24"/>
      <c r="G102" s="24"/>
      <c r="H102" s="26"/>
      <c r="I102" s="26"/>
      <c r="J102" s="23"/>
      <c r="K102" s="23"/>
      <c r="O102" s="40"/>
      <c r="P102" s="40"/>
      <c r="Q102" s="23"/>
    </row>
    <row r="103" spans="1:18" x14ac:dyDescent="0.15">
      <c r="B103" s="36"/>
      <c r="C103" s="30"/>
      <c r="D103" s="30"/>
      <c r="E103" s="30"/>
      <c r="F103" s="30"/>
      <c r="G103" s="30"/>
      <c r="H103" s="30"/>
      <c r="I103" s="30"/>
      <c r="J103" s="30"/>
      <c r="K103" s="30"/>
      <c r="M103" s="18"/>
      <c r="N103" s="16"/>
      <c r="R103" s="44"/>
    </row>
    <row r="104" spans="1:18" x14ac:dyDescent="0.15">
      <c r="A104" s="40"/>
      <c r="B104" s="22"/>
      <c r="C104" s="16"/>
      <c r="D104" s="31"/>
      <c r="E104" s="31"/>
      <c r="F104" s="16"/>
      <c r="G104" s="18"/>
      <c r="H104" s="18"/>
      <c r="I104" s="18"/>
      <c r="J104" s="18"/>
      <c r="K104" s="18"/>
      <c r="L104" s="18"/>
      <c r="M104" s="18"/>
      <c r="N104" s="16"/>
      <c r="O104" s="30"/>
      <c r="P104" s="30"/>
      <c r="R104" s="40"/>
    </row>
    <row r="105" spans="1:18" x14ac:dyDescent="0.15">
      <c r="A105" s="40"/>
      <c r="B105" s="20"/>
      <c r="C105" s="40"/>
      <c r="D105" s="31"/>
      <c r="E105" s="31"/>
      <c r="F105" s="40"/>
      <c r="J105" s="34"/>
      <c r="M105" s="18"/>
      <c r="N105" s="31"/>
      <c r="O105" s="37"/>
      <c r="P105" s="37"/>
      <c r="R105" s="40"/>
    </row>
    <row r="106" spans="1:18" x14ac:dyDescent="0.15">
      <c r="A106" s="25"/>
      <c r="B106" s="20"/>
      <c r="C106" s="40"/>
      <c r="D106" s="31"/>
      <c r="E106" s="31"/>
      <c r="F106" s="40"/>
      <c r="J106" s="34"/>
      <c r="K106" s="34"/>
      <c r="M106" s="32"/>
      <c r="N106" s="29"/>
      <c r="O106" s="30"/>
      <c r="P106" s="37"/>
      <c r="R106" s="40"/>
    </row>
    <row r="107" spans="1:18" x14ac:dyDescent="0.15">
      <c r="A107" s="25"/>
      <c r="B107" s="20"/>
      <c r="C107" s="40"/>
      <c r="D107" s="31"/>
      <c r="E107" s="31"/>
      <c r="F107" s="40"/>
      <c r="J107" s="34"/>
      <c r="K107" s="34"/>
      <c r="M107" s="32"/>
      <c r="N107" s="29"/>
      <c r="O107" s="37"/>
      <c r="P107" s="37"/>
      <c r="R107" s="40"/>
    </row>
    <row r="108" spans="1:18" x14ac:dyDescent="0.15">
      <c r="A108" s="25"/>
      <c r="B108" s="20"/>
      <c r="C108" s="40"/>
      <c r="D108" s="31"/>
      <c r="E108" s="31"/>
      <c r="F108" s="40"/>
      <c r="J108" s="34"/>
      <c r="K108" s="34"/>
      <c r="M108" s="32"/>
      <c r="N108" s="29"/>
      <c r="O108" s="30"/>
      <c r="P108" s="37"/>
      <c r="R108" s="40"/>
    </row>
    <row r="109" spans="1:18" x14ac:dyDescent="0.15">
      <c r="A109" s="25"/>
      <c r="B109" s="20"/>
      <c r="C109" s="40"/>
      <c r="D109" s="31"/>
      <c r="E109" s="31"/>
      <c r="F109" s="40"/>
      <c r="J109" s="34"/>
      <c r="K109" s="34"/>
      <c r="M109" s="32"/>
      <c r="N109" s="29"/>
      <c r="O109" s="37"/>
      <c r="P109" s="37"/>
      <c r="Q109" s="40"/>
      <c r="R109" s="40"/>
    </row>
    <row r="110" spans="1:18" x14ac:dyDescent="0.15">
      <c r="A110" s="25"/>
      <c r="B110" s="20"/>
      <c r="C110" s="40"/>
      <c r="D110" s="31"/>
      <c r="E110" s="31"/>
      <c r="F110" s="40"/>
      <c r="J110" s="34"/>
      <c r="K110" s="34"/>
      <c r="M110" s="32"/>
      <c r="N110" s="29"/>
      <c r="O110" s="30"/>
      <c r="P110" s="37"/>
      <c r="Q110" s="40"/>
      <c r="R110" s="40"/>
    </row>
    <row r="111" spans="1:18" x14ac:dyDescent="0.15">
      <c r="A111" s="25"/>
      <c r="B111" s="20"/>
      <c r="C111" s="40"/>
      <c r="D111" s="31"/>
      <c r="E111" s="31"/>
      <c r="F111" s="40"/>
      <c r="J111" s="34"/>
      <c r="K111" s="34"/>
      <c r="M111" s="32"/>
      <c r="N111" s="29"/>
      <c r="O111" s="37"/>
      <c r="P111" s="37"/>
      <c r="Q111" s="40"/>
      <c r="R111" s="40"/>
    </row>
    <row r="112" spans="1:18" x14ac:dyDescent="0.15">
      <c r="A112" s="25"/>
      <c r="B112" s="20"/>
      <c r="C112" s="40"/>
      <c r="D112" s="31"/>
      <c r="E112" s="31"/>
      <c r="F112" s="40"/>
      <c r="J112" s="34"/>
      <c r="K112" s="34"/>
      <c r="M112" s="32"/>
      <c r="N112" s="29"/>
      <c r="O112" s="30"/>
      <c r="P112" s="37"/>
      <c r="Q112" s="40"/>
      <c r="R112" s="40"/>
    </row>
    <row r="113" spans="1:18" x14ac:dyDescent="0.15">
      <c r="A113" s="25"/>
      <c r="B113" s="22"/>
      <c r="C113" s="16"/>
      <c r="D113" s="25"/>
      <c r="E113" s="25"/>
      <c r="F113" s="40"/>
      <c r="J113" s="34"/>
      <c r="K113" s="34"/>
      <c r="M113" s="33"/>
      <c r="N113" s="29"/>
      <c r="O113" s="40"/>
      <c r="P113" s="40"/>
      <c r="Q113" s="40"/>
      <c r="R113" s="40"/>
    </row>
    <row r="114" spans="1:18" x14ac:dyDescent="0.15">
      <c r="A114" s="25"/>
      <c r="B114" s="20"/>
      <c r="C114" s="40"/>
      <c r="D114" s="31"/>
      <c r="E114" s="31"/>
      <c r="F114" s="40"/>
      <c r="J114" s="34"/>
      <c r="K114" s="34"/>
      <c r="M114" s="33"/>
      <c r="N114" s="29"/>
      <c r="O114" s="40"/>
      <c r="P114" s="40"/>
      <c r="Q114" s="40"/>
      <c r="R114" s="40"/>
    </row>
    <row r="115" spans="1:18" x14ac:dyDescent="0.15">
      <c r="A115" s="25"/>
      <c r="B115" s="20"/>
      <c r="C115" s="40"/>
      <c r="D115" s="31"/>
      <c r="E115" s="31"/>
      <c r="F115" s="40"/>
      <c r="J115" s="34"/>
      <c r="K115" s="34"/>
      <c r="M115" s="33"/>
      <c r="N115" s="29"/>
      <c r="O115" s="40"/>
      <c r="P115" s="40"/>
      <c r="Q115" s="40"/>
      <c r="R115" s="40"/>
    </row>
    <row r="116" spans="1:18" x14ac:dyDescent="0.15">
      <c r="A116" s="25"/>
      <c r="B116" s="20"/>
      <c r="C116" s="40"/>
      <c r="D116" s="31"/>
      <c r="E116" s="31"/>
      <c r="F116" s="40"/>
      <c r="J116" s="34"/>
      <c r="K116" s="34"/>
      <c r="M116" s="33"/>
      <c r="N116" s="29"/>
      <c r="O116" s="40"/>
      <c r="P116" s="40"/>
      <c r="Q116" s="40"/>
      <c r="R116" s="40"/>
    </row>
    <row r="117" spans="1:18" x14ac:dyDescent="0.15">
      <c r="A117" s="25"/>
      <c r="B117" s="20"/>
      <c r="C117" s="40"/>
      <c r="D117" s="31"/>
      <c r="E117" s="31"/>
      <c r="F117" s="40"/>
      <c r="J117" s="34"/>
      <c r="K117" s="34"/>
      <c r="M117" s="32"/>
      <c r="N117" s="29"/>
      <c r="O117" s="40"/>
      <c r="P117" s="40"/>
      <c r="Q117" s="40"/>
      <c r="R117" s="40"/>
    </row>
    <row r="118" spans="1:18" x14ac:dyDescent="0.15">
      <c r="A118" s="25"/>
      <c r="B118" s="20"/>
      <c r="C118" s="40"/>
      <c r="D118" s="31"/>
      <c r="E118" s="31"/>
      <c r="F118" s="40"/>
      <c r="J118" s="34"/>
      <c r="K118" s="34"/>
      <c r="M118" s="33"/>
      <c r="N118" s="29"/>
      <c r="O118" s="40"/>
      <c r="P118" s="40"/>
      <c r="Q118" s="40"/>
      <c r="R118" s="40"/>
    </row>
    <row r="119" spans="1:18" x14ac:dyDescent="0.15">
      <c r="A119" s="25"/>
      <c r="B119" s="20"/>
      <c r="C119" s="40"/>
      <c r="D119" s="31"/>
      <c r="E119" s="31"/>
      <c r="F119" s="40"/>
      <c r="J119" s="34"/>
      <c r="K119" s="34"/>
      <c r="M119" s="33"/>
      <c r="N119" s="29"/>
      <c r="O119" s="40"/>
      <c r="P119" s="40"/>
      <c r="Q119" s="40"/>
      <c r="R119" s="40"/>
    </row>
    <row r="120" spans="1:18" x14ac:dyDescent="0.15">
      <c r="A120" s="25"/>
      <c r="B120" s="20"/>
      <c r="C120" s="40"/>
      <c r="D120" s="31"/>
      <c r="E120" s="31"/>
      <c r="F120" s="40"/>
      <c r="J120" s="34"/>
      <c r="K120" s="34"/>
      <c r="M120" s="33"/>
      <c r="N120" s="29"/>
      <c r="O120" s="40"/>
      <c r="P120" s="40"/>
      <c r="Q120" s="40"/>
      <c r="R120" s="40"/>
    </row>
    <row r="121" spans="1:18" x14ac:dyDescent="0.15">
      <c r="A121" s="25"/>
      <c r="B121" s="20"/>
      <c r="C121" s="40"/>
      <c r="D121" s="31"/>
      <c r="E121" s="31"/>
      <c r="F121" s="40"/>
      <c r="J121" s="34"/>
      <c r="K121" s="34"/>
      <c r="M121" s="33"/>
      <c r="N121" s="29"/>
      <c r="O121" s="40"/>
      <c r="P121" s="40"/>
      <c r="Q121" s="40"/>
      <c r="R121" s="40"/>
    </row>
    <row r="122" spans="1:18" x14ac:dyDescent="0.15">
      <c r="A122" s="25"/>
      <c r="B122" s="10"/>
      <c r="D122" s="25"/>
      <c r="E122" s="25"/>
      <c r="J122" s="34"/>
      <c r="K122" s="34"/>
      <c r="M122" s="18"/>
      <c r="N122" s="29"/>
      <c r="O122" s="40"/>
      <c r="P122" s="40"/>
      <c r="Q122" s="40"/>
      <c r="R122" s="40"/>
    </row>
    <row r="123" spans="1:18" x14ac:dyDescent="0.15">
      <c r="A123" s="25"/>
      <c r="B123" s="22"/>
      <c r="C123" s="16"/>
      <c r="D123" s="40"/>
      <c r="E123" s="40"/>
      <c r="F123" s="40"/>
      <c r="J123" s="34"/>
      <c r="K123" s="34"/>
      <c r="M123" s="32"/>
      <c r="N123" s="27"/>
      <c r="O123" s="40"/>
      <c r="P123" s="40"/>
      <c r="Q123" s="40"/>
      <c r="R123" s="40"/>
    </row>
    <row r="124" spans="1:18" x14ac:dyDescent="0.15">
      <c r="A124" s="25"/>
      <c r="B124" s="20"/>
      <c r="C124" s="40"/>
      <c r="D124" s="31"/>
      <c r="E124" s="31"/>
      <c r="F124" s="40"/>
      <c r="H124" s="104"/>
      <c r="I124" s="104"/>
      <c r="J124" s="34"/>
      <c r="K124" s="34"/>
      <c r="M124" s="32"/>
      <c r="N124" s="29"/>
      <c r="O124" s="34"/>
      <c r="P124" s="40"/>
      <c r="Q124" s="40"/>
      <c r="R124" s="40"/>
    </row>
    <row r="125" spans="1:18" x14ac:dyDescent="0.15">
      <c r="A125" s="25"/>
      <c r="B125" s="20"/>
      <c r="C125" s="40"/>
      <c r="D125" s="31"/>
      <c r="E125" s="31"/>
      <c r="F125" s="40"/>
      <c r="H125" s="104"/>
      <c r="I125" s="104"/>
      <c r="J125" s="34"/>
      <c r="K125" s="34"/>
      <c r="M125" s="32"/>
      <c r="N125" s="29"/>
      <c r="O125" s="34"/>
      <c r="P125" s="40"/>
      <c r="Q125" s="40"/>
      <c r="R125" s="40"/>
    </row>
    <row r="126" spans="1:18" x14ac:dyDescent="0.15">
      <c r="A126" s="25"/>
      <c r="B126" s="20"/>
      <c r="C126" s="40"/>
      <c r="D126" s="31"/>
      <c r="E126" s="31"/>
      <c r="F126" s="40"/>
      <c r="H126" s="104"/>
      <c r="I126" s="104"/>
      <c r="J126" s="34"/>
      <c r="K126" s="34"/>
      <c r="M126" s="32"/>
      <c r="N126" s="29"/>
      <c r="O126" s="34"/>
      <c r="P126" s="40"/>
      <c r="Q126" s="40"/>
      <c r="R126" s="40"/>
    </row>
    <row r="127" spans="1:18" x14ac:dyDescent="0.15">
      <c r="A127" s="25"/>
      <c r="B127" s="20"/>
      <c r="C127" s="40"/>
      <c r="D127" s="31"/>
      <c r="E127" s="31"/>
      <c r="F127" s="40"/>
      <c r="H127" s="104"/>
      <c r="I127" s="104"/>
      <c r="J127" s="34"/>
      <c r="K127" s="34"/>
      <c r="M127" s="32"/>
      <c r="N127" s="29"/>
      <c r="O127" s="34"/>
      <c r="P127" s="40"/>
      <c r="Q127" s="40"/>
      <c r="R127" s="40"/>
    </row>
    <row r="128" spans="1:18" x14ac:dyDescent="0.15">
      <c r="A128" s="25"/>
      <c r="B128" s="20"/>
      <c r="C128" s="40"/>
      <c r="D128" s="31"/>
      <c r="E128" s="31"/>
      <c r="F128" s="40"/>
      <c r="H128" s="104"/>
      <c r="I128" s="104"/>
      <c r="J128" s="34"/>
      <c r="K128" s="34"/>
      <c r="M128" s="32"/>
      <c r="N128" s="29"/>
      <c r="O128" s="34"/>
      <c r="P128" s="40"/>
      <c r="Q128" s="40"/>
      <c r="R128" s="40"/>
    </row>
    <row r="129" spans="1:18" x14ac:dyDescent="0.15">
      <c r="A129" s="25"/>
      <c r="B129" s="20"/>
      <c r="C129" s="40"/>
      <c r="D129" s="31"/>
      <c r="E129" s="31"/>
      <c r="F129" s="40"/>
      <c r="H129" s="104"/>
      <c r="I129" s="104"/>
      <c r="J129" s="34"/>
      <c r="K129" s="34"/>
      <c r="M129" s="32"/>
      <c r="N129" s="29"/>
      <c r="O129" s="34"/>
      <c r="P129" s="40"/>
      <c r="Q129" s="40"/>
      <c r="R129" s="40"/>
    </row>
    <row r="130" spans="1:18" x14ac:dyDescent="0.15">
      <c r="A130" s="25"/>
      <c r="B130" s="20"/>
      <c r="C130" s="40"/>
      <c r="D130" s="31"/>
      <c r="E130" s="31"/>
      <c r="F130" s="40"/>
      <c r="H130" s="104"/>
      <c r="I130" s="104"/>
      <c r="J130" s="34"/>
      <c r="K130" s="34"/>
      <c r="M130" s="32"/>
      <c r="N130" s="29"/>
      <c r="O130" s="34"/>
      <c r="P130" s="40"/>
      <c r="Q130" s="40"/>
      <c r="R130" s="40"/>
    </row>
    <row r="131" spans="1:18" x14ac:dyDescent="0.15">
      <c r="A131" s="25"/>
      <c r="B131" s="20"/>
      <c r="C131" s="40"/>
      <c r="D131" s="31"/>
      <c r="E131" s="31"/>
      <c r="F131" s="40"/>
      <c r="H131" s="104"/>
      <c r="I131" s="104"/>
      <c r="J131" s="34"/>
      <c r="K131" s="34"/>
      <c r="M131" s="32"/>
      <c r="N131" s="29"/>
      <c r="O131" s="34"/>
      <c r="P131" s="40"/>
      <c r="Q131" s="40"/>
      <c r="R131" s="40"/>
    </row>
    <row r="132" spans="1:18" x14ac:dyDescent="0.15">
      <c r="A132" s="25"/>
      <c r="B132" s="16"/>
      <c r="C132" s="40"/>
      <c r="D132" s="25"/>
      <c r="E132" s="25"/>
      <c r="F132" s="40"/>
      <c r="G132" s="40"/>
      <c r="H132" s="20"/>
      <c r="I132" s="20"/>
      <c r="J132" s="34"/>
      <c r="K132" s="34"/>
      <c r="L132" s="40"/>
      <c r="M132" s="40"/>
      <c r="N132" s="27"/>
      <c r="O132" s="40"/>
      <c r="P132" s="40"/>
      <c r="Q132" s="40"/>
      <c r="R132" s="40"/>
    </row>
    <row r="133" spans="1:18" x14ac:dyDescent="0.15">
      <c r="A133" s="25"/>
      <c r="B133" s="10"/>
      <c r="C133" s="16"/>
      <c r="D133" s="25"/>
      <c r="E133" s="25"/>
      <c r="K133" s="34"/>
      <c r="L133" s="34"/>
      <c r="N133" s="18"/>
      <c r="O133" s="29"/>
      <c r="P133" s="40"/>
      <c r="Q133" s="40"/>
      <c r="R133" s="40"/>
    </row>
    <row r="134" spans="1:18" x14ac:dyDescent="0.15">
      <c r="A134" s="25"/>
      <c r="B134" s="20"/>
      <c r="D134" s="31"/>
      <c r="E134" s="31"/>
      <c r="F134" s="40"/>
      <c r="K134" s="34"/>
      <c r="L134" s="34"/>
      <c r="N134" s="33"/>
      <c r="O134" s="29"/>
      <c r="P134" s="40"/>
      <c r="Q134" s="40"/>
      <c r="R134" s="40"/>
    </row>
    <row r="135" spans="1:18" x14ac:dyDescent="0.15">
      <c r="A135" s="25"/>
      <c r="B135" s="20"/>
      <c r="D135" s="31"/>
      <c r="E135" s="31"/>
      <c r="F135" s="40"/>
      <c r="K135" s="34"/>
      <c r="L135" s="34"/>
      <c r="N135" s="32"/>
      <c r="O135" s="29"/>
      <c r="P135" s="40"/>
      <c r="Q135" s="40"/>
      <c r="R135" s="40"/>
    </row>
    <row r="136" spans="1:18" x14ac:dyDescent="0.15">
      <c r="A136" s="25"/>
      <c r="B136" s="20"/>
      <c r="D136" s="31"/>
      <c r="E136" s="31"/>
      <c r="F136" s="40"/>
      <c r="K136" s="34"/>
      <c r="L136" s="34"/>
      <c r="N136" s="32"/>
      <c r="O136" s="29"/>
      <c r="P136" s="40"/>
      <c r="Q136" s="40"/>
      <c r="R136" s="40"/>
    </row>
    <row r="137" spans="1:18" x14ac:dyDescent="0.15">
      <c r="A137" s="25"/>
      <c r="B137" s="20"/>
      <c r="D137" s="31"/>
      <c r="E137" s="31"/>
      <c r="F137" s="40"/>
      <c r="K137" s="34"/>
      <c r="L137" s="34"/>
      <c r="N137" s="32"/>
      <c r="O137" s="29"/>
      <c r="P137" s="40"/>
      <c r="Q137" s="40"/>
      <c r="R137" s="40"/>
    </row>
    <row r="138" spans="1:18" x14ac:dyDescent="0.15">
      <c r="A138" s="25"/>
      <c r="B138" s="20"/>
      <c r="D138" s="31"/>
      <c r="E138" s="31"/>
      <c r="F138" s="40"/>
      <c r="K138" s="34"/>
      <c r="L138" s="34"/>
      <c r="N138" s="32"/>
      <c r="O138" s="29"/>
      <c r="P138" s="40"/>
      <c r="Q138" s="40"/>
      <c r="R138" s="40"/>
    </row>
    <row r="139" spans="1:18" x14ac:dyDescent="0.15">
      <c r="A139" s="25"/>
      <c r="B139" s="20"/>
      <c r="D139" s="31"/>
      <c r="E139" s="31"/>
      <c r="F139" s="40"/>
      <c r="K139" s="34"/>
      <c r="L139" s="34"/>
      <c r="N139" s="32"/>
      <c r="O139" s="29"/>
      <c r="P139" s="40"/>
      <c r="Q139" s="40"/>
      <c r="R139" s="40"/>
    </row>
    <row r="140" spans="1:18" x14ac:dyDescent="0.15">
      <c r="A140" s="25"/>
      <c r="B140" s="20"/>
      <c r="D140" s="31"/>
      <c r="E140" s="31"/>
      <c r="F140" s="40"/>
      <c r="K140" s="34"/>
      <c r="L140" s="34"/>
      <c r="N140" s="32"/>
      <c r="O140" s="29"/>
      <c r="P140" s="40"/>
      <c r="Q140" s="40"/>
      <c r="R140" s="40"/>
    </row>
    <row r="141" spans="1:18" x14ac:dyDescent="0.15">
      <c r="A141" s="25"/>
      <c r="B141" s="20"/>
      <c r="D141" s="31"/>
      <c r="E141" s="31"/>
      <c r="F141" s="40"/>
      <c r="K141" s="34"/>
      <c r="L141" s="27"/>
      <c r="N141" s="32"/>
      <c r="O141" s="29"/>
      <c r="P141" s="40"/>
      <c r="Q141" s="40"/>
      <c r="R141" s="40"/>
    </row>
    <row r="142" spans="1:18" x14ac:dyDescent="0.15">
      <c r="A142" s="25"/>
      <c r="B142" s="16"/>
      <c r="C142" s="40"/>
      <c r="D142" s="25"/>
      <c r="E142" s="2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3"/>
  <sheetViews>
    <sheetView zoomScale="110" zoomScaleNormal="110" zoomScalePageLayoutView="110" workbookViewId="0">
      <selection activeCell="D3" sqref="D3:F4"/>
    </sheetView>
  </sheetViews>
  <sheetFormatPr baseColWidth="10" defaultRowHeight="13" x14ac:dyDescent="0.15"/>
  <cols>
    <col min="1" max="1" width="10" style="10" customWidth="1"/>
    <col min="2" max="2" width="8.83203125" style="17" customWidth="1"/>
    <col min="3" max="4" width="10.83203125" style="17"/>
    <col min="5" max="6" width="8.83203125" style="17" customWidth="1"/>
    <col min="7" max="7" width="10.83203125" style="17"/>
    <col min="8" max="8" width="13.5" style="17" customWidth="1"/>
    <col min="9" max="9" width="10.83203125" style="17"/>
    <col min="10" max="10" width="11.6640625" style="17" bestFit="1" customWidth="1"/>
    <col min="11" max="14" width="10.83203125" style="17"/>
    <col min="15" max="15" width="8.83203125" style="17" customWidth="1"/>
    <col min="16" max="18" width="10.83203125" style="17"/>
    <col min="19" max="19" width="12.33203125" style="17" customWidth="1"/>
    <col min="20" max="16384" width="10.83203125" style="17"/>
  </cols>
  <sheetData>
    <row r="1" spans="1:29" x14ac:dyDescent="0.15">
      <c r="A1" s="10" t="s">
        <v>39</v>
      </c>
      <c r="B1" s="10"/>
      <c r="C1" s="10"/>
      <c r="H1" s="16"/>
      <c r="P1" s="18"/>
      <c r="Q1" s="18"/>
      <c r="R1" s="19"/>
      <c r="S1" s="10"/>
      <c r="T1" s="10"/>
      <c r="U1" s="10"/>
      <c r="V1" s="10"/>
      <c r="W1" s="20"/>
      <c r="X1" s="21"/>
      <c r="Y1" s="22"/>
      <c r="Z1" s="18"/>
      <c r="AA1" s="22"/>
      <c r="AB1" s="16"/>
    </row>
    <row r="2" spans="1:29" x14ac:dyDescent="0.15">
      <c r="A2" s="17" t="s">
        <v>43</v>
      </c>
      <c r="B2" s="17" t="s">
        <v>44</v>
      </c>
      <c r="C2" s="20"/>
      <c r="D2" s="10" t="s">
        <v>40</v>
      </c>
      <c r="E2" s="45" t="s">
        <v>41</v>
      </c>
      <c r="F2" s="10" t="s">
        <v>42</v>
      </c>
      <c r="G2" s="24"/>
      <c r="H2" s="24"/>
      <c r="I2" s="23"/>
      <c r="J2" s="23"/>
      <c r="M2" s="24"/>
      <c r="P2" s="40"/>
      <c r="Q2" s="40"/>
      <c r="R2" s="25"/>
      <c r="S2" s="26"/>
      <c r="T2" s="25"/>
      <c r="U2" s="25"/>
      <c r="V2" s="25"/>
      <c r="W2" s="27"/>
      <c r="X2" s="28"/>
      <c r="Y2" s="29"/>
      <c r="Z2" s="29"/>
      <c r="AA2" s="40"/>
      <c r="AB2" s="29"/>
    </row>
    <row r="3" spans="1:29" x14ac:dyDescent="0.15">
      <c r="A3" s="17">
        <v>7</v>
      </c>
      <c r="B3" s="27">
        <v>13.36</v>
      </c>
      <c r="D3" s="17">
        <v>-3.3426999999999998</v>
      </c>
      <c r="E3" s="115">
        <v>0.999</v>
      </c>
      <c r="F3" s="113">
        <f>-1+10^(-1/D3)</f>
        <v>0.99140394066908333</v>
      </c>
      <c r="H3" s="24"/>
      <c r="I3" s="23"/>
      <c r="J3" s="23"/>
      <c r="K3" s="30"/>
      <c r="L3" s="30"/>
      <c r="M3" s="30"/>
      <c r="N3" s="30"/>
      <c r="O3" s="30"/>
      <c r="Q3" s="18"/>
      <c r="R3" s="16"/>
      <c r="V3" s="25"/>
      <c r="W3" s="27"/>
      <c r="X3" s="28"/>
      <c r="Y3" s="29"/>
      <c r="Z3" s="29"/>
      <c r="AA3" s="40"/>
      <c r="AB3" s="16"/>
    </row>
    <row r="4" spans="1:29" x14ac:dyDescent="0.15">
      <c r="A4" s="17">
        <v>6</v>
      </c>
      <c r="B4" s="27">
        <v>16.7</v>
      </c>
      <c r="J4" s="23"/>
      <c r="K4" s="30"/>
      <c r="L4" s="30"/>
      <c r="M4" s="30"/>
      <c r="N4" s="30"/>
      <c r="O4" s="30"/>
      <c r="Q4" s="18"/>
      <c r="R4" s="16"/>
      <c r="V4" s="25"/>
      <c r="W4" s="27"/>
      <c r="X4" s="28"/>
      <c r="Y4" s="29"/>
      <c r="Z4" s="29"/>
      <c r="AA4" s="40"/>
      <c r="AB4" s="16"/>
    </row>
    <row r="5" spans="1:29" x14ac:dyDescent="0.15">
      <c r="A5" s="17">
        <v>5</v>
      </c>
      <c r="B5" s="27">
        <v>19.89</v>
      </c>
      <c r="C5" s="27"/>
      <c r="D5" s="27"/>
      <c r="E5" s="27"/>
      <c r="F5" s="27"/>
      <c r="G5" s="27"/>
      <c r="I5" s="27"/>
      <c r="J5" s="23"/>
      <c r="K5" s="30"/>
      <c r="L5" s="30"/>
      <c r="M5" s="30"/>
      <c r="N5" s="30"/>
      <c r="O5" s="30"/>
      <c r="Q5" s="18"/>
      <c r="R5" s="16"/>
      <c r="V5" s="25"/>
      <c r="W5" s="27"/>
      <c r="X5" s="28"/>
      <c r="Y5" s="29"/>
      <c r="Z5" s="29"/>
      <c r="AA5" s="40"/>
      <c r="AB5" s="16"/>
    </row>
    <row r="6" spans="1:29" x14ac:dyDescent="0.15">
      <c r="A6" s="17">
        <v>4</v>
      </c>
      <c r="B6" s="27">
        <v>23.233800000000002</v>
      </c>
      <c r="C6" s="27"/>
      <c r="D6" s="27"/>
      <c r="E6" s="27"/>
      <c r="F6" s="27"/>
      <c r="G6" s="27"/>
      <c r="I6" s="27"/>
      <c r="J6" s="23"/>
      <c r="K6" s="30"/>
      <c r="L6" s="30"/>
      <c r="M6" s="30"/>
      <c r="N6" s="30"/>
      <c r="O6" s="30"/>
      <c r="Q6" s="18"/>
      <c r="R6" s="16"/>
      <c r="V6" s="25"/>
      <c r="W6" s="27"/>
      <c r="X6" s="28"/>
      <c r="Y6" s="29"/>
      <c r="Z6" s="29"/>
      <c r="AA6" s="40"/>
      <c r="AB6" s="16"/>
    </row>
    <row r="7" spans="1:29" x14ac:dyDescent="0.15">
      <c r="A7" s="17">
        <v>3</v>
      </c>
      <c r="B7" s="27">
        <v>26.815000000000001</v>
      </c>
      <c r="C7" s="27"/>
      <c r="D7" s="27"/>
      <c r="E7" s="27"/>
      <c r="F7" s="27"/>
      <c r="G7" s="27"/>
      <c r="I7" s="27"/>
      <c r="J7" s="23"/>
      <c r="K7" s="30"/>
      <c r="L7" s="30"/>
      <c r="M7" s="30"/>
      <c r="N7" s="30"/>
      <c r="O7" s="30"/>
      <c r="Q7" s="18"/>
      <c r="R7" s="16"/>
      <c r="V7" s="25"/>
      <c r="W7" s="27"/>
      <c r="X7" s="28"/>
      <c r="Y7" s="29"/>
      <c r="Z7" s="29"/>
      <c r="AA7" s="40"/>
      <c r="AB7" s="16"/>
    </row>
    <row r="8" spans="1:29" x14ac:dyDescent="0.15">
      <c r="A8" s="17">
        <v>2</v>
      </c>
      <c r="B8" s="27">
        <v>30.29</v>
      </c>
      <c r="C8" s="27"/>
      <c r="D8" s="27"/>
      <c r="E8" s="27"/>
      <c r="F8" s="27"/>
      <c r="G8" s="27"/>
      <c r="I8" s="27"/>
      <c r="J8" s="23"/>
      <c r="K8" s="30"/>
      <c r="L8" s="30"/>
      <c r="M8" s="30"/>
      <c r="N8" s="30"/>
      <c r="O8" s="30"/>
      <c r="Q8" s="18"/>
      <c r="R8" s="16"/>
      <c r="V8" s="25"/>
      <c r="W8" s="27"/>
      <c r="X8" s="28"/>
      <c r="Y8" s="29"/>
      <c r="Z8" s="29"/>
      <c r="AA8" s="40"/>
      <c r="AB8" s="16"/>
    </row>
    <row r="9" spans="1:29" x14ac:dyDescent="0.15">
      <c r="A9" s="17">
        <v>1</v>
      </c>
      <c r="B9" s="27">
        <v>33.19</v>
      </c>
      <c r="C9" s="27"/>
      <c r="D9" s="27"/>
      <c r="E9" s="27"/>
      <c r="F9" s="27"/>
      <c r="G9" s="27"/>
      <c r="I9" s="27"/>
      <c r="J9" s="23"/>
      <c r="K9" s="30"/>
      <c r="L9" s="30"/>
      <c r="M9" s="30"/>
      <c r="N9" s="30"/>
      <c r="O9" s="30"/>
      <c r="Q9" s="18"/>
      <c r="R9" s="16"/>
      <c r="V9" s="25"/>
      <c r="W9" s="27"/>
      <c r="X9" s="28"/>
      <c r="Y9" s="29"/>
      <c r="Z9" s="29"/>
      <c r="AA9" s="40"/>
      <c r="AB9" s="16"/>
    </row>
    <row r="10" spans="1:29" x14ac:dyDescent="0.15">
      <c r="A10" s="17"/>
      <c r="C10" s="27"/>
      <c r="D10" s="27"/>
      <c r="E10" s="27"/>
      <c r="F10" s="27"/>
      <c r="G10" s="27"/>
      <c r="I10" s="27"/>
      <c r="J10" s="23"/>
      <c r="K10" s="30"/>
      <c r="L10" s="30"/>
      <c r="M10" s="30"/>
      <c r="N10" s="30"/>
      <c r="O10" s="30"/>
      <c r="Q10" s="18"/>
      <c r="R10" s="16"/>
      <c r="V10" s="25"/>
      <c r="W10" s="27"/>
      <c r="X10" s="28"/>
      <c r="Y10" s="29"/>
      <c r="Z10" s="29"/>
      <c r="AA10" s="40"/>
      <c r="AB10" s="16"/>
    </row>
    <row r="11" spans="1:29" x14ac:dyDescent="0.15">
      <c r="A11" s="39"/>
      <c r="B11" s="40"/>
      <c r="C11" s="24"/>
      <c r="D11" s="24"/>
      <c r="E11" s="24"/>
      <c r="F11" s="24"/>
      <c r="G11" s="24"/>
      <c r="H11" s="24"/>
      <c r="I11" s="23"/>
      <c r="J11" s="23"/>
      <c r="K11" s="30"/>
      <c r="L11" s="30"/>
      <c r="M11" s="30"/>
      <c r="N11" s="30"/>
      <c r="O11" s="30"/>
      <c r="Q11" s="18"/>
      <c r="R11" s="16"/>
      <c r="V11" s="25"/>
      <c r="W11" s="27"/>
      <c r="X11" s="28"/>
      <c r="Y11" s="29"/>
      <c r="Z11" s="29"/>
      <c r="AA11" s="40"/>
      <c r="AB11" s="16"/>
    </row>
    <row r="12" spans="1:29" ht="39" x14ac:dyDescent="0.15">
      <c r="A12" s="20"/>
      <c r="B12" s="20"/>
      <c r="C12" s="20"/>
      <c r="D12" s="20"/>
      <c r="E12" s="16"/>
      <c r="F12" s="16"/>
      <c r="G12" s="117" t="s">
        <v>55</v>
      </c>
      <c r="H12" s="116" t="s">
        <v>37</v>
      </c>
      <c r="I12" s="116" t="s">
        <v>49</v>
      </c>
      <c r="J12" s="117" t="s">
        <v>46</v>
      </c>
      <c r="K12" s="117" t="s">
        <v>50</v>
      </c>
      <c r="L12" s="117" t="s">
        <v>51</v>
      </c>
      <c r="M12" s="118" t="s">
        <v>1</v>
      </c>
      <c r="N12" s="118" t="s">
        <v>48</v>
      </c>
      <c r="O12" s="118" t="s">
        <v>47</v>
      </c>
      <c r="P12" s="118" t="s">
        <v>62</v>
      </c>
      <c r="Q12" s="118" t="s">
        <v>2</v>
      </c>
      <c r="R12" s="118" t="s">
        <v>53</v>
      </c>
      <c r="S12" s="117" t="s">
        <v>63</v>
      </c>
      <c r="T12" s="108" t="s">
        <v>0</v>
      </c>
      <c r="U12" s="108" t="s">
        <v>59</v>
      </c>
      <c r="V12" s="108" t="s">
        <v>60</v>
      </c>
      <c r="X12" s="27"/>
      <c r="Y12" s="20"/>
      <c r="Z12" s="16"/>
      <c r="AA12" s="16"/>
      <c r="AB12" s="40"/>
      <c r="AC12" s="16"/>
    </row>
    <row r="13" spans="1:29" x14ac:dyDescent="0.15">
      <c r="A13" s="20"/>
      <c r="B13" s="24"/>
      <c r="C13" s="24"/>
      <c r="D13" s="24"/>
      <c r="E13" s="25"/>
      <c r="F13" s="25"/>
      <c r="G13" s="25" t="s">
        <v>56</v>
      </c>
      <c r="H13" s="40" t="s">
        <v>3</v>
      </c>
      <c r="I13" s="20"/>
      <c r="J13" s="50"/>
      <c r="K13" s="40"/>
      <c r="N13" s="34"/>
      <c r="O13" s="34"/>
      <c r="R13" s="18"/>
      <c r="S13" s="50"/>
      <c r="T13" s="32">
        <v>5</v>
      </c>
      <c r="U13" s="28">
        <v>0.53776260622730798</v>
      </c>
      <c r="V13" s="28">
        <v>2.4737079886456166</v>
      </c>
      <c r="W13" s="25"/>
      <c r="X13" s="27"/>
      <c r="Y13" s="28"/>
      <c r="Z13" s="29"/>
      <c r="AA13" s="16"/>
      <c r="AB13" s="40"/>
      <c r="AC13" s="29"/>
    </row>
    <row r="14" spans="1:29" x14ac:dyDescent="0.15">
      <c r="A14" s="20"/>
      <c r="B14" s="24"/>
      <c r="C14" s="24"/>
      <c r="D14" s="24"/>
      <c r="E14" s="25"/>
      <c r="F14" s="25"/>
      <c r="G14" s="25"/>
      <c r="H14" s="40" t="s">
        <v>4</v>
      </c>
      <c r="I14" s="29">
        <v>31.448566503597029</v>
      </c>
      <c r="J14" s="50">
        <v>37.887371763664042</v>
      </c>
      <c r="K14" s="40" t="s">
        <v>5</v>
      </c>
      <c r="L14" s="17">
        <v>2.7</v>
      </c>
      <c r="M14" s="17">
        <v>1315</v>
      </c>
      <c r="N14" s="27">
        <v>22.994227374187968</v>
      </c>
      <c r="O14" s="34">
        <v>7.7791561796116291</v>
      </c>
      <c r="P14" s="27">
        <v>4.998745081345211</v>
      </c>
      <c r="Q14" s="17">
        <v>25</v>
      </c>
      <c r="R14" s="28">
        <v>4.998745081345211</v>
      </c>
      <c r="S14" s="51">
        <v>1.6911209086112236</v>
      </c>
      <c r="T14" s="10">
        <v>25</v>
      </c>
      <c r="U14" s="28">
        <v>1.8520045506818952</v>
      </c>
      <c r="V14" s="28">
        <v>8.519220933136717</v>
      </c>
      <c r="W14" s="25"/>
      <c r="X14" s="27"/>
      <c r="Y14" s="28"/>
      <c r="Z14" s="29"/>
      <c r="AA14" s="29"/>
      <c r="AB14" s="40"/>
      <c r="AC14" s="16"/>
    </row>
    <row r="15" spans="1:29" x14ac:dyDescent="0.15">
      <c r="A15" s="20"/>
      <c r="B15" s="24"/>
      <c r="C15" s="24"/>
      <c r="D15" s="24"/>
      <c r="E15" s="25"/>
      <c r="F15" s="25"/>
      <c r="G15" s="25"/>
      <c r="H15" s="40" t="s">
        <v>6</v>
      </c>
      <c r="I15" s="29">
        <v>31.454258241730752</v>
      </c>
      <c r="J15" s="50">
        <v>37.739117706459062</v>
      </c>
      <c r="K15" s="40" t="s">
        <v>5</v>
      </c>
      <c r="L15" s="17">
        <v>3.4</v>
      </c>
      <c r="M15" s="17">
        <v>1300</v>
      </c>
      <c r="N15" s="27">
        <v>48.45614457964416</v>
      </c>
      <c r="O15" s="34">
        <v>9.8702307847662158</v>
      </c>
      <c r="P15" s="27">
        <v>10.533944473835687</v>
      </c>
      <c r="Q15" s="17">
        <v>45</v>
      </c>
      <c r="R15" s="28">
        <v>10.533944473835687</v>
      </c>
      <c r="S15" s="51">
        <v>2.1457023445143948</v>
      </c>
      <c r="T15" s="32">
        <v>45</v>
      </c>
      <c r="U15" s="28">
        <v>3.1899059874368643</v>
      </c>
      <c r="V15" s="28">
        <v>14.673567542209577</v>
      </c>
      <c r="W15" s="25"/>
      <c r="X15" s="27"/>
      <c r="Y15" s="20"/>
      <c r="Z15" s="16"/>
      <c r="AA15" s="16"/>
      <c r="AB15" s="40"/>
      <c r="AC15" s="16"/>
    </row>
    <row r="16" spans="1:29" x14ac:dyDescent="0.15">
      <c r="A16" s="20"/>
      <c r="B16" s="24"/>
      <c r="C16" s="24"/>
      <c r="D16" s="24"/>
      <c r="E16" s="25"/>
      <c r="F16" s="25"/>
      <c r="H16" s="40" t="s">
        <v>7</v>
      </c>
      <c r="I16" s="29">
        <v>32.105940911773025</v>
      </c>
      <c r="J16" s="50">
        <v>24.089887440008322</v>
      </c>
      <c r="K16" s="40" t="s">
        <v>5</v>
      </c>
      <c r="L16" s="17">
        <v>5.7</v>
      </c>
      <c r="M16" s="17">
        <v>2055</v>
      </c>
      <c r="N16" s="27">
        <v>24.206524923863942</v>
      </c>
      <c r="O16" s="34">
        <v>6.68186658919939</v>
      </c>
      <c r="P16" s="27">
        <v>5.2622880269269441</v>
      </c>
      <c r="Q16" s="17">
        <v>75</v>
      </c>
      <c r="R16" s="28">
        <v>5.2622880269269441</v>
      </c>
      <c r="S16" s="51">
        <v>1.4525796933042152</v>
      </c>
      <c r="T16" s="10">
        <v>75</v>
      </c>
      <c r="U16" s="28">
        <v>1.7858580777158992</v>
      </c>
      <c r="V16" s="28">
        <v>8.2149471574931354</v>
      </c>
      <c r="W16" s="25"/>
      <c r="X16" s="27"/>
      <c r="Y16" s="28"/>
      <c r="Z16" s="29"/>
      <c r="AA16" s="29"/>
      <c r="AB16" s="16"/>
      <c r="AC16" s="29"/>
    </row>
    <row r="17" spans="1:31" x14ac:dyDescent="0.15">
      <c r="A17" s="20"/>
      <c r="B17" s="24"/>
      <c r="C17" s="24"/>
      <c r="D17" s="24"/>
      <c r="E17" s="25"/>
      <c r="F17" s="25"/>
      <c r="H17" s="40" t="s">
        <v>8</v>
      </c>
      <c r="I17" s="29">
        <v>33.904385499859487</v>
      </c>
      <c r="J17" s="50">
        <v>6.9793219892231528</v>
      </c>
      <c r="K17" s="40" t="s">
        <v>5</v>
      </c>
      <c r="L17" s="17">
        <v>4.5999999999999996</v>
      </c>
      <c r="M17" s="17">
        <v>2064</v>
      </c>
      <c r="N17" s="27">
        <v>6.2339486697027136</v>
      </c>
      <c r="O17" s="34">
        <v>1.55546904798578</v>
      </c>
      <c r="P17" s="27">
        <v>1.3552062325440684</v>
      </c>
      <c r="Q17" s="17">
        <v>100</v>
      </c>
      <c r="R17" s="28">
        <v>1.3552062325440684</v>
      </c>
      <c r="S17" s="51">
        <v>0.33814544521430007</v>
      </c>
      <c r="T17" s="32">
        <v>100</v>
      </c>
      <c r="U17" s="28">
        <v>1.945698843570185</v>
      </c>
      <c r="V17" s="28">
        <v>8.9502146804228495</v>
      </c>
      <c r="W17" s="25"/>
      <c r="X17" s="27"/>
      <c r="Y17" s="28"/>
      <c r="Z17" s="29"/>
      <c r="AA17" s="29"/>
      <c r="AB17" s="40"/>
      <c r="AC17" s="16"/>
    </row>
    <row r="18" spans="1:31" x14ac:dyDescent="0.15">
      <c r="A18" s="20"/>
      <c r="B18" s="24"/>
      <c r="C18" s="24"/>
      <c r="D18" s="24"/>
      <c r="E18" s="25"/>
      <c r="F18" s="25"/>
      <c r="H18" s="40" t="s">
        <v>9</v>
      </c>
      <c r="I18" s="29">
        <v>33.083378779420272</v>
      </c>
      <c r="J18" s="50">
        <v>12.28641220591914</v>
      </c>
      <c r="K18" s="40" t="s">
        <v>5</v>
      </c>
      <c r="L18" s="17">
        <v>2.6</v>
      </c>
      <c r="M18" s="17">
        <v>2059</v>
      </c>
      <c r="N18" s="27">
        <v>2.8419359857846045</v>
      </c>
      <c r="O18" s="34">
        <v>1.5514653586881868</v>
      </c>
      <c r="P18" s="27">
        <v>0.6178121708227402</v>
      </c>
      <c r="Q18" s="17">
        <v>125</v>
      </c>
      <c r="R18" s="28">
        <v>0.6178121708227402</v>
      </c>
      <c r="S18" s="51">
        <v>0.33727507797569284</v>
      </c>
      <c r="T18" s="10">
        <v>125</v>
      </c>
      <c r="U18" s="28">
        <v>0.70627987448425089</v>
      </c>
      <c r="V18" s="28">
        <v>3.2488874226275541</v>
      </c>
      <c r="W18" s="25"/>
      <c r="X18" s="27"/>
    </row>
    <row r="19" spans="1:31" x14ac:dyDescent="0.15">
      <c r="A19" s="20"/>
      <c r="B19" s="40"/>
      <c r="C19" s="40"/>
      <c r="D19" s="24"/>
      <c r="E19" s="25"/>
      <c r="F19" s="25"/>
      <c r="H19" s="40" t="s">
        <v>10</v>
      </c>
      <c r="I19" s="29">
        <v>32.7686457585421</v>
      </c>
      <c r="J19" s="50">
        <v>15.260909309143287</v>
      </c>
      <c r="K19" s="40" t="s">
        <v>5</v>
      </c>
      <c r="L19" s="17">
        <v>2</v>
      </c>
      <c r="M19" s="17">
        <v>2056</v>
      </c>
      <c r="N19" s="27">
        <v>3.3851971363438227</v>
      </c>
      <c r="O19" s="34">
        <v>1.4845242518621875</v>
      </c>
      <c r="P19" s="27">
        <v>0.73591242094430931</v>
      </c>
      <c r="Q19" s="17">
        <v>150</v>
      </c>
      <c r="R19" s="28">
        <v>0.73591242094430931</v>
      </c>
      <c r="S19" s="51">
        <v>0.32272266344830164</v>
      </c>
      <c r="T19" s="32">
        <v>150</v>
      </c>
      <c r="U19" s="28">
        <v>0.45573658169398401</v>
      </c>
      <c r="V19" s="28">
        <v>2.096388275792326</v>
      </c>
      <c r="W19" s="25"/>
      <c r="X19" s="27"/>
      <c r="Y19" s="28"/>
      <c r="Z19" s="29"/>
      <c r="AA19" s="29"/>
      <c r="AB19" s="40"/>
      <c r="AC19" s="29"/>
    </row>
    <row r="20" spans="1:31" x14ac:dyDescent="0.15">
      <c r="A20" s="20"/>
      <c r="B20" s="40"/>
      <c r="C20" s="40"/>
      <c r="D20" s="24"/>
      <c r="E20" s="25"/>
      <c r="F20" s="25"/>
      <c r="H20" s="40" t="s">
        <v>11</v>
      </c>
      <c r="I20" s="29">
        <v>33.919517006311402</v>
      </c>
      <c r="J20" s="50">
        <v>6.9069530362078329</v>
      </c>
      <c r="K20" s="40" t="s">
        <v>5</v>
      </c>
      <c r="L20" s="17">
        <v>1.7</v>
      </c>
      <c r="M20" s="17">
        <v>2000</v>
      </c>
      <c r="N20" s="27">
        <v>1.7294722028335312</v>
      </c>
      <c r="O20" s="34">
        <v>0.58709100807766579</v>
      </c>
      <c r="P20" s="27">
        <v>0.37597221800728942</v>
      </c>
      <c r="Q20" s="17">
        <v>175</v>
      </c>
      <c r="R20" s="28">
        <v>0.37597221800728942</v>
      </c>
      <c r="S20" s="51">
        <v>0.12762848001688387</v>
      </c>
      <c r="T20" s="10">
        <v>175</v>
      </c>
      <c r="U20" s="28">
        <v>0.34426314244146999</v>
      </c>
      <c r="V20" s="28">
        <v>1.5836104552307619</v>
      </c>
      <c r="W20" s="25"/>
      <c r="X20" s="27"/>
    </row>
    <row r="21" spans="1:31" ht="14" x14ac:dyDescent="0.2">
      <c r="A21" s="20"/>
      <c r="B21" s="40"/>
      <c r="C21" s="40"/>
      <c r="D21" s="24"/>
      <c r="E21" s="25"/>
      <c r="F21" s="25"/>
      <c r="H21" s="16"/>
      <c r="I21" s="29"/>
      <c r="J21" s="50"/>
      <c r="K21" s="40"/>
      <c r="N21" s="27"/>
      <c r="O21" s="34"/>
      <c r="P21" s="27"/>
      <c r="R21" s="28"/>
      <c r="S21" s="51"/>
      <c r="T21" s="12"/>
      <c r="U21" s="12"/>
      <c r="V21" s="13"/>
      <c r="W21" s="25"/>
      <c r="X21" s="27"/>
    </row>
    <row r="22" spans="1:31" x14ac:dyDescent="0.15">
      <c r="B22" s="40"/>
      <c r="C22" s="24"/>
      <c r="D22" s="24"/>
      <c r="E22" s="25"/>
      <c r="F22" s="25"/>
      <c r="G22" s="25" t="s">
        <v>57</v>
      </c>
      <c r="H22" s="40" t="s">
        <v>12</v>
      </c>
      <c r="I22" s="29" t="e">
        <v>#NUM!</v>
      </c>
      <c r="J22" s="50"/>
      <c r="K22" s="40" t="s">
        <v>5</v>
      </c>
      <c r="L22" s="17">
        <v>1.7</v>
      </c>
      <c r="M22" s="17">
        <v>1350</v>
      </c>
      <c r="N22" s="27"/>
      <c r="O22" s="34" t="e">
        <v>#DIV/0!</v>
      </c>
      <c r="P22" s="27"/>
      <c r="Q22" s="17">
        <v>5</v>
      </c>
      <c r="R22" s="28"/>
      <c r="S22" s="51"/>
      <c r="T22" s="40"/>
      <c r="U22" s="40"/>
    </row>
    <row r="23" spans="1:31" x14ac:dyDescent="0.15">
      <c r="B23" s="40"/>
      <c r="C23" s="24"/>
      <c r="D23" s="24"/>
      <c r="E23" s="25"/>
      <c r="F23" s="25"/>
      <c r="H23" s="40" t="s">
        <v>13</v>
      </c>
      <c r="I23" s="29">
        <v>34.213656244725776</v>
      </c>
      <c r="J23" s="50">
        <v>5.6401674266416757</v>
      </c>
      <c r="K23" s="40" t="s">
        <v>5</v>
      </c>
      <c r="L23" s="17">
        <v>2.2000000000000002</v>
      </c>
      <c r="M23" s="17">
        <v>1950</v>
      </c>
      <c r="N23" s="27">
        <v>1.3291499582033148</v>
      </c>
      <c r="O23" s="34">
        <v>0.95448987220089909</v>
      </c>
      <c r="P23" s="27">
        <v>0.28894564308767717</v>
      </c>
      <c r="Q23" s="17">
        <v>25</v>
      </c>
      <c r="R23" s="28">
        <v>0.28894564308767717</v>
      </c>
      <c r="S23" s="51">
        <v>0.20749779830454332</v>
      </c>
      <c r="T23" s="40"/>
      <c r="U23" s="40"/>
    </row>
    <row r="24" spans="1:31" x14ac:dyDescent="0.15">
      <c r="B24" s="40"/>
      <c r="C24" s="24"/>
      <c r="D24" s="24"/>
      <c r="E24" s="25"/>
      <c r="F24" s="25"/>
      <c r="H24" s="40" t="s">
        <v>14</v>
      </c>
      <c r="I24" s="29">
        <v>34.781851603251546</v>
      </c>
      <c r="J24" s="50">
        <v>3.813388346164063</v>
      </c>
      <c r="K24" s="40" t="s">
        <v>5</v>
      </c>
      <c r="L24" s="17">
        <v>3.8</v>
      </c>
      <c r="M24" s="17">
        <v>1590</v>
      </c>
      <c r="N24" s="27">
        <v>2.7261433060196865</v>
      </c>
      <c r="O24" s="34">
        <v>0.91137583115870691</v>
      </c>
      <c r="P24" s="27">
        <v>0.59263984913471446</v>
      </c>
      <c r="Q24" s="17">
        <v>45</v>
      </c>
      <c r="R24" s="28">
        <v>0.59263984913471446</v>
      </c>
      <c r="S24" s="51">
        <v>0.1981251806866754</v>
      </c>
      <c r="T24" s="40"/>
      <c r="U24" s="40"/>
    </row>
    <row r="25" spans="1:31" x14ac:dyDescent="0.15">
      <c r="A25" s="20"/>
      <c r="B25" s="24"/>
      <c r="C25" s="24"/>
      <c r="D25" s="24"/>
      <c r="E25" s="25"/>
      <c r="F25" s="25"/>
      <c r="H25" s="40" t="s">
        <v>15</v>
      </c>
      <c r="I25" s="29">
        <v>35.222126564655333</v>
      </c>
      <c r="J25" s="50">
        <v>2.8157796011638445</v>
      </c>
      <c r="K25" s="40" t="s">
        <v>5</v>
      </c>
      <c r="L25" s="17">
        <v>3.1</v>
      </c>
      <c r="M25" s="17">
        <v>2062</v>
      </c>
      <c r="N25" s="27">
        <v>0.48229725372194854</v>
      </c>
      <c r="O25" s="34">
        <v>0.42332283043685343</v>
      </c>
      <c r="P25" s="27">
        <v>0.10484722906998882</v>
      </c>
      <c r="Q25" s="17">
        <v>75</v>
      </c>
      <c r="R25" s="28">
        <v>0.10484722906998882</v>
      </c>
      <c r="S25" s="51">
        <v>9.2026702268881183E-2</v>
      </c>
      <c r="T25" s="40"/>
      <c r="U25" s="40"/>
      <c r="AE25" s="40"/>
    </row>
    <row r="26" spans="1:31" x14ac:dyDescent="0.15">
      <c r="A26" s="20"/>
      <c r="B26" s="24"/>
      <c r="C26" s="24"/>
      <c r="D26" s="24"/>
      <c r="E26" s="25"/>
      <c r="F26" s="25"/>
      <c r="H26" s="40" t="s">
        <v>16</v>
      </c>
      <c r="I26" s="29">
        <v>31.807608084568358</v>
      </c>
      <c r="J26" s="50">
        <v>29.585834877760881</v>
      </c>
      <c r="K26" s="40" t="s">
        <v>5</v>
      </c>
      <c r="L26" s="17">
        <v>1.7</v>
      </c>
      <c r="M26" s="17">
        <v>2069</v>
      </c>
      <c r="N26" s="27">
        <v>3.8242736115891556</v>
      </c>
      <c r="O26" s="34">
        <v>2.4309289169740693</v>
      </c>
      <c r="P26" s="27">
        <v>0.83136382860633828</v>
      </c>
      <c r="Q26" s="17">
        <v>100</v>
      </c>
      <c r="R26" s="28">
        <v>0.83136382860633828</v>
      </c>
      <c r="S26" s="51">
        <v>0.52846280803784129</v>
      </c>
      <c r="T26" s="40"/>
      <c r="U26" s="40"/>
      <c r="AE26" s="40"/>
    </row>
    <row r="27" spans="1:31" x14ac:dyDescent="0.15">
      <c r="A27" s="20"/>
      <c r="B27" s="24"/>
      <c r="C27" s="24"/>
      <c r="D27" s="24"/>
      <c r="E27" s="25"/>
      <c r="F27" s="25"/>
      <c r="G27" s="25"/>
      <c r="H27" s="40" t="s">
        <v>17</v>
      </c>
      <c r="I27" s="29">
        <v>31.639606858266067</v>
      </c>
      <c r="J27" s="50">
        <v>33.215666303639502</v>
      </c>
      <c r="K27" s="40" t="s">
        <v>5</v>
      </c>
      <c r="L27" s="17">
        <v>3.3</v>
      </c>
      <c r="M27" s="17">
        <v>2063</v>
      </c>
      <c r="N27" s="27">
        <v>5.6992824662504225</v>
      </c>
      <c r="O27" s="34">
        <v>5.3132185555991445</v>
      </c>
      <c r="P27" s="27">
        <v>1.2389744491848746</v>
      </c>
      <c r="Q27" s="17">
        <v>125</v>
      </c>
      <c r="R27" s="28">
        <v>1.2389744491848746</v>
      </c>
      <c r="S27" s="51">
        <v>1.1550475120867707</v>
      </c>
      <c r="T27" s="40"/>
      <c r="U27" s="40"/>
    </row>
    <row r="28" spans="1:31" x14ac:dyDescent="0.15">
      <c r="A28" s="20"/>
      <c r="B28" s="24"/>
      <c r="C28" s="24"/>
      <c r="D28" s="24"/>
      <c r="E28" s="25"/>
      <c r="F28" s="25"/>
      <c r="G28" s="25"/>
      <c r="H28" s="40" t="s">
        <v>18</v>
      </c>
      <c r="I28" s="29">
        <v>33.46823141209336</v>
      </c>
      <c r="J28" s="50">
        <v>9.4252485913661506</v>
      </c>
      <c r="K28" s="40" t="s">
        <v>5</v>
      </c>
      <c r="L28" s="17">
        <v>1.5</v>
      </c>
      <c r="M28" s="17">
        <v>2070</v>
      </c>
      <c r="N28" s="27">
        <v>3.6316117749012014</v>
      </c>
      <c r="O28" s="34">
        <v>0.68298902835986608</v>
      </c>
      <c r="P28" s="27">
        <v>0.78948082063069602</v>
      </c>
      <c r="Q28" s="17">
        <v>150</v>
      </c>
      <c r="R28" s="28">
        <v>0.78948082063069602</v>
      </c>
      <c r="S28" s="51">
        <v>0.14847587573040569</v>
      </c>
      <c r="T28" s="40"/>
      <c r="U28" s="40"/>
    </row>
    <row r="29" spans="1:31" x14ac:dyDescent="0.15">
      <c r="A29" s="20"/>
      <c r="B29" s="24"/>
      <c r="C29" s="24"/>
      <c r="D29" s="24"/>
      <c r="E29" s="25"/>
      <c r="F29" s="25"/>
      <c r="G29" s="25"/>
      <c r="H29" s="40" t="s">
        <v>19</v>
      </c>
      <c r="I29" s="29">
        <v>33.020208605922342</v>
      </c>
      <c r="J29" s="50">
        <v>12.83284741661916</v>
      </c>
      <c r="K29" s="40" t="s">
        <v>5</v>
      </c>
      <c r="L29" s="17">
        <v>1.6</v>
      </c>
      <c r="M29" s="17">
        <v>2075</v>
      </c>
      <c r="N29" s="27">
        <v>3.0019185512951778</v>
      </c>
      <c r="O29" s="34">
        <v>0.9895207646549713</v>
      </c>
      <c r="P29" s="27">
        <v>0.65259098941199523</v>
      </c>
      <c r="Q29" s="17">
        <v>175</v>
      </c>
      <c r="R29" s="28">
        <v>0.65259098941199523</v>
      </c>
      <c r="S29" s="51">
        <v>0.2151132097076025</v>
      </c>
      <c r="T29" s="40"/>
      <c r="U29" s="40"/>
    </row>
    <row r="30" spans="1:31" x14ac:dyDescent="0.15">
      <c r="A30" s="20"/>
      <c r="B30" s="24"/>
      <c r="C30" s="24"/>
      <c r="D30" s="24"/>
      <c r="E30" s="25"/>
      <c r="F30" s="25"/>
      <c r="H30" s="16"/>
      <c r="I30" s="29"/>
      <c r="K30" s="40"/>
      <c r="N30" s="27"/>
      <c r="O30" s="34"/>
      <c r="P30" s="27"/>
      <c r="R30" s="28"/>
      <c r="S30" s="27"/>
      <c r="T30" s="40"/>
      <c r="U30" s="40"/>
    </row>
    <row r="31" spans="1:31" x14ac:dyDescent="0.15">
      <c r="A31" s="20"/>
      <c r="B31" s="24"/>
      <c r="C31" s="24"/>
      <c r="D31" s="24"/>
      <c r="E31" s="25"/>
      <c r="F31" s="25"/>
      <c r="G31" s="25" t="s">
        <v>58</v>
      </c>
      <c r="H31" s="40" t="s">
        <v>20</v>
      </c>
      <c r="I31" s="29">
        <v>33.061478048793944</v>
      </c>
      <c r="J31" s="50">
        <v>12.473171401742892</v>
      </c>
      <c r="K31" s="40" t="s">
        <v>5</v>
      </c>
      <c r="L31" s="17">
        <v>3.3</v>
      </c>
      <c r="M31" s="42">
        <v>2064</v>
      </c>
      <c r="N31" s="27">
        <v>2.6504073063923785</v>
      </c>
      <c r="O31" s="34">
        <v>2.3931084666134619</v>
      </c>
      <c r="P31" s="27">
        <v>0.57617550138964757</v>
      </c>
      <c r="Q31" s="17">
        <v>5</v>
      </c>
      <c r="R31" s="28">
        <v>0.57617550138964757</v>
      </c>
      <c r="S31" s="51">
        <v>0.52024097100292654</v>
      </c>
      <c r="T31" s="34"/>
      <c r="U31" s="40"/>
    </row>
    <row r="32" spans="1:31" x14ac:dyDescent="0.15">
      <c r="B32" s="40"/>
      <c r="C32" s="24"/>
      <c r="D32" s="24"/>
      <c r="E32" s="25"/>
      <c r="F32" s="25"/>
      <c r="G32" s="25"/>
      <c r="H32" s="40" t="s">
        <v>21</v>
      </c>
      <c r="I32" s="29">
        <v>34.704731165104384</v>
      </c>
      <c r="J32" s="50">
        <v>4.021446877222747</v>
      </c>
      <c r="K32" s="40" t="s">
        <v>5</v>
      </c>
      <c r="L32" s="17">
        <v>3.9</v>
      </c>
      <c r="M32" s="42">
        <v>2053</v>
      </c>
      <c r="N32" s="27">
        <v>4.9126534562750832</v>
      </c>
      <c r="O32" s="34">
        <v>0.76393778963315695</v>
      </c>
      <c r="P32" s="27">
        <v>1.0679681426684964</v>
      </c>
      <c r="Q32" s="17">
        <v>25</v>
      </c>
      <c r="R32" s="28">
        <v>1.0679681426684964</v>
      </c>
      <c r="S32" s="51">
        <v>0.16607343252894716</v>
      </c>
      <c r="T32" s="34"/>
      <c r="U32" s="40"/>
    </row>
    <row r="33" spans="1:22" x14ac:dyDescent="0.15">
      <c r="A33" s="20"/>
      <c r="B33" s="40"/>
      <c r="C33" s="24"/>
      <c r="D33" s="24"/>
      <c r="E33" s="25"/>
      <c r="F33" s="25"/>
      <c r="H33" s="40" t="s">
        <v>22</v>
      </c>
      <c r="I33" s="29">
        <v>33.727704590269454</v>
      </c>
      <c r="J33" s="50">
        <v>7.8825908175291097</v>
      </c>
      <c r="K33" s="40" t="s">
        <v>5</v>
      </c>
      <c r="L33" s="17">
        <v>2.5</v>
      </c>
      <c r="M33" s="42">
        <v>2050</v>
      </c>
      <c r="N33" s="27">
        <v>3.4768420287515518</v>
      </c>
      <c r="O33" s="34">
        <v>0.9612915631133061</v>
      </c>
      <c r="P33" s="27">
        <v>0.7558352236416418</v>
      </c>
      <c r="Q33" s="17">
        <v>45</v>
      </c>
      <c r="R33" s="28">
        <v>0.7558352236416418</v>
      </c>
      <c r="S33" s="51">
        <v>0.20897642676376224</v>
      </c>
      <c r="T33" s="34"/>
      <c r="U33" s="40"/>
    </row>
    <row r="34" spans="1:22" x14ac:dyDescent="0.15">
      <c r="B34" s="40"/>
      <c r="C34" s="24"/>
      <c r="D34" s="24"/>
      <c r="E34" s="25"/>
      <c r="F34" s="25"/>
      <c r="H34" s="40" t="s">
        <v>23</v>
      </c>
      <c r="I34" s="29">
        <v>34.604773858473536</v>
      </c>
      <c r="J34" s="50">
        <v>4.3080972678721183</v>
      </c>
      <c r="K34" s="40" t="s">
        <v>5</v>
      </c>
      <c r="L34" s="17">
        <v>3.6</v>
      </c>
      <c r="M34" s="42">
        <v>2046</v>
      </c>
      <c r="N34" s="27">
        <v>4.0059326528283741</v>
      </c>
      <c r="O34" s="34">
        <v>0.7580229796842437</v>
      </c>
      <c r="P34" s="27">
        <v>0.87085492452790747</v>
      </c>
      <c r="Q34" s="17">
        <v>75</v>
      </c>
      <c r="R34" s="28">
        <v>0.87085492452790747</v>
      </c>
      <c r="S34" s="51">
        <v>0.16478760427918343</v>
      </c>
      <c r="T34" s="34"/>
      <c r="U34" s="40"/>
    </row>
    <row r="35" spans="1:22" x14ac:dyDescent="0.15">
      <c r="B35" s="40"/>
      <c r="C35" s="24"/>
      <c r="D35" s="24"/>
      <c r="E35" s="25"/>
      <c r="F35" s="25"/>
      <c r="H35" s="40" t="s">
        <v>24</v>
      </c>
      <c r="I35" s="29">
        <v>33.12813296535392</v>
      </c>
      <c r="J35" s="50">
        <v>11.913419866887176</v>
      </c>
      <c r="K35" s="40" t="s">
        <v>5</v>
      </c>
      <c r="L35" s="17">
        <v>3.3</v>
      </c>
      <c r="M35" s="42">
        <v>2053</v>
      </c>
      <c r="N35" s="27">
        <v>5.6073943393961576</v>
      </c>
      <c r="O35" s="34">
        <v>1.914967635690584</v>
      </c>
      <c r="P35" s="27">
        <v>1.2189987694339475</v>
      </c>
      <c r="Q35" s="17">
        <v>100</v>
      </c>
      <c r="R35" s="28">
        <v>1.2189987694339475</v>
      </c>
      <c r="S35" s="51">
        <v>0.41629731210664872</v>
      </c>
      <c r="T35" s="34"/>
      <c r="U35" s="40"/>
    </row>
    <row r="36" spans="1:22" x14ac:dyDescent="0.15">
      <c r="A36" s="20"/>
      <c r="B36" s="24"/>
      <c r="C36" s="24"/>
      <c r="D36" s="24"/>
      <c r="E36" s="25"/>
      <c r="F36" s="25"/>
      <c r="H36" s="40" t="s">
        <v>25</v>
      </c>
      <c r="I36" s="29">
        <v>33.444235236564822</v>
      </c>
      <c r="J36" s="50">
        <v>9.5823381847021185</v>
      </c>
      <c r="K36" s="40" t="s">
        <v>5</v>
      </c>
      <c r="L36" s="17">
        <v>2.8</v>
      </c>
      <c r="M36" s="42">
        <v>2037</v>
      </c>
      <c r="N36" s="27">
        <v>2.6966819791536074</v>
      </c>
      <c r="O36" s="34">
        <v>1.3171598879315625</v>
      </c>
      <c r="P36" s="27">
        <v>0.58623521285947988</v>
      </c>
      <c r="Q36" s="17">
        <v>125</v>
      </c>
      <c r="R36" s="28">
        <v>0.58623521285947988</v>
      </c>
      <c r="S36" s="51">
        <v>0.2863391060720788</v>
      </c>
      <c r="T36" s="34"/>
      <c r="U36" s="40"/>
    </row>
    <row r="37" spans="1:22" x14ac:dyDescent="0.15">
      <c r="A37" s="20"/>
      <c r="B37" s="24"/>
      <c r="C37" s="24"/>
      <c r="D37" s="24"/>
      <c r="E37" s="25"/>
      <c r="F37" s="25"/>
      <c r="G37" s="25"/>
      <c r="H37" s="40" t="s">
        <v>26</v>
      </c>
      <c r="I37" s="29" t="e">
        <v>#DIV/0!</v>
      </c>
      <c r="J37" s="50" t="e">
        <v>#DIV/0!</v>
      </c>
      <c r="K37" s="40" t="s">
        <v>5</v>
      </c>
      <c r="L37" s="17">
        <v>2</v>
      </c>
      <c r="M37" s="42">
        <v>2058</v>
      </c>
      <c r="N37" s="27">
        <v>0.33291837040534689</v>
      </c>
      <c r="O37" s="34" t="e">
        <v>#DIV/0!</v>
      </c>
      <c r="P37" s="27">
        <v>7.2373558783771066E-2</v>
      </c>
      <c r="Q37" s="17">
        <v>150</v>
      </c>
      <c r="R37" s="28">
        <v>7.2373558783771066E-2</v>
      </c>
      <c r="S37" s="51"/>
      <c r="T37" s="34"/>
      <c r="U37" s="40"/>
    </row>
    <row r="38" spans="1:22" x14ac:dyDescent="0.15">
      <c r="A38" s="20"/>
      <c r="B38" s="24"/>
      <c r="C38" s="24"/>
      <c r="D38" s="24"/>
      <c r="E38" s="25"/>
      <c r="F38" s="25"/>
      <c r="G38" s="25"/>
      <c r="H38" s="40" t="s">
        <v>27</v>
      </c>
      <c r="I38" s="29">
        <v>35.850381433946268</v>
      </c>
      <c r="J38" s="50">
        <v>1.8266289329239334</v>
      </c>
      <c r="K38" s="40" t="s">
        <v>5</v>
      </c>
      <c r="L38" s="17">
        <v>2</v>
      </c>
      <c r="M38" s="42">
        <v>2044</v>
      </c>
      <c r="N38" s="27">
        <v>0.29488358541749604</v>
      </c>
      <c r="O38" s="34">
        <v>0.17873081535459232</v>
      </c>
      <c r="P38" s="27">
        <v>6.4105127264673059E-2</v>
      </c>
      <c r="Q38" s="17">
        <v>175</v>
      </c>
      <c r="R38" s="28">
        <v>6.4105127264673059E-2</v>
      </c>
      <c r="S38" s="51">
        <v>3.8854525077085283E-2</v>
      </c>
      <c r="T38" s="34"/>
      <c r="U38" s="40"/>
    </row>
    <row r="39" spans="1:22" x14ac:dyDescent="0.15">
      <c r="A39" s="20"/>
      <c r="B39" s="24"/>
      <c r="C39" s="24"/>
      <c r="D39" s="24"/>
      <c r="E39" s="25"/>
      <c r="F39" s="25"/>
      <c r="H39" s="16"/>
      <c r="I39" s="29"/>
      <c r="N39" s="27"/>
      <c r="O39" s="34"/>
      <c r="P39" s="27"/>
      <c r="Q39" s="34"/>
      <c r="R39" s="28"/>
      <c r="S39" s="48"/>
      <c r="T39" s="29"/>
      <c r="U39" s="40"/>
      <c r="V39" s="40"/>
    </row>
    <row r="40" spans="1:22" x14ac:dyDescent="0.15">
      <c r="A40" s="20"/>
      <c r="B40" s="24"/>
      <c r="C40" s="24"/>
      <c r="D40" s="24"/>
      <c r="E40" s="25"/>
      <c r="F40" s="25"/>
      <c r="G40" s="120" t="s">
        <v>54</v>
      </c>
      <c r="H40" s="17" t="s">
        <v>28</v>
      </c>
      <c r="I40" s="29">
        <v>34.042673691263055</v>
      </c>
      <c r="J40" s="50">
        <v>6.3451665738109986</v>
      </c>
      <c r="K40" s="40" t="s">
        <v>5</v>
      </c>
      <c r="L40" s="17">
        <v>3.3</v>
      </c>
      <c r="M40" s="17">
        <v>2067</v>
      </c>
      <c r="N40" s="27">
        <v>2.2970086708988546</v>
      </c>
      <c r="O40" s="34">
        <v>1.0130164341352828</v>
      </c>
      <c r="P40" s="27">
        <v>0.49934971106496845</v>
      </c>
      <c r="Q40" s="17">
        <v>5</v>
      </c>
      <c r="R40" s="28">
        <v>0.49934971106496845</v>
      </c>
      <c r="S40" s="51">
        <v>0.2202209639424528</v>
      </c>
      <c r="U40" s="40"/>
      <c r="V40" s="40"/>
    </row>
    <row r="41" spans="1:22" x14ac:dyDescent="0.15">
      <c r="A41" s="20"/>
      <c r="B41" s="24"/>
      <c r="C41" s="24"/>
      <c r="D41" s="24"/>
      <c r="E41" s="25"/>
      <c r="F41" s="25"/>
      <c r="H41" s="17" t="s">
        <v>29</v>
      </c>
      <c r="I41" s="29">
        <v>33.721176354963269</v>
      </c>
      <c r="J41" s="50">
        <v>7.9181179313689354</v>
      </c>
      <c r="K41" s="40" t="s">
        <v>5</v>
      </c>
      <c r="L41" s="17">
        <v>2.5</v>
      </c>
      <c r="M41" s="17">
        <v>2074</v>
      </c>
      <c r="N41" s="27">
        <v>4.8408529438805008</v>
      </c>
      <c r="O41" s="34">
        <v>1.3362301234229157</v>
      </c>
      <c r="P41" s="27">
        <v>1.052359335626196</v>
      </c>
      <c r="Q41" s="17">
        <v>25</v>
      </c>
      <c r="R41" s="28">
        <v>1.052359335626196</v>
      </c>
      <c r="S41" s="51">
        <v>0.29048480943976435</v>
      </c>
      <c r="U41" s="40"/>
      <c r="V41" s="40"/>
    </row>
    <row r="42" spans="1:22" x14ac:dyDescent="0.15">
      <c r="A42" s="20"/>
      <c r="B42" s="24"/>
      <c r="C42" s="24"/>
      <c r="D42" s="24"/>
      <c r="E42" s="25"/>
      <c r="F42" s="25"/>
      <c r="G42" s="25"/>
      <c r="H42" s="17" t="s">
        <v>30</v>
      </c>
      <c r="I42" s="29">
        <v>35.040417870736022</v>
      </c>
      <c r="J42" s="50">
        <v>3.1912330077916646</v>
      </c>
      <c r="K42" s="40" t="s">
        <v>5</v>
      </c>
      <c r="L42" s="17">
        <v>3</v>
      </c>
      <c r="M42" s="17">
        <v>2066</v>
      </c>
      <c r="N42" s="27">
        <v>4.0351402544229034</v>
      </c>
      <c r="O42" s="34">
        <v>0.46339298273838314</v>
      </c>
      <c r="P42" s="27">
        <v>0.87720440313541381</v>
      </c>
      <c r="Q42" s="17">
        <v>45</v>
      </c>
      <c r="R42" s="28">
        <v>0.87720440313541381</v>
      </c>
      <c r="S42" s="51">
        <v>0.10073760494312677</v>
      </c>
      <c r="U42" s="40"/>
      <c r="V42" s="40"/>
    </row>
    <row r="43" spans="1:22" x14ac:dyDescent="0.15">
      <c r="A43" s="20"/>
      <c r="B43" s="40"/>
      <c r="C43" s="24"/>
      <c r="D43" s="24"/>
      <c r="E43" s="25"/>
      <c r="F43" s="25"/>
      <c r="G43" s="25"/>
      <c r="H43" s="17" t="s">
        <v>31</v>
      </c>
      <c r="I43" s="29">
        <v>33.302402288025988</v>
      </c>
      <c r="J43" s="50">
        <v>10.565794231316053</v>
      </c>
      <c r="K43" s="40" t="s">
        <v>5</v>
      </c>
      <c r="L43" s="17">
        <v>2.1</v>
      </c>
      <c r="M43" s="17">
        <v>2072</v>
      </c>
      <c r="N43" s="27">
        <v>4.1650337995582793</v>
      </c>
      <c r="O43" s="34">
        <v>1.8204577898551311</v>
      </c>
      <c r="P43" s="27">
        <v>0.90544213033875642</v>
      </c>
      <c r="Q43" s="17">
        <v>75</v>
      </c>
      <c r="R43" s="28">
        <v>0.90544213033875642</v>
      </c>
      <c r="S43" s="51">
        <v>0.39575169344676764</v>
      </c>
      <c r="U43" s="40"/>
      <c r="V43" s="40"/>
    </row>
    <row r="44" spans="1:22" x14ac:dyDescent="0.15">
      <c r="B44" s="40"/>
      <c r="C44" s="24"/>
      <c r="D44" s="24"/>
      <c r="E44" s="25"/>
      <c r="F44" s="25"/>
      <c r="H44" s="17" t="s">
        <v>32</v>
      </c>
      <c r="I44" s="29">
        <v>32.27389199657906</v>
      </c>
      <c r="J44" s="50">
        <v>21.458068698058117</v>
      </c>
      <c r="K44" s="40" t="s">
        <v>5</v>
      </c>
      <c r="L44" s="17">
        <v>3.6</v>
      </c>
      <c r="M44" s="17">
        <v>2077</v>
      </c>
      <c r="N44" s="27">
        <v>20.135242101003374</v>
      </c>
      <c r="O44" s="34">
        <v>3.7192608239291878</v>
      </c>
      <c r="P44" s="27">
        <v>4.377226543696386</v>
      </c>
      <c r="Q44" s="17">
        <v>100</v>
      </c>
      <c r="R44" s="28">
        <v>4.377226543696386</v>
      </c>
      <c r="S44" s="51">
        <v>0.80853496172373662</v>
      </c>
      <c r="U44" s="40"/>
      <c r="V44" s="40"/>
    </row>
    <row r="45" spans="1:22" x14ac:dyDescent="0.15">
      <c r="B45" s="40"/>
      <c r="C45" s="24"/>
      <c r="D45" s="24"/>
      <c r="E45" s="25"/>
      <c r="F45" s="25"/>
      <c r="H45" s="17" t="s">
        <v>33</v>
      </c>
      <c r="I45" s="29">
        <v>33.478239756239908</v>
      </c>
      <c r="J45" s="50">
        <v>9.3604930189670874</v>
      </c>
      <c r="K45" s="40" t="s">
        <v>5</v>
      </c>
      <c r="L45" s="17">
        <v>1.9</v>
      </c>
      <c r="M45" s="17">
        <v>2077</v>
      </c>
      <c r="N45" s="27">
        <v>1.7576492593215813</v>
      </c>
      <c r="O45" s="34">
        <v>0.85628005469607438</v>
      </c>
      <c r="P45" s="27">
        <v>0.382097665069909</v>
      </c>
      <c r="Q45" s="17">
        <v>125</v>
      </c>
      <c r="R45" s="28">
        <v>0.382097665069909</v>
      </c>
      <c r="S45" s="51">
        <v>0.1861478379774075</v>
      </c>
      <c r="U45" s="40"/>
      <c r="V45" s="40"/>
    </row>
    <row r="46" spans="1:22" x14ac:dyDescent="0.15">
      <c r="B46" s="40"/>
      <c r="C46" s="24"/>
      <c r="D46" s="24"/>
      <c r="E46" s="25"/>
      <c r="F46" s="25"/>
      <c r="H46" s="17" t="s">
        <v>34</v>
      </c>
      <c r="I46" s="29">
        <v>34.533996979898149</v>
      </c>
      <c r="J46" s="50">
        <v>4.5233382609976314</v>
      </c>
      <c r="K46" s="40" t="s">
        <v>5</v>
      </c>
      <c r="L46" s="17">
        <v>1.5</v>
      </c>
      <c r="M46" s="17">
        <v>2076</v>
      </c>
      <c r="N46" s="27">
        <v>1.0358258215189342</v>
      </c>
      <c r="O46" s="34">
        <v>0.32683079920503111</v>
      </c>
      <c r="P46" s="27">
        <v>0.22517952641715963</v>
      </c>
      <c r="Q46" s="17">
        <v>150</v>
      </c>
      <c r="R46" s="28">
        <v>0.22517952641715963</v>
      </c>
      <c r="S46" s="51">
        <v>7.1050173740224168E-2</v>
      </c>
      <c r="U46" s="40"/>
      <c r="V46" s="40"/>
    </row>
    <row r="47" spans="1:22" x14ac:dyDescent="0.15">
      <c r="A47" s="20"/>
      <c r="B47" s="24"/>
      <c r="C47" s="24"/>
      <c r="D47" s="24"/>
      <c r="E47" s="25"/>
      <c r="F47" s="25"/>
      <c r="H47" s="17" t="s">
        <v>35</v>
      </c>
      <c r="I47" s="29">
        <v>33.873685160107222</v>
      </c>
      <c r="J47" s="50">
        <v>7.1284897408178169</v>
      </c>
      <c r="K47" s="40" t="s">
        <v>5</v>
      </c>
      <c r="L47" s="17">
        <v>1.2</v>
      </c>
      <c r="M47" s="17">
        <v>2071</v>
      </c>
      <c r="N47" s="27">
        <v>1.3081674813768427</v>
      </c>
      <c r="O47" s="34">
        <v>0.41304624282865182</v>
      </c>
      <c r="P47" s="27">
        <v>0.28438423508192234</v>
      </c>
      <c r="Q47" s="17">
        <v>175</v>
      </c>
      <c r="R47" s="28">
        <v>0.28438423508192234</v>
      </c>
      <c r="S47" s="51">
        <v>8.9792661484489528E-2</v>
      </c>
      <c r="U47" s="40"/>
      <c r="V47" s="40"/>
    </row>
    <row r="48" spans="1:22" x14ac:dyDescent="0.15">
      <c r="A48" s="20"/>
      <c r="B48" s="24"/>
      <c r="C48" s="24"/>
      <c r="D48" s="24"/>
      <c r="E48" s="25"/>
      <c r="F48" s="25"/>
      <c r="G48" s="25"/>
      <c r="H48" s="25"/>
      <c r="I48" s="31"/>
      <c r="J48" s="31"/>
      <c r="O48" s="34"/>
    </row>
    <row r="49" spans="1:17" x14ac:dyDescent="0.15">
      <c r="A49" s="20"/>
      <c r="B49" s="24"/>
      <c r="C49" s="24"/>
      <c r="D49" s="24"/>
      <c r="E49" s="25"/>
      <c r="F49" s="25"/>
      <c r="G49" s="25"/>
      <c r="H49" s="25"/>
      <c r="O49" s="34"/>
    </row>
    <row r="50" spans="1:17" x14ac:dyDescent="0.15">
      <c r="A50" s="20"/>
      <c r="B50" s="24"/>
      <c r="C50" s="24"/>
      <c r="D50" s="24"/>
      <c r="E50" s="25"/>
      <c r="F50" s="25"/>
      <c r="G50" s="25"/>
      <c r="H50" s="25"/>
      <c r="I50" s="31"/>
      <c r="J50" s="31"/>
      <c r="K50" s="25"/>
      <c r="L50" s="43"/>
      <c r="M50" s="24"/>
      <c r="N50" s="24"/>
      <c r="P50" s="25"/>
      <c r="Q50" s="35"/>
    </row>
    <row r="51" spans="1:17" x14ac:dyDescent="0.15">
      <c r="A51" s="20"/>
      <c r="B51" s="24"/>
      <c r="C51" s="24"/>
      <c r="D51" s="24"/>
      <c r="E51" s="25"/>
      <c r="F51" s="25"/>
      <c r="G51" s="25"/>
      <c r="H51" s="19"/>
      <c r="I51" s="10"/>
      <c r="J51" s="10"/>
      <c r="K51" s="19"/>
      <c r="L51" s="81"/>
      <c r="M51" s="26"/>
      <c r="N51" s="26"/>
      <c r="O51" s="10"/>
      <c r="P51" s="19"/>
      <c r="Q51" s="23"/>
    </row>
    <row r="52" spans="1:17" x14ac:dyDescent="0.15">
      <c r="A52" s="20"/>
      <c r="B52" s="24"/>
      <c r="C52" s="24"/>
      <c r="D52" s="24"/>
      <c r="E52" s="25"/>
      <c r="F52" s="25"/>
      <c r="G52" s="25"/>
      <c r="H52" s="19"/>
      <c r="I52" s="19"/>
      <c r="J52" s="19"/>
      <c r="K52" s="19"/>
      <c r="L52" s="19"/>
      <c r="M52" s="19"/>
      <c r="N52" s="19"/>
      <c r="O52" s="19"/>
      <c r="P52" s="19"/>
      <c r="Q52" s="23"/>
    </row>
    <row r="53" spans="1:17" x14ac:dyDescent="0.15">
      <c r="A53" s="20"/>
      <c r="B53" s="24"/>
      <c r="C53" s="24"/>
      <c r="D53" s="24"/>
      <c r="E53" s="25"/>
      <c r="F53" s="25"/>
      <c r="G53" s="25"/>
      <c r="H53" s="20"/>
      <c r="I53" s="24"/>
      <c r="J53" s="25"/>
      <c r="L53" s="25"/>
      <c r="M53" s="25"/>
      <c r="N53" s="27"/>
      <c r="O53" s="27"/>
      <c r="P53" s="27"/>
      <c r="Q53" s="23"/>
    </row>
    <row r="54" spans="1:17" x14ac:dyDescent="0.15">
      <c r="A54" s="20"/>
      <c r="B54" s="24"/>
      <c r="C54" s="24"/>
      <c r="D54" s="24"/>
      <c r="E54" s="25"/>
      <c r="F54" s="25"/>
      <c r="G54" s="25"/>
      <c r="H54" s="20"/>
      <c r="I54" s="24"/>
      <c r="J54" s="25"/>
      <c r="L54" s="25"/>
      <c r="M54" s="25"/>
      <c r="N54" s="27"/>
      <c r="P54" s="25"/>
      <c r="Q54" s="23"/>
    </row>
    <row r="55" spans="1:17" x14ac:dyDescent="0.15">
      <c r="A55" s="20"/>
      <c r="B55" s="24"/>
      <c r="C55" s="24"/>
      <c r="D55" s="24"/>
      <c r="E55" s="25"/>
      <c r="F55" s="25"/>
      <c r="G55" s="25"/>
      <c r="H55" s="20"/>
      <c r="I55" s="24"/>
      <c r="J55" s="25"/>
      <c r="L55" s="25"/>
      <c r="M55" s="25"/>
      <c r="N55" s="27"/>
      <c r="P55" s="25"/>
      <c r="Q55" s="23"/>
    </row>
    <row r="56" spans="1:17" ht="15" x14ac:dyDescent="0.2">
      <c r="B56" s="40"/>
      <c r="C56" s="24"/>
      <c r="D56" s="24"/>
      <c r="E56" s="25"/>
      <c r="F56" s="25"/>
      <c r="H56" s="57"/>
      <c r="I56" s="67"/>
      <c r="J56" s="25"/>
      <c r="K56" s="121"/>
      <c r="L56" s="58"/>
      <c r="M56" s="62"/>
      <c r="N56" s="59"/>
      <c r="P56" s="25"/>
      <c r="Q56" s="23"/>
    </row>
    <row r="57" spans="1:17" x14ac:dyDescent="0.15">
      <c r="B57" s="40"/>
      <c r="C57" s="24"/>
      <c r="D57" s="24"/>
      <c r="E57" s="25"/>
      <c r="F57" s="25"/>
      <c r="H57" s="20"/>
      <c r="I57" s="24"/>
      <c r="J57" s="25"/>
      <c r="K57" s="40"/>
      <c r="L57" s="25"/>
      <c r="M57" s="25"/>
      <c r="N57" s="54"/>
      <c r="O57" s="27"/>
      <c r="P57" s="25"/>
      <c r="Q57" s="23"/>
    </row>
    <row r="58" spans="1:17" x14ac:dyDescent="0.15">
      <c r="B58" s="40"/>
      <c r="C58" s="24"/>
      <c r="D58" s="24"/>
      <c r="E58" s="25"/>
      <c r="F58" s="25"/>
      <c r="H58" s="20"/>
      <c r="I58" s="24"/>
      <c r="J58" s="25"/>
      <c r="K58" s="40"/>
      <c r="L58" s="25"/>
      <c r="M58" s="25"/>
      <c r="N58" s="27"/>
      <c r="P58" s="25"/>
      <c r="Q58" s="23"/>
    </row>
    <row r="59" spans="1:17" x14ac:dyDescent="0.15">
      <c r="A59" s="20"/>
      <c r="B59" s="24"/>
      <c r="C59" s="24"/>
      <c r="D59" s="24"/>
      <c r="E59" s="25"/>
      <c r="F59" s="25"/>
      <c r="H59" s="20"/>
      <c r="I59" s="24"/>
      <c r="J59" s="25"/>
      <c r="K59" s="40"/>
      <c r="L59" s="25"/>
      <c r="M59" s="25"/>
      <c r="N59" s="27"/>
      <c r="P59" s="25"/>
      <c r="Q59" s="35"/>
    </row>
    <row r="60" spans="1:17" x14ac:dyDescent="0.15">
      <c r="A60" s="20"/>
      <c r="B60" s="24"/>
      <c r="C60" s="24"/>
      <c r="D60" s="24"/>
      <c r="E60" s="25"/>
      <c r="F60" s="25"/>
      <c r="G60" s="25"/>
      <c r="H60" s="20"/>
      <c r="I60" s="24"/>
      <c r="J60" s="25"/>
      <c r="K60" s="40"/>
      <c r="L60" s="25"/>
      <c r="M60" s="25"/>
      <c r="N60" s="27"/>
      <c r="P60" s="25"/>
      <c r="Q60" s="23"/>
    </row>
    <row r="61" spans="1:17" x14ac:dyDescent="0.15">
      <c r="A61" s="20"/>
      <c r="B61" s="24"/>
      <c r="C61" s="24"/>
      <c r="D61" s="24"/>
      <c r="E61" s="25"/>
      <c r="F61" s="25"/>
      <c r="G61" s="25"/>
      <c r="H61" s="20"/>
      <c r="I61" s="24"/>
      <c r="J61" s="25"/>
      <c r="K61" s="40"/>
      <c r="L61" s="25"/>
      <c r="M61" s="25"/>
      <c r="N61" s="27"/>
      <c r="O61" s="27"/>
      <c r="P61" s="25"/>
      <c r="Q61" s="23"/>
    </row>
    <row r="62" spans="1:17" x14ac:dyDescent="0.15">
      <c r="A62" s="20"/>
      <c r="B62" s="24"/>
      <c r="C62" s="24"/>
      <c r="D62" s="24"/>
      <c r="E62" s="25"/>
      <c r="F62" s="25"/>
      <c r="G62" s="25"/>
      <c r="H62" s="20"/>
      <c r="I62" s="24"/>
      <c r="J62" s="25"/>
      <c r="K62" s="40"/>
      <c r="L62" s="25"/>
      <c r="M62" s="25"/>
      <c r="N62" s="27"/>
      <c r="P62" s="25"/>
      <c r="Q62" s="23"/>
    </row>
    <row r="63" spans="1:17" x14ac:dyDescent="0.15">
      <c r="A63" s="20"/>
      <c r="B63" s="24"/>
      <c r="C63" s="24"/>
      <c r="D63" s="24"/>
      <c r="E63" s="25"/>
      <c r="F63" s="25"/>
      <c r="G63" s="25"/>
      <c r="H63" s="20"/>
      <c r="I63" s="24"/>
      <c r="J63" s="25"/>
      <c r="K63" s="40"/>
      <c r="L63" s="25"/>
      <c r="M63" s="25"/>
      <c r="N63" s="27"/>
      <c r="O63" s="27"/>
      <c r="P63" s="25"/>
      <c r="Q63" s="23"/>
    </row>
    <row r="64" spans="1:17" x14ac:dyDescent="0.15">
      <c r="A64" s="20"/>
      <c r="B64" s="24"/>
      <c r="C64" s="24"/>
      <c r="D64" s="24"/>
      <c r="E64" s="25"/>
      <c r="F64" s="25"/>
      <c r="G64" s="25"/>
      <c r="H64" s="20"/>
      <c r="I64" s="24"/>
      <c r="J64" s="25"/>
      <c r="K64" s="40"/>
      <c r="L64" s="25"/>
      <c r="M64" s="25"/>
      <c r="N64" s="27"/>
      <c r="P64" s="25"/>
      <c r="Q64" s="23"/>
    </row>
    <row r="65" spans="1:17" x14ac:dyDescent="0.15">
      <c r="A65" s="20"/>
      <c r="B65" s="24"/>
      <c r="C65" s="24"/>
      <c r="D65" s="24"/>
      <c r="E65" s="25"/>
      <c r="F65" s="25"/>
      <c r="G65" s="25"/>
      <c r="H65" s="20"/>
      <c r="I65" s="24"/>
      <c r="J65" s="25"/>
      <c r="L65" s="25"/>
      <c r="M65" s="25"/>
      <c r="N65" s="27"/>
      <c r="P65" s="25"/>
      <c r="Q65" s="23"/>
    </row>
    <row r="66" spans="1:17" x14ac:dyDescent="0.15">
      <c r="A66" s="20"/>
      <c r="B66" s="24"/>
      <c r="C66" s="24"/>
      <c r="D66" s="24"/>
      <c r="E66" s="25"/>
      <c r="F66" s="25"/>
      <c r="G66" s="25"/>
      <c r="H66" s="20"/>
      <c r="I66" s="24"/>
      <c r="J66" s="25"/>
      <c r="L66" s="25"/>
      <c r="M66" s="25"/>
      <c r="N66" s="27"/>
      <c r="P66" s="25"/>
      <c r="Q66" s="23"/>
    </row>
    <row r="67" spans="1:17" x14ac:dyDescent="0.15">
      <c r="A67" s="20"/>
      <c r="B67" s="24"/>
      <c r="C67" s="24"/>
      <c r="D67" s="24"/>
      <c r="E67" s="25"/>
      <c r="F67" s="25"/>
      <c r="G67" s="25"/>
      <c r="P67" s="25"/>
      <c r="Q67" s="23"/>
    </row>
    <row r="68" spans="1:17" x14ac:dyDescent="0.15">
      <c r="B68" s="40"/>
      <c r="C68" s="24"/>
      <c r="D68" s="24"/>
      <c r="E68" s="25"/>
      <c r="F68" s="25"/>
      <c r="G68" s="25"/>
      <c r="P68" s="25"/>
      <c r="Q68" s="35"/>
    </row>
    <row r="69" spans="1:17" x14ac:dyDescent="0.15">
      <c r="B69" s="40"/>
      <c r="C69" s="24"/>
      <c r="D69" s="24"/>
      <c r="E69" s="25"/>
      <c r="F69" s="25"/>
      <c r="G69" s="25"/>
      <c r="P69" s="25"/>
      <c r="Q69" s="23"/>
    </row>
    <row r="70" spans="1:17" x14ac:dyDescent="0.15">
      <c r="B70" s="40"/>
      <c r="C70" s="24"/>
      <c r="D70" s="40"/>
      <c r="E70" s="25"/>
      <c r="F70" s="25"/>
      <c r="G70" s="25"/>
      <c r="P70" s="25"/>
      <c r="Q70" s="23"/>
    </row>
    <row r="71" spans="1:17" x14ac:dyDescent="0.15">
      <c r="A71" s="20"/>
      <c r="B71" s="24"/>
      <c r="C71" s="24"/>
      <c r="D71" s="24"/>
      <c r="E71" s="25"/>
      <c r="F71" s="25"/>
      <c r="G71" s="25"/>
      <c r="P71" s="25"/>
      <c r="Q71" s="23"/>
    </row>
    <row r="72" spans="1:17" x14ac:dyDescent="0.15">
      <c r="A72" s="20"/>
      <c r="B72" s="24"/>
      <c r="C72" s="24"/>
      <c r="D72" s="24"/>
      <c r="E72" s="25"/>
      <c r="F72" s="25"/>
      <c r="G72" s="25"/>
      <c r="P72" s="25"/>
      <c r="Q72" s="23"/>
    </row>
    <row r="73" spans="1:17" x14ac:dyDescent="0.15">
      <c r="A73" s="20"/>
      <c r="B73" s="40"/>
      <c r="C73" s="24"/>
      <c r="D73" s="24"/>
      <c r="E73" s="25"/>
      <c r="F73" s="25"/>
      <c r="G73" s="25"/>
      <c r="H73" s="25"/>
      <c r="N73" s="40"/>
      <c r="P73" s="25"/>
      <c r="Q73" s="23"/>
    </row>
    <row r="74" spans="1:17" x14ac:dyDescent="0.15">
      <c r="A74" s="20"/>
      <c r="B74" s="24"/>
      <c r="C74" s="24"/>
      <c r="D74" s="24"/>
      <c r="E74" s="25"/>
      <c r="F74" s="25"/>
      <c r="G74" s="25"/>
      <c r="H74" s="25"/>
      <c r="I74" s="31"/>
      <c r="J74" s="31"/>
      <c r="N74" s="40"/>
      <c r="P74" s="25"/>
      <c r="Q74" s="23"/>
    </row>
    <row r="75" spans="1:17" x14ac:dyDescent="0.15">
      <c r="A75" s="20"/>
      <c r="B75" s="24"/>
      <c r="C75" s="24"/>
      <c r="D75" s="24"/>
      <c r="E75" s="25"/>
      <c r="F75" s="25"/>
      <c r="G75" s="25"/>
      <c r="H75" s="25"/>
      <c r="N75" s="40"/>
      <c r="P75" s="25"/>
      <c r="Q75" s="23"/>
    </row>
    <row r="76" spans="1:17" x14ac:dyDescent="0.15">
      <c r="A76" s="20"/>
      <c r="B76" s="24"/>
      <c r="C76" s="24"/>
      <c r="D76" s="24"/>
      <c r="E76" s="25"/>
      <c r="F76" s="25"/>
      <c r="G76" s="25"/>
      <c r="H76" s="25"/>
      <c r="I76" s="31"/>
      <c r="J76" s="31"/>
      <c r="N76" s="40"/>
      <c r="P76" s="25"/>
      <c r="Q76" s="23"/>
    </row>
    <row r="77" spans="1:17" x14ac:dyDescent="0.15">
      <c r="A77" s="20"/>
      <c r="B77" s="24"/>
      <c r="C77" s="24"/>
      <c r="D77" s="24"/>
      <c r="E77" s="25"/>
      <c r="F77" s="25"/>
      <c r="G77" s="25"/>
      <c r="H77" s="25"/>
      <c r="N77" s="40"/>
      <c r="P77" s="25"/>
      <c r="Q77" s="35"/>
    </row>
    <row r="78" spans="1:17" x14ac:dyDescent="0.15">
      <c r="A78" s="20"/>
      <c r="B78" s="24"/>
      <c r="C78" s="24"/>
      <c r="D78" s="24"/>
      <c r="E78" s="25"/>
      <c r="F78" s="25"/>
      <c r="G78" s="25"/>
      <c r="H78" s="25"/>
      <c r="I78" s="31"/>
      <c r="J78" s="31"/>
      <c r="N78" s="40"/>
      <c r="P78" s="25"/>
      <c r="Q78" s="23"/>
    </row>
    <row r="79" spans="1:17" x14ac:dyDescent="0.15">
      <c r="A79" s="20"/>
      <c r="B79" s="24"/>
      <c r="C79" s="24"/>
      <c r="D79" s="24"/>
      <c r="E79" s="25"/>
      <c r="F79" s="25"/>
      <c r="G79" s="25"/>
      <c r="H79" s="25"/>
      <c r="I79" s="31"/>
      <c r="J79" s="31"/>
      <c r="N79" s="40"/>
      <c r="P79" s="25"/>
      <c r="Q79" s="23"/>
    </row>
    <row r="80" spans="1:17" x14ac:dyDescent="0.15">
      <c r="B80" s="40"/>
      <c r="C80" s="24"/>
      <c r="D80" s="24"/>
      <c r="E80" s="25"/>
      <c r="F80" s="25"/>
      <c r="G80" s="25"/>
      <c r="H80" s="25"/>
      <c r="I80" s="31"/>
      <c r="J80" s="31"/>
      <c r="N80" s="40"/>
      <c r="P80" s="25"/>
      <c r="Q80" s="23"/>
    </row>
    <row r="81" spans="1:17" x14ac:dyDescent="0.15">
      <c r="B81" s="40"/>
      <c r="C81" s="24"/>
      <c r="D81" s="24"/>
      <c r="E81" s="25"/>
      <c r="F81" s="25"/>
      <c r="G81" s="25"/>
      <c r="H81" s="25"/>
      <c r="I81" s="31"/>
      <c r="J81" s="31"/>
      <c r="N81" s="40"/>
      <c r="P81" s="25"/>
      <c r="Q81" s="23"/>
    </row>
    <row r="82" spans="1:17" x14ac:dyDescent="0.15">
      <c r="B82" s="40"/>
      <c r="C82" s="24"/>
      <c r="D82" s="24"/>
      <c r="E82" s="25"/>
      <c r="F82" s="25"/>
      <c r="G82" s="25"/>
      <c r="H82" s="25"/>
      <c r="I82" s="31"/>
      <c r="J82" s="31"/>
      <c r="N82" s="40"/>
      <c r="P82" s="25"/>
      <c r="Q82" s="23"/>
    </row>
    <row r="83" spans="1:17" x14ac:dyDescent="0.15">
      <c r="A83" s="20"/>
      <c r="B83" s="24"/>
      <c r="C83" s="24"/>
      <c r="D83" s="24"/>
      <c r="E83" s="25"/>
      <c r="F83" s="25"/>
      <c r="G83" s="25"/>
      <c r="H83" s="25"/>
      <c r="N83" s="40"/>
      <c r="P83" s="25"/>
      <c r="Q83" s="23"/>
    </row>
    <row r="84" spans="1:17" x14ac:dyDescent="0.15">
      <c r="A84" s="20"/>
      <c r="B84" s="24"/>
      <c r="C84" s="24"/>
      <c r="D84" s="24"/>
      <c r="E84" s="25"/>
      <c r="F84" s="25"/>
      <c r="G84" s="25"/>
      <c r="H84" s="25"/>
      <c r="I84" s="31"/>
      <c r="J84" s="31"/>
      <c r="N84" s="40"/>
      <c r="P84" s="25"/>
      <c r="Q84" s="23"/>
    </row>
    <row r="85" spans="1:17" x14ac:dyDescent="0.15">
      <c r="A85" s="20"/>
      <c r="B85" s="40"/>
      <c r="C85" s="40"/>
      <c r="D85" s="24"/>
      <c r="E85" s="25"/>
      <c r="F85" s="25"/>
      <c r="G85" s="25"/>
      <c r="H85" s="25"/>
      <c r="N85" s="40"/>
      <c r="P85" s="25"/>
      <c r="Q85" s="23"/>
    </row>
    <row r="86" spans="1:17" x14ac:dyDescent="0.15">
      <c r="A86" s="20"/>
      <c r="B86" s="24"/>
      <c r="C86" s="40"/>
      <c r="D86" s="24"/>
      <c r="E86" s="25"/>
      <c r="F86" s="25"/>
      <c r="G86" s="25"/>
      <c r="H86" s="25"/>
      <c r="I86" s="31"/>
      <c r="J86" s="31"/>
      <c r="P86" s="25"/>
      <c r="Q86" s="35"/>
    </row>
    <row r="87" spans="1:17" x14ac:dyDescent="0.15">
      <c r="A87" s="20"/>
      <c r="B87" s="24"/>
      <c r="C87" s="24"/>
      <c r="D87" s="24"/>
      <c r="E87" s="25"/>
      <c r="F87" s="25"/>
      <c r="G87" s="25"/>
      <c r="H87" s="25"/>
      <c r="I87" s="17" t="s">
        <v>36</v>
      </c>
      <c r="P87" s="25"/>
      <c r="Q87" s="16"/>
    </row>
    <row r="88" spans="1:17" x14ac:dyDescent="0.15">
      <c r="A88" s="20"/>
      <c r="B88" s="24"/>
      <c r="C88" s="24"/>
      <c r="D88" s="24"/>
      <c r="E88" s="25"/>
      <c r="F88" s="25"/>
      <c r="G88" s="25"/>
      <c r="H88" s="25"/>
      <c r="I88" s="31"/>
      <c r="J88" s="31"/>
      <c r="N88" s="40"/>
      <c r="P88" s="25"/>
      <c r="Q88" s="16"/>
    </row>
    <row r="89" spans="1:17" x14ac:dyDescent="0.15">
      <c r="A89" s="20"/>
      <c r="B89" s="24"/>
      <c r="C89" s="24"/>
      <c r="D89" s="24"/>
      <c r="E89" s="25"/>
      <c r="F89" s="25"/>
      <c r="G89" s="25"/>
      <c r="H89" s="25"/>
      <c r="P89" s="25"/>
      <c r="Q89" s="23"/>
    </row>
    <row r="90" spans="1:17" x14ac:dyDescent="0.15">
      <c r="A90" s="20"/>
      <c r="B90" s="24"/>
      <c r="C90" s="24"/>
      <c r="D90" s="24"/>
      <c r="E90" s="25"/>
      <c r="F90" s="25"/>
      <c r="G90" s="25"/>
      <c r="H90" s="25"/>
      <c r="I90" s="31"/>
      <c r="J90" s="31"/>
      <c r="N90" s="40"/>
      <c r="O90" s="40"/>
      <c r="P90" s="25"/>
      <c r="Q90" s="16"/>
    </row>
    <row r="91" spans="1:17" x14ac:dyDescent="0.15">
      <c r="A91" s="20"/>
      <c r="B91" s="24"/>
      <c r="C91" s="40"/>
      <c r="D91" s="24"/>
      <c r="E91" s="25"/>
      <c r="F91" s="25"/>
      <c r="G91" s="25"/>
      <c r="H91" s="25"/>
      <c r="I91" s="31"/>
      <c r="J91" s="31"/>
      <c r="N91" s="40"/>
      <c r="O91" s="40"/>
      <c r="P91" s="25"/>
      <c r="Q91" s="23"/>
    </row>
    <row r="92" spans="1:17" x14ac:dyDescent="0.15">
      <c r="B92" s="40"/>
      <c r="C92" s="40"/>
      <c r="D92" s="40"/>
      <c r="E92" s="25"/>
      <c r="F92" s="25"/>
      <c r="G92" s="25"/>
      <c r="H92" s="25"/>
      <c r="I92" s="31"/>
      <c r="J92" s="31"/>
      <c r="N92" s="40"/>
      <c r="O92" s="40"/>
      <c r="P92" s="25"/>
      <c r="Q92" s="16"/>
    </row>
    <row r="93" spans="1:17" x14ac:dyDescent="0.15">
      <c r="B93" s="40"/>
      <c r="C93" s="24"/>
      <c r="D93" s="40"/>
      <c r="E93" s="25"/>
      <c r="F93" s="25"/>
      <c r="G93" s="25"/>
      <c r="H93" s="25"/>
      <c r="I93" s="31"/>
      <c r="J93" s="31"/>
      <c r="N93" s="40"/>
      <c r="O93" s="44"/>
      <c r="P93" s="30"/>
      <c r="Q93" s="44"/>
    </row>
    <row r="94" spans="1:17" x14ac:dyDescent="0.15">
      <c r="B94" s="40"/>
      <c r="C94" s="24"/>
      <c r="D94" s="24"/>
      <c r="E94" s="25"/>
      <c r="F94" s="25"/>
      <c r="G94" s="25"/>
      <c r="H94" s="25"/>
      <c r="I94" s="31"/>
      <c r="J94" s="31"/>
      <c r="N94" s="40"/>
      <c r="Q94" s="40"/>
    </row>
    <row r="95" spans="1:17" x14ac:dyDescent="0.15">
      <c r="A95" s="20"/>
      <c r="B95" s="24"/>
      <c r="C95" s="24"/>
      <c r="D95" s="24"/>
      <c r="E95" s="25"/>
      <c r="F95" s="25"/>
      <c r="G95" s="25"/>
      <c r="H95" s="25"/>
      <c r="K95" s="25"/>
      <c r="N95" s="40"/>
      <c r="Q95" s="40"/>
    </row>
    <row r="96" spans="1:17" x14ac:dyDescent="0.15">
      <c r="A96" s="20"/>
      <c r="B96" s="24"/>
      <c r="C96" s="24"/>
      <c r="D96" s="24"/>
      <c r="E96" s="25"/>
      <c r="F96" s="25"/>
      <c r="G96" s="25"/>
      <c r="H96" s="25"/>
      <c r="I96" s="31"/>
      <c r="J96" s="31"/>
      <c r="K96" s="25"/>
      <c r="N96" s="40"/>
      <c r="Q96" s="40"/>
    </row>
    <row r="97" spans="1:18" x14ac:dyDescent="0.15">
      <c r="A97" s="20"/>
      <c r="B97" s="24"/>
      <c r="C97" s="24"/>
      <c r="D97" s="24"/>
      <c r="E97" s="25"/>
      <c r="F97" s="25"/>
      <c r="G97" s="25"/>
      <c r="H97" s="25"/>
      <c r="K97" s="25"/>
      <c r="N97" s="40"/>
      <c r="Q97" s="40"/>
    </row>
    <row r="98" spans="1:18" x14ac:dyDescent="0.15">
      <c r="A98" s="20"/>
      <c r="B98" s="24"/>
      <c r="C98" s="24"/>
      <c r="D98" s="24"/>
      <c r="E98" s="25"/>
      <c r="F98" s="25"/>
      <c r="G98" s="25"/>
      <c r="H98" s="25"/>
      <c r="I98" s="31"/>
      <c r="J98" s="31"/>
      <c r="K98" s="25"/>
      <c r="N98" s="40"/>
      <c r="Q98" s="40"/>
    </row>
    <row r="99" spans="1:18" x14ac:dyDescent="0.15">
      <c r="A99" s="20"/>
      <c r="B99" s="24"/>
      <c r="C99" s="24"/>
      <c r="D99" s="24"/>
      <c r="E99" s="25"/>
      <c r="F99" s="25"/>
      <c r="G99" s="25"/>
      <c r="H99" s="25"/>
      <c r="K99" s="25"/>
      <c r="N99" s="40"/>
      <c r="Q99" s="40"/>
    </row>
    <row r="100" spans="1:18" x14ac:dyDescent="0.15">
      <c r="A100" s="20"/>
      <c r="B100" s="24"/>
      <c r="C100" s="24"/>
      <c r="D100" s="24"/>
      <c r="E100" s="25"/>
      <c r="F100" s="25"/>
      <c r="G100" s="25"/>
      <c r="H100" s="25"/>
      <c r="I100" s="31"/>
      <c r="J100" s="31"/>
      <c r="K100" s="25"/>
      <c r="N100" s="40"/>
      <c r="Q100" s="40"/>
    </row>
    <row r="101" spans="1:18" x14ac:dyDescent="0.15">
      <c r="A101" s="20"/>
      <c r="B101" s="24"/>
      <c r="C101" s="24"/>
      <c r="D101" s="24"/>
      <c r="E101" s="25"/>
      <c r="F101" s="25"/>
      <c r="G101" s="24"/>
      <c r="H101" s="25"/>
      <c r="K101" s="25"/>
      <c r="N101" s="40"/>
      <c r="Q101" s="40"/>
    </row>
    <row r="102" spans="1:18" x14ac:dyDescent="0.15">
      <c r="A102" s="20"/>
      <c r="B102" s="24"/>
      <c r="C102" s="24"/>
      <c r="D102" s="24"/>
      <c r="E102" s="25"/>
      <c r="F102" s="25"/>
      <c r="G102" s="30"/>
      <c r="H102" s="25"/>
      <c r="I102" s="31"/>
      <c r="J102" s="31"/>
      <c r="N102" s="40"/>
      <c r="Q102" s="40"/>
    </row>
    <row r="103" spans="1:18" x14ac:dyDescent="0.15">
      <c r="A103" s="20"/>
      <c r="B103" s="24"/>
      <c r="C103" s="40"/>
      <c r="D103" s="24"/>
      <c r="E103" s="24"/>
      <c r="F103" s="24"/>
      <c r="G103" s="18"/>
      <c r="H103" s="24"/>
      <c r="I103" s="23"/>
      <c r="J103" s="23"/>
      <c r="N103" s="40"/>
      <c r="O103" s="40"/>
      <c r="P103" s="25"/>
      <c r="Q103" s="23"/>
    </row>
    <row r="104" spans="1:18" x14ac:dyDescent="0.15">
      <c r="D104" s="24"/>
      <c r="E104" s="24"/>
      <c r="F104" s="24"/>
      <c r="H104" s="30"/>
      <c r="I104" s="30"/>
      <c r="J104" s="30"/>
      <c r="L104" s="18"/>
      <c r="M104" s="16"/>
      <c r="R104" s="44"/>
    </row>
    <row r="105" spans="1:18" x14ac:dyDescent="0.15">
      <c r="A105" s="20"/>
      <c r="H105" s="18"/>
      <c r="I105" s="18"/>
      <c r="J105" s="18"/>
      <c r="K105" s="18"/>
      <c r="L105" s="18"/>
      <c r="M105" s="16"/>
      <c r="N105" s="30"/>
      <c r="O105" s="30"/>
      <c r="R105" s="40"/>
    </row>
    <row r="106" spans="1:18" x14ac:dyDescent="0.15">
      <c r="A106" s="20"/>
      <c r="D106" s="24"/>
      <c r="E106" s="24"/>
      <c r="F106" s="24"/>
      <c r="I106" s="34"/>
      <c r="L106" s="18"/>
      <c r="M106" s="31"/>
      <c r="N106" s="37"/>
      <c r="O106" s="37"/>
      <c r="R106" s="40"/>
    </row>
    <row r="107" spans="1:18" x14ac:dyDescent="0.15">
      <c r="A107" s="19"/>
      <c r="D107" s="24"/>
      <c r="E107" s="24"/>
      <c r="F107" s="24"/>
      <c r="I107" s="34"/>
      <c r="J107" s="34"/>
      <c r="L107" s="32"/>
      <c r="M107" s="29"/>
      <c r="N107" s="30"/>
      <c r="O107" s="37"/>
      <c r="R107" s="40"/>
    </row>
    <row r="108" spans="1:18" x14ac:dyDescent="0.15">
      <c r="A108" s="19"/>
      <c r="D108" s="24"/>
      <c r="E108" s="24"/>
      <c r="F108" s="24"/>
      <c r="I108" s="34"/>
      <c r="J108" s="34"/>
      <c r="L108" s="32"/>
      <c r="M108" s="29"/>
      <c r="N108" s="37"/>
      <c r="O108" s="37"/>
      <c r="R108" s="40"/>
    </row>
    <row r="109" spans="1:18" x14ac:dyDescent="0.15">
      <c r="A109" s="19"/>
      <c r="D109" s="24"/>
      <c r="E109" s="24"/>
      <c r="F109" s="24"/>
      <c r="I109" s="34"/>
      <c r="J109" s="34"/>
      <c r="L109" s="32"/>
      <c r="M109" s="29"/>
      <c r="N109" s="30"/>
      <c r="O109" s="37"/>
      <c r="R109" s="40"/>
    </row>
    <row r="110" spans="1:18" x14ac:dyDescent="0.15">
      <c r="A110" s="19"/>
      <c r="D110" s="24"/>
      <c r="E110" s="24"/>
      <c r="F110" s="24"/>
      <c r="I110" s="34"/>
      <c r="J110" s="34"/>
      <c r="L110" s="32"/>
      <c r="M110" s="29"/>
      <c r="N110" s="37"/>
      <c r="O110" s="37"/>
      <c r="Q110" s="40"/>
      <c r="R110" s="40"/>
    </row>
    <row r="111" spans="1:18" x14ac:dyDescent="0.15">
      <c r="A111" s="19"/>
      <c r="D111" s="24"/>
      <c r="E111" s="24"/>
      <c r="F111" s="24"/>
      <c r="I111" s="34"/>
      <c r="J111" s="34"/>
      <c r="L111" s="32"/>
      <c r="M111" s="29"/>
      <c r="N111" s="30"/>
      <c r="O111" s="37"/>
      <c r="Q111" s="40"/>
      <c r="R111" s="40"/>
    </row>
    <row r="112" spans="1:18" x14ac:dyDescent="0.15">
      <c r="A112" s="19"/>
      <c r="D112" s="24"/>
      <c r="E112" s="24"/>
      <c r="F112" s="24"/>
      <c r="I112" s="34"/>
      <c r="J112" s="34"/>
      <c r="L112" s="32"/>
      <c r="M112" s="29"/>
      <c r="N112" s="37"/>
      <c r="O112" s="37"/>
      <c r="Q112" s="40"/>
      <c r="R112" s="40"/>
    </row>
    <row r="113" spans="1:18" x14ac:dyDescent="0.15">
      <c r="A113" s="19"/>
      <c r="D113" s="24"/>
      <c r="E113" s="24"/>
      <c r="F113" s="24"/>
      <c r="I113" s="34"/>
      <c r="J113" s="34"/>
      <c r="L113" s="32"/>
      <c r="M113" s="29"/>
      <c r="N113" s="30"/>
      <c r="O113" s="37"/>
      <c r="Q113" s="40"/>
      <c r="R113" s="40"/>
    </row>
    <row r="114" spans="1:18" x14ac:dyDescent="0.15">
      <c r="A114" s="19"/>
      <c r="I114" s="34"/>
      <c r="J114" s="34"/>
      <c r="L114" s="33"/>
      <c r="M114" s="29"/>
      <c r="N114" s="40"/>
      <c r="O114" s="40"/>
      <c r="Q114" s="40"/>
      <c r="R114" s="40"/>
    </row>
    <row r="115" spans="1:18" x14ac:dyDescent="0.15">
      <c r="A115" s="19"/>
      <c r="I115" s="34"/>
      <c r="J115" s="34"/>
      <c r="L115" s="33"/>
      <c r="M115" s="29"/>
      <c r="N115" s="40"/>
      <c r="O115" s="40"/>
      <c r="Q115" s="40"/>
      <c r="R115" s="40"/>
    </row>
    <row r="116" spans="1:18" x14ac:dyDescent="0.15">
      <c r="A116" s="19"/>
      <c r="I116" s="34"/>
      <c r="J116" s="34"/>
      <c r="L116" s="33"/>
      <c r="M116" s="29"/>
      <c r="N116" s="40"/>
      <c r="O116" s="40"/>
      <c r="Q116" s="40"/>
      <c r="R116" s="40"/>
    </row>
    <row r="117" spans="1:18" x14ac:dyDescent="0.15">
      <c r="A117" s="19"/>
      <c r="I117" s="34"/>
      <c r="J117" s="34"/>
      <c r="L117" s="33"/>
      <c r="M117" s="29"/>
      <c r="N117" s="40"/>
      <c r="O117" s="40"/>
      <c r="Q117" s="40"/>
      <c r="R117" s="40"/>
    </row>
    <row r="118" spans="1:18" x14ac:dyDescent="0.15">
      <c r="A118" s="19"/>
      <c r="I118" s="34"/>
      <c r="J118" s="34"/>
      <c r="L118" s="32"/>
      <c r="M118" s="29"/>
      <c r="N118" s="40"/>
      <c r="O118" s="40"/>
      <c r="Q118" s="40"/>
      <c r="R118" s="40"/>
    </row>
    <row r="119" spans="1:18" x14ac:dyDescent="0.15">
      <c r="A119" s="19"/>
      <c r="I119" s="34"/>
      <c r="J119" s="34"/>
      <c r="L119" s="33"/>
      <c r="M119" s="29"/>
      <c r="N119" s="40"/>
      <c r="O119" s="40"/>
      <c r="Q119" s="40"/>
      <c r="R119" s="40"/>
    </row>
    <row r="120" spans="1:18" x14ac:dyDescent="0.15">
      <c r="A120" s="19"/>
      <c r="I120" s="34"/>
      <c r="J120" s="34"/>
      <c r="L120" s="33"/>
      <c r="M120" s="29"/>
      <c r="N120" s="40"/>
      <c r="O120" s="40"/>
      <c r="Q120" s="40"/>
      <c r="R120" s="40"/>
    </row>
    <row r="121" spans="1:18" x14ac:dyDescent="0.15">
      <c r="A121" s="19"/>
      <c r="I121" s="34"/>
      <c r="J121" s="34"/>
      <c r="L121" s="33"/>
      <c r="M121" s="29"/>
      <c r="N121" s="40"/>
      <c r="O121" s="40"/>
      <c r="Q121" s="40"/>
      <c r="R121" s="40"/>
    </row>
    <row r="122" spans="1:18" x14ac:dyDescent="0.15">
      <c r="A122" s="19"/>
      <c r="I122" s="34"/>
      <c r="J122" s="34"/>
      <c r="L122" s="33"/>
      <c r="M122" s="29"/>
      <c r="N122" s="40"/>
      <c r="O122" s="40"/>
      <c r="Q122" s="40"/>
      <c r="R122" s="40"/>
    </row>
    <row r="123" spans="1:18" x14ac:dyDescent="0.15">
      <c r="A123" s="19"/>
      <c r="I123" s="34"/>
      <c r="J123" s="34"/>
      <c r="L123" s="18"/>
      <c r="M123" s="29"/>
      <c r="N123" s="40"/>
      <c r="O123" s="40"/>
      <c r="Q123" s="40"/>
      <c r="R123" s="40"/>
    </row>
    <row r="124" spans="1:18" x14ac:dyDescent="0.15">
      <c r="A124" s="19"/>
      <c r="I124" s="34"/>
      <c r="J124" s="34"/>
      <c r="L124" s="32"/>
      <c r="M124" s="27"/>
      <c r="N124" s="40"/>
      <c r="O124" s="40"/>
      <c r="Q124" s="40"/>
      <c r="R124" s="40"/>
    </row>
    <row r="125" spans="1:18" x14ac:dyDescent="0.15">
      <c r="A125" s="19"/>
      <c r="H125" s="42"/>
      <c r="I125" s="34"/>
      <c r="J125" s="34"/>
      <c r="L125" s="32"/>
      <c r="M125" s="29"/>
      <c r="N125" s="34"/>
      <c r="O125" s="40"/>
      <c r="Q125" s="40"/>
      <c r="R125" s="40"/>
    </row>
    <row r="126" spans="1:18" x14ac:dyDescent="0.15">
      <c r="A126" s="19"/>
      <c r="H126" s="42"/>
      <c r="I126" s="34"/>
      <c r="J126" s="34"/>
      <c r="L126" s="32"/>
      <c r="M126" s="29"/>
      <c r="N126" s="34"/>
      <c r="O126" s="40"/>
      <c r="Q126" s="40"/>
      <c r="R126" s="40"/>
    </row>
    <row r="127" spans="1:18" x14ac:dyDescent="0.15">
      <c r="A127" s="19"/>
      <c r="H127" s="42"/>
      <c r="I127" s="34"/>
      <c r="J127" s="34"/>
      <c r="L127" s="32"/>
      <c r="M127" s="29"/>
      <c r="N127" s="34"/>
      <c r="O127" s="40"/>
      <c r="Q127" s="40"/>
      <c r="R127" s="40"/>
    </row>
    <row r="128" spans="1:18" x14ac:dyDescent="0.15">
      <c r="A128" s="19"/>
      <c r="H128" s="42"/>
      <c r="I128" s="34"/>
      <c r="J128" s="34"/>
      <c r="L128" s="32"/>
      <c r="M128" s="29"/>
      <c r="N128" s="34"/>
      <c r="O128" s="40"/>
      <c r="Q128" s="40"/>
      <c r="R128" s="40"/>
    </row>
    <row r="129" spans="1:18" x14ac:dyDescent="0.15">
      <c r="A129" s="19"/>
      <c r="H129" s="42"/>
      <c r="I129" s="34"/>
      <c r="J129" s="34"/>
      <c r="L129" s="32"/>
      <c r="M129" s="29"/>
      <c r="N129" s="34"/>
      <c r="O129" s="40"/>
      <c r="Q129" s="40"/>
      <c r="R129" s="40"/>
    </row>
    <row r="130" spans="1:18" x14ac:dyDescent="0.15">
      <c r="A130" s="19"/>
      <c r="H130" s="42"/>
      <c r="I130" s="34"/>
      <c r="J130" s="34"/>
      <c r="L130" s="32"/>
      <c r="M130" s="29"/>
      <c r="N130" s="34"/>
      <c r="O130" s="40"/>
      <c r="Q130" s="40"/>
      <c r="R130" s="40"/>
    </row>
    <row r="131" spans="1:18" x14ac:dyDescent="0.15">
      <c r="A131" s="19"/>
      <c r="H131" s="42"/>
      <c r="I131" s="34"/>
      <c r="J131" s="34"/>
      <c r="L131" s="32"/>
      <c r="M131" s="29"/>
      <c r="N131" s="34"/>
      <c r="O131" s="40"/>
      <c r="Q131" s="40"/>
      <c r="R131" s="40"/>
    </row>
    <row r="132" spans="1:18" x14ac:dyDescent="0.15">
      <c r="A132" s="19"/>
      <c r="H132" s="42"/>
      <c r="I132" s="34"/>
      <c r="J132" s="34"/>
      <c r="L132" s="32"/>
      <c r="M132" s="29"/>
      <c r="N132" s="34"/>
      <c r="O132" s="40"/>
      <c r="Q132" s="40"/>
      <c r="R132" s="40"/>
    </row>
    <row r="133" spans="1:18" x14ac:dyDescent="0.15">
      <c r="A133" s="19"/>
      <c r="G133" s="40"/>
      <c r="H133" s="40"/>
      <c r="I133" s="34"/>
      <c r="J133" s="34"/>
      <c r="K133" s="40"/>
      <c r="L133" s="40"/>
      <c r="M133" s="27"/>
      <c r="N133" s="40"/>
      <c r="O133" s="40"/>
      <c r="Q133" s="40"/>
      <c r="R133" s="40"/>
    </row>
    <row r="134" spans="1:18" x14ac:dyDescent="0.15">
      <c r="A134" s="19"/>
      <c r="J134" s="34"/>
      <c r="K134" s="34"/>
      <c r="M134" s="18"/>
      <c r="N134" s="29"/>
      <c r="O134" s="40"/>
      <c r="P134" s="40"/>
      <c r="Q134" s="40"/>
      <c r="R134" s="40"/>
    </row>
    <row r="135" spans="1:18" x14ac:dyDescent="0.15">
      <c r="A135" s="19"/>
      <c r="J135" s="34"/>
      <c r="K135" s="34"/>
      <c r="M135" s="33"/>
      <c r="N135" s="29"/>
      <c r="O135" s="40"/>
      <c r="P135" s="40"/>
      <c r="Q135" s="40"/>
      <c r="R135" s="40"/>
    </row>
    <row r="136" spans="1:18" x14ac:dyDescent="0.15">
      <c r="A136" s="19"/>
      <c r="J136" s="34"/>
      <c r="K136" s="34"/>
      <c r="M136" s="32"/>
      <c r="N136" s="29"/>
      <c r="O136" s="40"/>
      <c r="P136" s="40"/>
      <c r="Q136" s="40"/>
      <c r="R136" s="40"/>
    </row>
    <row r="137" spans="1:18" x14ac:dyDescent="0.15">
      <c r="A137" s="19"/>
      <c r="J137" s="34"/>
      <c r="K137" s="34"/>
      <c r="M137" s="32"/>
      <c r="N137" s="29"/>
      <c r="O137" s="40"/>
      <c r="P137" s="40"/>
      <c r="Q137" s="40"/>
      <c r="R137" s="40"/>
    </row>
    <row r="138" spans="1:18" x14ac:dyDescent="0.15">
      <c r="A138" s="19"/>
      <c r="J138" s="34"/>
      <c r="K138" s="34"/>
      <c r="M138" s="32"/>
      <c r="N138" s="29"/>
      <c r="O138" s="40"/>
      <c r="P138" s="40"/>
      <c r="Q138" s="40"/>
      <c r="R138" s="40"/>
    </row>
    <row r="139" spans="1:18" x14ac:dyDescent="0.15">
      <c r="A139" s="19"/>
      <c r="J139" s="34"/>
      <c r="K139" s="34"/>
      <c r="M139" s="32"/>
      <c r="N139" s="29"/>
      <c r="O139" s="40"/>
      <c r="P139" s="40"/>
      <c r="Q139" s="40"/>
      <c r="R139" s="40"/>
    </row>
    <row r="140" spans="1:18" x14ac:dyDescent="0.15">
      <c r="A140" s="19"/>
      <c r="J140" s="34"/>
      <c r="K140" s="34"/>
      <c r="M140" s="32"/>
      <c r="N140" s="29"/>
      <c r="O140" s="40"/>
      <c r="P140" s="40"/>
      <c r="Q140" s="40"/>
      <c r="R140" s="40"/>
    </row>
    <row r="141" spans="1:18" x14ac:dyDescent="0.15">
      <c r="A141" s="19"/>
      <c r="J141" s="34"/>
      <c r="K141" s="34"/>
      <c r="M141" s="32"/>
      <c r="N141" s="29"/>
      <c r="O141" s="40"/>
      <c r="P141" s="40"/>
      <c r="Q141" s="40"/>
      <c r="R141" s="40"/>
    </row>
    <row r="142" spans="1:18" x14ac:dyDescent="0.15">
      <c r="A142" s="19"/>
      <c r="J142" s="34"/>
      <c r="K142" s="27"/>
      <c r="M142" s="32"/>
      <c r="N142" s="29"/>
      <c r="O142" s="40"/>
      <c r="P142" s="40"/>
      <c r="Q142" s="40"/>
      <c r="R142" s="40"/>
    </row>
    <row r="143" spans="1:18" x14ac:dyDescent="0.15">
      <c r="A143" s="1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3"/>
  <sheetViews>
    <sheetView topLeftCell="E1" zoomScale="82" workbookViewId="0">
      <selection activeCell="I14" sqref="I14:Y129"/>
    </sheetView>
  </sheetViews>
  <sheetFormatPr baseColWidth="10" defaultRowHeight="13" x14ac:dyDescent="0.15"/>
  <cols>
    <col min="1" max="1" width="10" style="10" customWidth="1"/>
    <col min="2" max="4" width="10.83203125" style="17"/>
    <col min="5" max="5" width="14.6640625" style="17" customWidth="1"/>
    <col min="6" max="7" width="10.83203125" style="17"/>
    <col min="8" max="8" width="13.33203125" style="10" customWidth="1"/>
    <col min="9" max="13" width="10.83203125" style="17"/>
    <col min="14" max="14" width="13.83203125" style="17" bestFit="1" customWidth="1"/>
    <col min="15" max="15" width="11" style="17" bestFit="1" customWidth="1"/>
    <col min="16" max="16" width="12" style="17" customWidth="1"/>
    <col min="17" max="17" width="11.5" style="17" bestFit="1" customWidth="1"/>
    <col min="18" max="19" width="11" style="17" bestFit="1" customWidth="1"/>
    <col min="20" max="16384" width="10.83203125" style="17"/>
  </cols>
  <sheetData>
    <row r="1" spans="1:29" x14ac:dyDescent="0.15">
      <c r="A1" s="45" t="s">
        <v>39</v>
      </c>
      <c r="B1" s="24"/>
      <c r="C1" s="24"/>
      <c r="D1" s="24"/>
      <c r="E1" s="24"/>
      <c r="F1" s="24"/>
      <c r="G1" s="24"/>
      <c r="H1" s="26"/>
      <c r="I1" s="26"/>
      <c r="J1" s="10"/>
      <c r="K1" s="10"/>
      <c r="L1" s="10"/>
      <c r="M1" s="10"/>
      <c r="N1" s="10"/>
      <c r="O1" s="10"/>
      <c r="P1" s="20"/>
      <c r="T1" s="25"/>
      <c r="U1" s="27"/>
      <c r="V1" s="28"/>
      <c r="W1" s="28"/>
      <c r="X1" s="28"/>
      <c r="Y1" s="40"/>
      <c r="Z1" s="20"/>
    </row>
    <row r="2" spans="1:29" x14ac:dyDescent="0.15">
      <c r="A2" s="17" t="s">
        <v>43</v>
      </c>
      <c r="B2" s="17" t="s">
        <v>44</v>
      </c>
      <c r="C2" s="10"/>
      <c r="D2" s="10" t="s">
        <v>40</v>
      </c>
      <c r="E2" s="45" t="s">
        <v>41</v>
      </c>
      <c r="F2" s="10" t="s">
        <v>42</v>
      </c>
      <c r="H2" s="16"/>
      <c r="O2" s="18"/>
      <c r="P2" s="19"/>
      <c r="Q2" s="10"/>
      <c r="R2" s="10"/>
      <c r="S2" s="10"/>
      <c r="T2" s="10"/>
      <c r="U2" s="20"/>
      <c r="V2" s="21"/>
      <c r="W2" s="22"/>
      <c r="X2" s="18"/>
      <c r="Y2" s="22"/>
      <c r="Z2" s="16"/>
    </row>
    <row r="3" spans="1:29" x14ac:dyDescent="0.15">
      <c r="A3" s="17">
        <v>6</v>
      </c>
      <c r="B3" s="27">
        <v>18.394444444444446</v>
      </c>
      <c r="C3" s="20"/>
      <c r="D3" s="17">
        <v>-3.4167000000000001</v>
      </c>
      <c r="E3" s="115">
        <v>0.99</v>
      </c>
      <c r="F3" s="113">
        <f>-1+10^(-1/D3)</f>
        <v>0.96191447497027349</v>
      </c>
      <c r="G3" s="24"/>
      <c r="H3" s="24"/>
      <c r="I3" s="23"/>
      <c r="L3" s="24"/>
      <c r="O3" s="40"/>
      <c r="P3" s="25"/>
      <c r="Q3" s="26"/>
      <c r="R3" s="25"/>
      <c r="S3" s="25"/>
      <c r="T3" s="25"/>
      <c r="U3" s="27"/>
      <c r="V3" s="28"/>
      <c r="W3" s="29"/>
      <c r="X3" s="29"/>
      <c r="Y3" s="40"/>
      <c r="Z3" s="29"/>
    </row>
    <row r="4" spans="1:29" x14ac:dyDescent="0.15">
      <c r="A4" s="17">
        <v>5</v>
      </c>
      <c r="B4" s="27">
        <v>21.556666666666668</v>
      </c>
      <c r="H4" s="24"/>
      <c r="I4" s="23"/>
      <c r="J4" s="30"/>
      <c r="K4" s="30"/>
      <c r="L4" s="30"/>
      <c r="M4" s="30"/>
      <c r="N4" s="30"/>
      <c r="O4" s="18"/>
      <c r="P4" s="16"/>
      <c r="T4" s="25"/>
      <c r="U4" s="27"/>
      <c r="V4" s="28"/>
      <c r="W4" s="29"/>
      <c r="X4" s="29"/>
      <c r="Y4" s="40"/>
      <c r="Z4" s="16"/>
    </row>
    <row r="5" spans="1:29" x14ac:dyDescent="0.15">
      <c r="A5" s="17">
        <v>4</v>
      </c>
      <c r="B5" s="27">
        <v>25.046250000000001</v>
      </c>
      <c r="H5" s="17"/>
      <c r="J5" s="30"/>
      <c r="K5" s="30"/>
      <c r="L5" s="30"/>
      <c r="M5" s="30"/>
      <c r="N5" s="30"/>
      <c r="O5" s="18"/>
      <c r="P5" s="16"/>
      <c r="T5" s="25"/>
      <c r="U5" s="27"/>
      <c r="V5" s="28"/>
      <c r="W5" s="29"/>
      <c r="X5" s="29"/>
      <c r="Y5" s="40"/>
      <c r="Z5" s="16"/>
    </row>
    <row r="6" spans="1:29" x14ac:dyDescent="0.15">
      <c r="A6" s="17">
        <v>3</v>
      </c>
      <c r="B6" s="27">
        <v>28.338888888888889</v>
      </c>
      <c r="C6" s="27"/>
      <c r="E6" s="27"/>
      <c r="F6" s="27"/>
      <c r="G6" s="27"/>
      <c r="H6" s="27"/>
      <c r="I6" s="27"/>
      <c r="J6" s="30"/>
      <c r="K6" s="30"/>
      <c r="L6" s="30"/>
      <c r="M6" s="30"/>
      <c r="N6" s="30"/>
      <c r="O6" s="18"/>
      <c r="P6" s="16"/>
      <c r="T6" s="25"/>
      <c r="U6" s="27"/>
      <c r="V6" s="28"/>
      <c r="W6" s="29"/>
      <c r="X6" s="29"/>
      <c r="Y6" s="40"/>
      <c r="Z6" s="16"/>
    </row>
    <row r="7" spans="1:29" x14ac:dyDescent="0.15">
      <c r="A7" s="17">
        <v>2</v>
      </c>
      <c r="B7" s="27">
        <v>31.598888888888887</v>
      </c>
      <c r="C7" s="27"/>
      <c r="E7" s="27"/>
      <c r="F7" s="27"/>
      <c r="G7" s="27"/>
      <c r="H7" s="27"/>
      <c r="I7" s="27"/>
      <c r="J7" s="30"/>
      <c r="K7" s="30"/>
      <c r="L7" s="30"/>
      <c r="M7" s="30"/>
      <c r="N7" s="30"/>
      <c r="O7" s="18"/>
      <c r="P7" s="16"/>
      <c r="T7" s="25"/>
      <c r="U7" s="27"/>
      <c r="V7" s="28"/>
      <c r="W7" s="29"/>
      <c r="X7" s="29"/>
      <c r="Y7" s="40"/>
      <c r="Z7" s="16"/>
    </row>
    <row r="8" spans="1:29" x14ac:dyDescent="0.15">
      <c r="A8" s="17">
        <v>1</v>
      </c>
      <c r="B8" s="27">
        <v>35.627142857142857</v>
      </c>
      <c r="C8" s="27"/>
      <c r="E8" s="27"/>
      <c r="F8" s="27"/>
      <c r="G8" s="27"/>
      <c r="H8" s="27"/>
      <c r="I8" s="27"/>
      <c r="J8" s="30"/>
      <c r="K8" s="30"/>
      <c r="L8" s="30"/>
      <c r="M8" s="30"/>
      <c r="N8" s="30"/>
      <c r="O8" s="18"/>
      <c r="P8" s="16"/>
      <c r="T8" s="25"/>
      <c r="U8" s="27"/>
      <c r="V8" s="28"/>
      <c r="W8" s="29"/>
      <c r="X8" s="29"/>
      <c r="Y8" s="40"/>
      <c r="Z8" s="16"/>
    </row>
    <row r="9" spans="1:29" x14ac:dyDescent="0.15">
      <c r="C9" s="27"/>
      <c r="E9" s="27"/>
      <c r="F9" s="27"/>
      <c r="G9" s="27"/>
      <c r="H9" s="27"/>
      <c r="I9" s="27"/>
      <c r="J9" s="30"/>
      <c r="K9" s="30"/>
      <c r="L9" s="30"/>
      <c r="M9" s="30"/>
      <c r="N9" s="30"/>
      <c r="O9" s="18"/>
      <c r="P9" s="16"/>
      <c r="T9" s="25"/>
      <c r="U9" s="27"/>
      <c r="V9" s="28"/>
      <c r="W9" s="29"/>
      <c r="X9" s="29"/>
      <c r="Y9" s="40"/>
      <c r="Z9" s="16"/>
    </row>
    <row r="10" spans="1:29" x14ac:dyDescent="0.15">
      <c r="C10" s="27"/>
      <c r="E10" s="27"/>
      <c r="F10" s="27"/>
      <c r="G10" s="27"/>
      <c r="H10" s="27"/>
      <c r="I10" s="27"/>
      <c r="J10" s="30"/>
      <c r="K10" s="30"/>
      <c r="L10" s="30"/>
      <c r="M10" s="30"/>
      <c r="N10" s="30"/>
      <c r="O10" s="18"/>
      <c r="P10" s="16"/>
      <c r="T10" s="25"/>
      <c r="U10" s="27"/>
      <c r="V10" s="28"/>
      <c r="W10" s="29"/>
      <c r="X10" s="29"/>
      <c r="Y10" s="40"/>
      <c r="Z10" s="16"/>
    </row>
    <row r="11" spans="1:29" x14ac:dyDescent="0.15">
      <c r="C11" s="27"/>
      <c r="E11" s="27"/>
      <c r="F11" s="27"/>
      <c r="G11" s="27"/>
      <c r="H11" s="27"/>
      <c r="I11" s="27"/>
      <c r="J11" s="30"/>
      <c r="K11" s="30"/>
      <c r="L11" s="30"/>
      <c r="M11" s="30"/>
      <c r="N11" s="30"/>
      <c r="O11" s="18"/>
      <c r="P11" s="16"/>
      <c r="T11" s="25"/>
      <c r="U11" s="27"/>
      <c r="V11" s="28"/>
      <c r="W11" s="29"/>
      <c r="X11" s="29"/>
      <c r="Y11" s="40"/>
      <c r="Z11" s="16"/>
    </row>
    <row r="12" spans="1:29" ht="39" x14ac:dyDescent="0.15">
      <c r="A12" s="20"/>
      <c r="B12" s="20"/>
      <c r="C12" s="20"/>
      <c r="D12" s="20"/>
      <c r="E12" s="20"/>
      <c r="F12" s="20"/>
      <c r="G12" s="117" t="s">
        <v>55</v>
      </c>
      <c r="H12" s="116" t="s">
        <v>37</v>
      </c>
      <c r="I12" s="116" t="s">
        <v>49</v>
      </c>
      <c r="J12" s="117" t="s">
        <v>46</v>
      </c>
      <c r="K12" s="117" t="s">
        <v>50</v>
      </c>
      <c r="L12" s="117" t="s">
        <v>51</v>
      </c>
      <c r="M12" s="118" t="s">
        <v>1</v>
      </c>
      <c r="N12" s="118" t="s">
        <v>48</v>
      </c>
      <c r="O12" s="118" t="s">
        <v>47</v>
      </c>
      <c r="P12" s="118" t="s">
        <v>62</v>
      </c>
      <c r="Q12" s="118" t="s">
        <v>2</v>
      </c>
      <c r="R12" s="118" t="s">
        <v>53</v>
      </c>
      <c r="S12" s="117" t="s">
        <v>63</v>
      </c>
      <c r="T12" s="108" t="s">
        <v>0</v>
      </c>
      <c r="U12" s="108" t="s">
        <v>59</v>
      </c>
      <c r="V12" s="108" t="s">
        <v>60</v>
      </c>
      <c r="W12" s="25"/>
      <c r="X12" s="27"/>
      <c r="Y12" s="20"/>
      <c r="Z12" s="20"/>
      <c r="AA12" s="20"/>
      <c r="AB12" s="40"/>
      <c r="AC12" s="20"/>
    </row>
    <row r="13" spans="1:29" x14ac:dyDescent="0.15">
      <c r="A13" s="20"/>
      <c r="B13" s="24"/>
      <c r="C13" s="24"/>
      <c r="D13" s="24"/>
      <c r="E13" s="25"/>
      <c r="F13" s="25"/>
      <c r="G13" s="25" t="s">
        <v>56</v>
      </c>
      <c r="H13" s="20" t="s">
        <v>3</v>
      </c>
      <c r="I13" s="20"/>
      <c r="J13" s="19"/>
      <c r="K13" s="19"/>
      <c r="L13" s="40"/>
      <c r="O13" s="34"/>
      <c r="P13" s="34"/>
      <c r="R13" s="10"/>
      <c r="S13" s="19"/>
      <c r="T13" s="32">
        <v>5</v>
      </c>
      <c r="U13" s="28">
        <v>76.85066799712537</v>
      </c>
      <c r="V13" s="28">
        <v>161.3864027939633</v>
      </c>
      <c r="W13" s="25"/>
      <c r="X13" s="27"/>
      <c r="Y13" s="28"/>
      <c r="Z13" s="28"/>
      <c r="AA13" s="20"/>
      <c r="AB13" s="40"/>
      <c r="AC13" s="28"/>
    </row>
    <row r="14" spans="1:29" x14ac:dyDescent="0.15">
      <c r="A14" s="20"/>
      <c r="B14" s="24"/>
      <c r="C14" s="24"/>
      <c r="D14" s="24"/>
      <c r="E14" s="25"/>
      <c r="F14" s="25"/>
      <c r="G14" s="25"/>
      <c r="H14" s="20" t="s">
        <v>4</v>
      </c>
      <c r="I14" s="51">
        <v>27.913761157918643</v>
      </c>
      <c r="J14" s="25">
        <v>1453.7109975135597</v>
      </c>
      <c r="K14" s="25">
        <v>863.82383787217975</v>
      </c>
      <c r="L14" s="40" t="s">
        <v>5</v>
      </c>
      <c r="M14" s="17">
        <v>2.7</v>
      </c>
      <c r="N14" s="17">
        <v>1315</v>
      </c>
      <c r="O14" s="34">
        <v>298.48058504080694</v>
      </c>
      <c r="P14" s="34">
        <v>177.36306937299508</v>
      </c>
      <c r="Q14" s="17">
        <v>25</v>
      </c>
      <c r="R14" s="34">
        <v>142.13361192419379</v>
      </c>
      <c r="S14" s="27">
        <v>84.458604463330985</v>
      </c>
      <c r="T14" s="17">
        <v>25</v>
      </c>
      <c r="U14" s="27">
        <v>137.97098684178064</v>
      </c>
      <c r="V14" s="27">
        <v>289.73907236773937</v>
      </c>
      <c r="W14" s="25"/>
      <c r="X14" s="27"/>
      <c r="Y14" s="27"/>
      <c r="Z14" s="28"/>
      <c r="AA14" s="28"/>
      <c r="AB14" s="40"/>
      <c r="AC14" s="20"/>
    </row>
    <row r="15" spans="1:29" x14ac:dyDescent="0.15">
      <c r="A15" s="20"/>
      <c r="B15" s="24"/>
      <c r="C15" s="24"/>
      <c r="D15" s="24"/>
      <c r="E15" s="25"/>
      <c r="F15" s="25"/>
      <c r="G15" s="25"/>
      <c r="H15" s="20" t="s">
        <v>6</v>
      </c>
      <c r="I15" s="51">
        <v>27.175172385304588</v>
      </c>
      <c r="J15" s="25">
        <v>2391.3783365401391</v>
      </c>
      <c r="K15" s="25">
        <v>631.85120322411285</v>
      </c>
      <c r="L15" s="40" t="s">
        <v>5</v>
      </c>
      <c r="M15" s="17">
        <v>3.4</v>
      </c>
      <c r="N15" s="17">
        <v>1300</v>
      </c>
      <c r="O15" s="34">
        <v>625.43741109511325</v>
      </c>
      <c r="P15" s="34">
        <v>165.25339161246026</v>
      </c>
      <c r="Q15" s="17">
        <v>45</v>
      </c>
      <c r="R15" s="34">
        <v>297.82733861672057</v>
      </c>
      <c r="S15" s="27">
        <v>78.692091244028688</v>
      </c>
      <c r="T15" s="34">
        <v>45</v>
      </c>
      <c r="U15" s="27">
        <v>191.3718864461394</v>
      </c>
      <c r="V15" s="27">
        <v>401.88096153689281</v>
      </c>
      <c r="W15" s="25"/>
      <c r="X15" s="27"/>
      <c r="Y15" s="40"/>
      <c r="Z15" s="20"/>
      <c r="AA15" s="20"/>
      <c r="AB15" s="40"/>
      <c r="AC15" s="20"/>
    </row>
    <row r="16" spans="1:29" x14ac:dyDescent="0.15">
      <c r="A16" s="20"/>
      <c r="B16" s="24"/>
      <c r="C16" s="24"/>
      <c r="D16" s="24"/>
      <c r="E16" s="25"/>
      <c r="F16" s="25"/>
      <c r="H16" s="20" t="s">
        <v>7</v>
      </c>
      <c r="I16" s="51">
        <v>27.739380745580725</v>
      </c>
      <c r="J16" s="25">
        <v>1634.9924347427641</v>
      </c>
      <c r="K16" s="25">
        <v>376.05603125744369</v>
      </c>
      <c r="L16" s="40" t="s">
        <v>5</v>
      </c>
      <c r="M16" s="17">
        <v>5.7</v>
      </c>
      <c r="N16" s="17">
        <v>2055</v>
      </c>
      <c r="O16" s="34">
        <v>453.50155124251859</v>
      </c>
      <c r="P16" s="34">
        <v>104.30751231958294</v>
      </c>
      <c r="Q16" s="17">
        <v>75</v>
      </c>
      <c r="R16" s="34">
        <v>215.95311963929456</v>
      </c>
      <c r="S16" s="27">
        <v>49.670243961706156</v>
      </c>
      <c r="T16" s="17">
        <v>75</v>
      </c>
      <c r="U16" s="27">
        <v>196.50620373154385</v>
      </c>
      <c r="V16" s="27">
        <v>412.66302783624212</v>
      </c>
      <c r="W16" s="25"/>
      <c r="X16" s="27"/>
      <c r="Y16" s="27"/>
      <c r="Z16" s="28"/>
      <c r="AA16" s="28"/>
      <c r="AB16" s="20"/>
      <c r="AC16" s="28"/>
    </row>
    <row r="17" spans="1:31" x14ac:dyDescent="0.15">
      <c r="A17" s="20"/>
      <c r="B17" s="24"/>
      <c r="C17" s="24"/>
      <c r="D17" s="24"/>
      <c r="E17" s="25"/>
      <c r="F17" s="25"/>
      <c r="H17" s="20" t="s">
        <v>8</v>
      </c>
      <c r="I17" s="51">
        <v>27.613780930775501</v>
      </c>
      <c r="J17" s="25">
        <v>1779.4111609267859</v>
      </c>
      <c r="K17" s="25">
        <v>145.01889675030452</v>
      </c>
      <c r="L17" s="40" t="s">
        <v>5</v>
      </c>
      <c r="M17" s="17">
        <v>4.5999999999999996</v>
      </c>
      <c r="N17" s="17">
        <v>2064</v>
      </c>
      <c r="O17" s="34">
        <v>396.57419284221004</v>
      </c>
      <c r="P17" s="34">
        <v>32.32010295791671</v>
      </c>
      <c r="Q17" s="17">
        <v>100</v>
      </c>
      <c r="R17" s="34">
        <v>188.84485373438574</v>
      </c>
      <c r="S17" s="27">
        <v>15.390525218055574</v>
      </c>
      <c r="T17" s="34">
        <v>100</v>
      </c>
      <c r="U17" s="27">
        <v>251.29524182081417</v>
      </c>
      <c r="V17" s="27">
        <v>527.72000782370969</v>
      </c>
      <c r="W17" s="25"/>
      <c r="X17" s="27"/>
      <c r="Y17" s="27"/>
      <c r="Z17" s="28"/>
      <c r="AA17" s="28"/>
      <c r="AB17" s="40"/>
      <c r="AC17" s="20"/>
    </row>
    <row r="18" spans="1:31" x14ac:dyDescent="0.15">
      <c r="A18" s="20"/>
      <c r="B18" s="24"/>
      <c r="C18" s="24"/>
      <c r="D18" s="24"/>
      <c r="E18" s="25"/>
      <c r="F18" s="25"/>
      <c r="H18" s="20" t="s">
        <v>9</v>
      </c>
      <c r="I18" s="51">
        <v>28.832338674727986</v>
      </c>
      <c r="J18" s="25">
        <v>782.76021296088174</v>
      </c>
      <c r="K18" s="25">
        <v>250.85519250939217</v>
      </c>
      <c r="L18" s="40" t="s">
        <v>5</v>
      </c>
      <c r="M18" s="17">
        <v>2.6</v>
      </c>
      <c r="N18" s="17">
        <v>2059</v>
      </c>
      <c r="O18" s="34">
        <v>98.842960354458114</v>
      </c>
      <c r="P18" s="34">
        <v>31.676712021584247</v>
      </c>
      <c r="Q18" s="17">
        <v>125</v>
      </c>
      <c r="R18" s="34">
        <v>47.068076359265767</v>
      </c>
      <c r="S18" s="27">
        <v>15.084148581706783</v>
      </c>
      <c r="T18" s="17">
        <v>125</v>
      </c>
      <c r="U18" s="27">
        <v>113.26108482706347</v>
      </c>
      <c r="V18" s="27">
        <v>237.84827813683327</v>
      </c>
      <c r="W18" s="25"/>
      <c r="X18" s="27"/>
    </row>
    <row r="19" spans="1:31" x14ac:dyDescent="0.15">
      <c r="A19" s="20"/>
      <c r="B19" s="24"/>
      <c r="C19" s="24"/>
      <c r="D19" s="24"/>
      <c r="E19" s="25"/>
      <c r="F19" s="25"/>
      <c r="H19" s="20" t="s">
        <v>10</v>
      </c>
      <c r="I19" s="51">
        <v>28.85402053308858</v>
      </c>
      <c r="J19" s="25">
        <v>771.40579108843576</v>
      </c>
      <c r="K19" s="25">
        <v>153.49911048699218</v>
      </c>
      <c r="L19" s="40" t="s">
        <v>5</v>
      </c>
      <c r="M19" s="17">
        <v>2</v>
      </c>
      <c r="N19" s="17">
        <v>2056</v>
      </c>
      <c r="O19" s="34">
        <v>75.039473841287531</v>
      </c>
      <c r="P19" s="34">
        <v>14.931820086283288</v>
      </c>
      <c r="Q19" s="17">
        <v>150</v>
      </c>
      <c r="R19" s="34">
        <v>35.733082781565493</v>
      </c>
      <c r="S19" s="27">
        <v>7.1103905172777555</v>
      </c>
      <c r="T19" s="34">
        <v>150</v>
      </c>
      <c r="U19" s="27">
        <v>50.991383511438741</v>
      </c>
      <c r="V19" s="27">
        <v>107.08190537402136</v>
      </c>
      <c r="W19" s="25"/>
      <c r="X19" s="27"/>
      <c r="Y19" s="27"/>
      <c r="Z19" s="28"/>
      <c r="AA19" s="28"/>
      <c r="AB19" s="40"/>
      <c r="AC19" s="28"/>
    </row>
    <row r="20" spans="1:31" x14ac:dyDescent="0.15">
      <c r="A20" s="20"/>
      <c r="B20" s="24"/>
      <c r="C20" s="24"/>
      <c r="D20" s="24"/>
      <c r="E20" s="25"/>
      <c r="F20" s="25"/>
      <c r="H20" s="20" t="s">
        <v>11</v>
      </c>
      <c r="I20" s="51">
        <v>30.755179231694804</v>
      </c>
      <c r="J20" s="25">
        <v>214.21586465880495</v>
      </c>
      <c r="K20" s="25">
        <v>81.615134960295975</v>
      </c>
      <c r="L20" s="40" t="s">
        <v>5</v>
      </c>
      <c r="M20" s="17">
        <v>1.7</v>
      </c>
      <c r="N20" s="17">
        <v>2000</v>
      </c>
      <c r="O20" s="34">
        <v>18.208348495998418</v>
      </c>
      <c r="P20" s="34">
        <v>6.9372864716251579</v>
      </c>
      <c r="Q20" s="17">
        <v>175</v>
      </c>
      <c r="R20" s="34">
        <v>8.6706421409516281</v>
      </c>
      <c r="S20" s="27">
        <v>3.3034697483929323</v>
      </c>
      <c r="T20" s="17">
        <v>175</v>
      </c>
      <c r="U20" s="27">
        <v>18.423836095549245</v>
      </c>
      <c r="V20" s="27">
        <v>38.690055800653411</v>
      </c>
      <c r="W20" s="25"/>
      <c r="X20" s="27"/>
    </row>
    <row r="21" spans="1:31" x14ac:dyDescent="0.15">
      <c r="A21" s="20"/>
      <c r="B21" s="40"/>
      <c r="C21" s="40"/>
      <c r="D21" s="24"/>
      <c r="E21" s="25"/>
      <c r="F21" s="25"/>
      <c r="H21" s="20"/>
      <c r="I21" s="51"/>
      <c r="J21" s="25"/>
      <c r="K21" s="25"/>
      <c r="L21" s="40"/>
      <c r="O21" s="34"/>
      <c r="P21" s="34"/>
      <c r="R21" s="34"/>
      <c r="S21" s="27"/>
      <c r="T21" s="40"/>
      <c r="U21" s="40"/>
      <c r="W21" s="25"/>
      <c r="X21" s="27"/>
    </row>
    <row r="22" spans="1:31" x14ac:dyDescent="0.15">
      <c r="B22" s="24"/>
      <c r="C22" s="24"/>
      <c r="D22" s="24"/>
      <c r="E22" s="25"/>
      <c r="F22" s="25"/>
      <c r="G22" s="25" t="s">
        <v>57</v>
      </c>
      <c r="H22" s="20" t="s">
        <v>12</v>
      </c>
      <c r="I22" s="51">
        <v>29.131413578008925</v>
      </c>
      <c r="J22" s="25">
        <v>639.87549522427094</v>
      </c>
      <c r="K22" s="25">
        <v>275.89276847416971</v>
      </c>
      <c r="L22" s="40" t="s">
        <v>5</v>
      </c>
      <c r="M22" s="17">
        <v>1.7</v>
      </c>
      <c r="N22" s="17">
        <v>1350</v>
      </c>
      <c r="O22" s="34">
        <v>80.576914213426704</v>
      </c>
      <c r="P22" s="34">
        <v>34.742052326376921</v>
      </c>
      <c r="Q22" s="17">
        <v>5</v>
      </c>
      <c r="R22" s="34">
        <v>38.369959149250811</v>
      </c>
      <c r="S22" s="27">
        <v>16.543834441131867</v>
      </c>
      <c r="T22" s="40"/>
      <c r="U22" s="40"/>
    </row>
    <row r="23" spans="1:31" x14ac:dyDescent="0.15">
      <c r="B23" s="24"/>
      <c r="C23" s="24"/>
      <c r="D23" s="24"/>
      <c r="E23" s="25"/>
      <c r="F23" s="25"/>
      <c r="H23" s="20" t="s">
        <v>13</v>
      </c>
      <c r="I23" s="51">
        <v>27.794783140196621</v>
      </c>
      <c r="J23" s="25">
        <v>1575.0725785906395</v>
      </c>
      <c r="K23" s="25">
        <v>265.97368391478022</v>
      </c>
      <c r="L23" s="40" t="s">
        <v>5</v>
      </c>
      <c r="M23" s="17">
        <v>2.2000000000000002</v>
      </c>
      <c r="N23" s="17">
        <v>1950</v>
      </c>
      <c r="O23" s="34">
        <v>231.01064485996045</v>
      </c>
      <c r="P23" s="34">
        <v>39.009473640834429</v>
      </c>
      <c r="Q23" s="17">
        <v>25</v>
      </c>
      <c r="R23" s="34">
        <v>110.00506898093354</v>
      </c>
      <c r="S23" s="27">
        <v>18.575939828968774</v>
      </c>
      <c r="T23" s="40"/>
      <c r="U23" s="40"/>
    </row>
    <row r="24" spans="1:31" x14ac:dyDescent="0.15">
      <c r="B24" s="24"/>
      <c r="C24" s="24"/>
      <c r="D24" s="24"/>
      <c r="E24" s="25"/>
      <c r="F24" s="25"/>
      <c r="H24" s="20" t="s">
        <v>14</v>
      </c>
      <c r="I24" s="51">
        <v>28.225215814203661</v>
      </c>
      <c r="J24" s="25">
        <v>1178.4780690280854</v>
      </c>
      <c r="K24" s="25">
        <v>310.94904806476865</v>
      </c>
      <c r="L24" s="40" t="s">
        <v>5</v>
      </c>
      <c r="M24" s="17">
        <v>3.8</v>
      </c>
      <c r="N24" s="17">
        <v>1590</v>
      </c>
      <c r="O24" s="34">
        <v>281.64884668595749</v>
      </c>
      <c r="P24" s="34">
        <v>74.314866833089354</v>
      </c>
      <c r="Q24" s="17">
        <v>45</v>
      </c>
      <c r="R24" s="34">
        <v>134.11849842188451</v>
      </c>
      <c r="S24" s="27">
        <v>35.388031825280642</v>
      </c>
      <c r="T24" s="40"/>
      <c r="U24" s="40"/>
    </row>
    <row r="25" spans="1:31" x14ac:dyDescent="0.15">
      <c r="A25" s="20"/>
      <c r="B25" s="24"/>
      <c r="C25" s="24"/>
      <c r="D25" s="24"/>
      <c r="E25" s="25"/>
      <c r="F25" s="25"/>
      <c r="H25" s="20" t="s">
        <v>15</v>
      </c>
      <c r="I25" s="51">
        <v>27.362337106396836</v>
      </c>
      <c r="J25" s="25">
        <v>2107.9917493618113</v>
      </c>
      <c r="K25" s="25">
        <v>296.30096255740705</v>
      </c>
      <c r="L25" s="40" t="s">
        <v>5</v>
      </c>
      <c r="M25" s="17">
        <v>3.1</v>
      </c>
      <c r="N25" s="17">
        <v>2062</v>
      </c>
      <c r="O25" s="34">
        <v>316.91437551026263</v>
      </c>
      <c r="P25" s="34">
        <v>44.5457315192998</v>
      </c>
      <c r="Q25" s="17">
        <v>75</v>
      </c>
      <c r="R25" s="34">
        <v>150.91160738583935</v>
      </c>
      <c r="S25" s="27">
        <v>21.212253104428473</v>
      </c>
      <c r="T25" s="40"/>
      <c r="U25" s="40"/>
      <c r="AE25" s="40"/>
    </row>
    <row r="26" spans="1:31" x14ac:dyDescent="0.15">
      <c r="A26" s="20"/>
      <c r="B26" s="24"/>
      <c r="C26" s="24"/>
      <c r="D26" s="24"/>
      <c r="E26" s="25"/>
      <c r="F26" s="25"/>
      <c r="H26" s="20" t="s">
        <v>16</v>
      </c>
      <c r="I26" s="51">
        <v>27.581092513916879</v>
      </c>
      <c r="J26" s="25">
        <v>1819.0454839584613</v>
      </c>
      <c r="K26" s="25">
        <v>625.41287215385341</v>
      </c>
      <c r="L26" s="40" t="s">
        <v>5</v>
      </c>
      <c r="M26" s="17">
        <v>1.7</v>
      </c>
      <c r="N26" s="17">
        <v>2069</v>
      </c>
      <c r="O26" s="34">
        <v>149.46241289170538</v>
      </c>
      <c r="P26" s="34">
        <v>51.387234541399266</v>
      </c>
      <c r="Q26" s="17">
        <v>100</v>
      </c>
      <c r="R26" s="34">
        <v>71.172577567478754</v>
      </c>
      <c r="S26" s="27">
        <v>24.470111686380605</v>
      </c>
      <c r="T26" s="40"/>
      <c r="U26" s="40"/>
      <c r="AE26" s="40"/>
    </row>
    <row r="27" spans="1:31" x14ac:dyDescent="0.15">
      <c r="A27" s="20"/>
      <c r="B27" s="24"/>
      <c r="C27" s="24"/>
      <c r="D27" s="24"/>
      <c r="E27" s="25"/>
      <c r="F27" s="25"/>
      <c r="G27" s="25"/>
      <c r="H27" s="20" t="s">
        <v>17</v>
      </c>
      <c r="I27" s="51">
        <v>27.466580955644293</v>
      </c>
      <c r="J27" s="25">
        <v>1964.983054482009</v>
      </c>
      <c r="K27" s="25">
        <v>294.26973845640532</v>
      </c>
      <c r="L27" s="40" t="s">
        <v>5</v>
      </c>
      <c r="M27" s="17">
        <v>3.3</v>
      </c>
      <c r="N27" s="17">
        <v>2063</v>
      </c>
      <c r="O27" s="34">
        <v>314.32108966508144</v>
      </c>
      <c r="P27" s="34">
        <v>47.071746820462316</v>
      </c>
      <c r="Q27" s="17">
        <v>125</v>
      </c>
      <c r="R27" s="34">
        <v>149.67670936432449</v>
      </c>
      <c r="S27" s="27">
        <v>22.415117533553484</v>
      </c>
      <c r="T27" s="40"/>
      <c r="U27" s="40"/>
    </row>
    <row r="28" spans="1:31" x14ac:dyDescent="0.15">
      <c r="A28" s="20"/>
      <c r="B28" s="24"/>
      <c r="C28" s="24"/>
      <c r="D28" s="24"/>
      <c r="E28" s="25"/>
      <c r="F28" s="25"/>
      <c r="G28" s="25"/>
      <c r="H28" s="20" t="s">
        <v>18</v>
      </c>
      <c r="I28" s="51">
        <v>28.131207590236023</v>
      </c>
      <c r="J28" s="25">
        <v>1255.555279640844</v>
      </c>
      <c r="K28" s="25">
        <v>217.68191631779294</v>
      </c>
      <c r="L28" s="40" t="s">
        <v>5</v>
      </c>
      <c r="M28" s="17">
        <v>1.5</v>
      </c>
      <c r="N28" s="17">
        <v>2070</v>
      </c>
      <c r="O28" s="34">
        <v>90.982266640640859</v>
      </c>
      <c r="P28" s="34">
        <v>15.774051907086443</v>
      </c>
      <c r="Q28" s="17">
        <v>150</v>
      </c>
      <c r="R28" s="34">
        <v>43.324888876495642</v>
      </c>
      <c r="S28" s="27">
        <v>7.5114532890887817</v>
      </c>
      <c r="T28" s="40"/>
      <c r="U28" s="40"/>
    </row>
    <row r="29" spans="1:31" x14ac:dyDescent="0.15">
      <c r="A29" s="20"/>
      <c r="B29" s="24"/>
      <c r="C29" s="24"/>
      <c r="D29" s="24"/>
      <c r="E29" s="25"/>
      <c r="F29" s="25"/>
      <c r="G29" s="25"/>
      <c r="H29" s="20" t="s">
        <v>19</v>
      </c>
      <c r="I29" s="51">
        <v>29.496755044662521</v>
      </c>
      <c r="J29" s="25">
        <v>500.22721059583728</v>
      </c>
      <c r="K29" s="25">
        <v>187.31631298582923</v>
      </c>
      <c r="L29" s="40" t="s">
        <v>5</v>
      </c>
      <c r="M29" s="17">
        <v>1.6</v>
      </c>
      <c r="N29" s="17">
        <v>2075</v>
      </c>
      <c r="O29" s="34">
        <v>38.571736720642875</v>
      </c>
      <c r="P29" s="34">
        <v>14.443667507341051</v>
      </c>
      <c r="Q29" s="17">
        <v>175</v>
      </c>
      <c r="R29" s="34">
        <v>18.367493676496608</v>
      </c>
      <c r="S29" s="27">
        <v>6.8779369082576425</v>
      </c>
      <c r="T29" s="40"/>
      <c r="U29" s="40"/>
    </row>
    <row r="30" spans="1:31" x14ac:dyDescent="0.15">
      <c r="A30" s="20"/>
      <c r="B30" s="24"/>
      <c r="C30" s="24"/>
      <c r="D30" s="24"/>
      <c r="E30" s="25"/>
      <c r="F30" s="25"/>
      <c r="H30" s="20"/>
      <c r="I30" s="51"/>
      <c r="L30" s="40"/>
      <c r="O30" s="34"/>
      <c r="P30" s="34"/>
      <c r="R30" s="34"/>
      <c r="S30" s="27"/>
      <c r="T30" s="40"/>
      <c r="U30" s="40"/>
    </row>
    <row r="31" spans="1:31" x14ac:dyDescent="0.15">
      <c r="A31" s="20"/>
      <c r="B31" s="24"/>
      <c r="C31" s="24"/>
      <c r="D31" s="24"/>
      <c r="E31" s="25"/>
      <c r="F31" s="25"/>
      <c r="G31" s="25" t="s">
        <v>58</v>
      </c>
      <c r="H31" s="20" t="s">
        <v>20</v>
      </c>
      <c r="I31" s="51">
        <v>28.245569953327951</v>
      </c>
      <c r="J31" s="25">
        <v>1162.4231594483717</v>
      </c>
      <c r="K31" s="25">
        <v>295.86632310601152</v>
      </c>
      <c r="L31" s="40" t="s">
        <v>5</v>
      </c>
      <c r="M31" s="17">
        <v>3.3</v>
      </c>
      <c r="N31" s="42">
        <v>2064</v>
      </c>
      <c r="O31" s="34">
        <v>223.02304803369924</v>
      </c>
      <c r="P31" s="34">
        <v>56.765050363362683</v>
      </c>
      <c r="Q31" s="17">
        <v>5</v>
      </c>
      <c r="R31" s="34">
        <v>106.20145144461868</v>
      </c>
      <c r="S31" s="27">
        <v>27.030976363506038</v>
      </c>
      <c r="T31" s="34"/>
      <c r="U31" s="40"/>
    </row>
    <row r="32" spans="1:31" x14ac:dyDescent="0.15">
      <c r="B32" s="24"/>
      <c r="C32" s="24"/>
      <c r="D32" s="24"/>
      <c r="E32" s="25"/>
      <c r="F32" s="25"/>
      <c r="G32" s="25"/>
      <c r="H32" s="20" t="s">
        <v>21</v>
      </c>
      <c r="I32" s="51">
        <v>28.019009712017937</v>
      </c>
      <c r="J32" s="25">
        <v>1354.1722865500033</v>
      </c>
      <c r="K32" s="25">
        <v>798.09742401271319</v>
      </c>
      <c r="L32" s="40" t="s">
        <v>5</v>
      </c>
      <c r="M32" s="17">
        <v>3.9</v>
      </c>
      <c r="N32" s="42">
        <v>2053</v>
      </c>
      <c r="O32" s="34">
        <v>257.24656198465726</v>
      </c>
      <c r="P32" s="34">
        <v>151.61129827810922</v>
      </c>
      <c r="Q32" s="17">
        <v>25</v>
      </c>
      <c r="R32" s="34">
        <v>122.49836284983678</v>
      </c>
      <c r="S32" s="27">
        <v>72.195856322909137</v>
      </c>
      <c r="T32" s="34"/>
      <c r="U32" s="40"/>
    </row>
    <row r="33" spans="1:22" x14ac:dyDescent="0.15">
      <c r="A33" s="20"/>
      <c r="B33" s="24"/>
      <c r="C33" s="24"/>
      <c r="D33" s="24"/>
      <c r="E33" s="25"/>
      <c r="F33" s="25"/>
      <c r="H33" s="20" t="s">
        <v>22</v>
      </c>
      <c r="I33" s="51">
        <v>27.109947887795492</v>
      </c>
      <c r="J33" s="25">
        <v>2498.8385729513147</v>
      </c>
      <c r="K33" s="25">
        <v>233.70340048775458</v>
      </c>
      <c r="L33" s="40" t="s">
        <v>5</v>
      </c>
      <c r="M33" s="17">
        <v>2.5</v>
      </c>
      <c r="N33" s="42">
        <v>2050</v>
      </c>
      <c r="O33" s="34">
        <v>304.73641133552621</v>
      </c>
      <c r="P33" s="34">
        <v>28.50041469362861</v>
      </c>
      <c r="Q33" s="17">
        <v>45</v>
      </c>
      <c r="R33" s="34">
        <v>145.11257682644106</v>
      </c>
      <c r="S33" s="27">
        <v>13.571626044585052</v>
      </c>
      <c r="T33" s="34"/>
      <c r="U33" s="40"/>
    </row>
    <row r="34" spans="1:22" x14ac:dyDescent="0.15">
      <c r="B34" s="24"/>
      <c r="C34" s="24"/>
      <c r="D34" s="24"/>
      <c r="E34" s="25"/>
      <c r="F34" s="25"/>
      <c r="H34" s="20" t="s">
        <v>23</v>
      </c>
      <c r="I34" s="51">
        <v>26.765808228227733</v>
      </c>
      <c r="J34" s="25">
        <v>3151.0915520868657</v>
      </c>
      <c r="K34" s="25">
        <v>447.19611678269376</v>
      </c>
      <c r="L34" s="40" t="s">
        <v>5</v>
      </c>
      <c r="M34" s="17">
        <v>3.6</v>
      </c>
      <c r="N34" s="42">
        <v>2046</v>
      </c>
      <c r="O34" s="34">
        <v>554.44426136425795</v>
      </c>
      <c r="P34" s="34">
        <v>78.685533744755503</v>
      </c>
      <c r="Q34" s="17">
        <v>75</v>
      </c>
      <c r="R34" s="34">
        <v>264.02107684012282</v>
      </c>
      <c r="S34" s="27">
        <v>37.469301783216906</v>
      </c>
      <c r="T34" s="34"/>
      <c r="U34" s="40"/>
    </row>
    <row r="35" spans="1:22" x14ac:dyDescent="0.15">
      <c r="B35" s="24"/>
      <c r="C35" s="24"/>
      <c r="D35" s="24"/>
      <c r="E35" s="25"/>
      <c r="F35" s="25"/>
      <c r="H35" s="20" t="s">
        <v>24</v>
      </c>
      <c r="I35" s="51">
        <v>26.807185505038618</v>
      </c>
      <c r="J35" s="25">
        <v>3064.4371389051748</v>
      </c>
      <c r="K35" s="25">
        <v>626.9190492773904</v>
      </c>
      <c r="L35" s="40" t="s">
        <v>5</v>
      </c>
      <c r="M35" s="17">
        <v>3.3</v>
      </c>
      <c r="N35" s="42">
        <v>2053</v>
      </c>
      <c r="O35" s="34">
        <v>492.57878998475775</v>
      </c>
      <c r="P35" s="34">
        <v>100.77120616733504</v>
      </c>
      <c r="Q35" s="17">
        <v>100</v>
      </c>
      <c r="R35" s="34">
        <v>234.56132856417034</v>
      </c>
      <c r="S35" s="27">
        <v>47.98628865111192</v>
      </c>
      <c r="T35" s="34"/>
      <c r="U35" s="40"/>
    </row>
    <row r="36" spans="1:22" x14ac:dyDescent="0.15">
      <c r="A36" s="20"/>
      <c r="B36" s="24"/>
      <c r="C36" s="24"/>
      <c r="D36" s="24"/>
      <c r="E36" s="25"/>
      <c r="F36" s="25"/>
      <c r="H36" s="20" t="s">
        <v>25</v>
      </c>
      <c r="I36" s="51">
        <v>26.688236499026409</v>
      </c>
      <c r="J36" s="25">
        <v>3320.2036344165222</v>
      </c>
      <c r="K36" s="25">
        <v>1591.2564700836645</v>
      </c>
      <c r="L36" s="40" t="s">
        <v>5</v>
      </c>
      <c r="M36" s="17">
        <v>2.8</v>
      </c>
      <c r="N36" s="42">
        <v>2037</v>
      </c>
      <c r="O36" s="34">
        <v>456.38537930124011</v>
      </c>
      <c r="P36" s="34">
        <v>218.72941169534903</v>
      </c>
      <c r="Q36" s="17">
        <v>125</v>
      </c>
      <c r="R36" s="34">
        <v>217.32637109582862</v>
      </c>
      <c r="S36" s="27">
        <v>104.15686271207097</v>
      </c>
      <c r="T36" s="34"/>
      <c r="U36" s="40"/>
    </row>
    <row r="37" spans="1:22" x14ac:dyDescent="0.15">
      <c r="A37" s="20"/>
      <c r="B37" s="24"/>
      <c r="C37" s="24"/>
      <c r="D37" s="24"/>
      <c r="E37" s="25"/>
      <c r="F37" s="25"/>
      <c r="G37" s="25"/>
      <c r="H37" s="20" t="s">
        <v>26</v>
      </c>
      <c r="I37" s="51">
        <v>27.133102576106801</v>
      </c>
      <c r="J37" s="25">
        <v>2460.1482878589723</v>
      </c>
      <c r="K37" s="25">
        <v>213.4593036323916</v>
      </c>
      <c r="L37" s="40" t="s">
        <v>5</v>
      </c>
      <c r="M37" s="17">
        <v>2</v>
      </c>
      <c r="N37" s="42">
        <v>2058</v>
      </c>
      <c r="O37" s="34">
        <v>239.08146626423442</v>
      </c>
      <c r="P37" s="34">
        <v>20.744344376325714</v>
      </c>
      <c r="Q37" s="17">
        <v>150</v>
      </c>
      <c r="R37" s="34">
        <v>113.84831726868305</v>
      </c>
      <c r="S37" s="27">
        <v>9.8782592268217666</v>
      </c>
      <c r="T37" s="34"/>
      <c r="U37" s="40"/>
    </row>
    <row r="38" spans="1:22" x14ac:dyDescent="0.15">
      <c r="A38" s="20"/>
      <c r="B38" s="24"/>
      <c r="C38" s="24"/>
      <c r="D38" s="24"/>
      <c r="E38" s="25"/>
      <c r="F38" s="25"/>
      <c r="G38" s="25"/>
      <c r="H38" s="20" t="s">
        <v>27</v>
      </c>
      <c r="I38" s="51">
        <v>28.667681563952179</v>
      </c>
      <c r="J38" s="25">
        <v>874.62240357819189</v>
      </c>
      <c r="K38" s="25">
        <v>143.72534304629468</v>
      </c>
      <c r="L38" s="40" t="s">
        <v>5</v>
      </c>
      <c r="M38" s="17">
        <v>2</v>
      </c>
      <c r="N38" s="42">
        <v>2044</v>
      </c>
      <c r="O38" s="34">
        <v>85.579491543854388</v>
      </c>
      <c r="P38" s="34">
        <v>14.063145112161905</v>
      </c>
      <c r="Q38" s="17">
        <v>175</v>
      </c>
      <c r="R38" s="34">
        <v>40.752138830406849</v>
      </c>
      <c r="S38" s="27">
        <v>6.6967357676961452</v>
      </c>
      <c r="T38" s="34"/>
      <c r="U38" s="40"/>
    </row>
    <row r="39" spans="1:22" x14ac:dyDescent="0.15">
      <c r="A39" s="20"/>
      <c r="B39" s="24"/>
      <c r="C39" s="24"/>
      <c r="D39" s="24"/>
      <c r="E39" s="25"/>
      <c r="F39" s="25"/>
      <c r="G39" s="120" t="s">
        <v>54</v>
      </c>
      <c r="H39" s="20"/>
      <c r="I39" s="51"/>
      <c r="P39" s="34"/>
      <c r="Q39" s="34"/>
      <c r="R39" s="34"/>
      <c r="T39" s="27"/>
      <c r="U39" s="40"/>
      <c r="V39" s="40"/>
    </row>
    <row r="40" spans="1:22" x14ac:dyDescent="0.15">
      <c r="A40" s="20"/>
      <c r="B40" s="24"/>
      <c r="C40" s="24"/>
      <c r="D40" s="24"/>
      <c r="E40" s="25"/>
      <c r="F40" s="25"/>
      <c r="H40" s="10" t="s">
        <v>28</v>
      </c>
      <c r="I40" s="51">
        <v>28.286290130758989</v>
      </c>
      <c r="J40" s="25">
        <v>1130.9574598804761</v>
      </c>
      <c r="K40" s="25">
        <v>397.03175358986329</v>
      </c>
      <c r="L40" s="40" t="s">
        <v>5</v>
      </c>
      <c r="M40" s="17">
        <v>3.3</v>
      </c>
      <c r="N40" s="17">
        <v>2067</v>
      </c>
      <c r="O40" s="34">
        <v>180.55924613476395</v>
      </c>
      <c r="P40" s="34">
        <v>63.386782140616781</v>
      </c>
      <c r="Q40" s="17">
        <v>5</v>
      </c>
      <c r="R40" s="34">
        <v>85.980593397506638</v>
      </c>
      <c r="S40" s="27">
        <v>30.184181971722275</v>
      </c>
      <c r="U40" s="40"/>
      <c r="V40" s="40"/>
    </row>
    <row r="41" spans="1:22" x14ac:dyDescent="0.15">
      <c r="A41" s="20"/>
      <c r="B41" s="24"/>
      <c r="C41" s="24"/>
      <c r="D41" s="24"/>
      <c r="E41" s="25"/>
      <c r="F41" s="25"/>
      <c r="H41" s="10" t="s">
        <v>29</v>
      </c>
      <c r="I41" s="51">
        <v>27.295131462029641</v>
      </c>
      <c r="J41" s="25">
        <v>2205.6604685497005</v>
      </c>
      <c r="K41" s="25">
        <v>413.63664237183826</v>
      </c>
      <c r="L41" s="40" t="s">
        <v>5</v>
      </c>
      <c r="M41" s="17">
        <v>2.5</v>
      </c>
      <c r="N41" s="17">
        <v>2074</v>
      </c>
      <c r="O41" s="34">
        <v>372.21849758553282</v>
      </c>
      <c r="P41" s="34">
        <v>69.80367638869015</v>
      </c>
      <c r="Q41" s="17">
        <v>25</v>
      </c>
      <c r="R41" s="34">
        <v>177.24690361215846</v>
      </c>
      <c r="S41" s="27">
        <v>33.239845899376256</v>
      </c>
      <c r="U41" s="40"/>
      <c r="V41" s="40"/>
    </row>
    <row r="42" spans="1:22" x14ac:dyDescent="0.15">
      <c r="A42" s="20"/>
      <c r="B42" s="24"/>
      <c r="C42" s="24"/>
      <c r="D42" s="24"/>
      <c r="E42" s="25"/>
      <c r="F42" s="25"/>
      <c r="G42" s="25"/>
      <c r="H42" s="10" t="s">
        <v>30</v>
      </c>
      <c r="I42" s="51">
        <v>26.98134943853853</v>
      </c>
      <c r="J42" s="25">
        <v>2725.0621058199763</v>
      </c>
      <c r="K42" s="25">
        <v>371.36939755707328</v>
      </c>
      <c r="L42" s="40" t="s">
        <v>5</v>
      </c>
      <c r="M42" s="17">
        <v>3</v>
      </c>
      <c r="N42" s="17">
        <v>2066</v>
      </c>
      <c r="O42" s="34">
        <v>395.70117703097429</v>
      </c>
      <c r="P42" s="34">
        <v>53.925856373243946</v>
      </c>
      <c r="Q42" s="17">
        <v>45</v>
      </c>
      <c r="R42" s="34">
        <v>188.42913191951155</v>
      </c>
      <c r="S42" s="27">
        <v>25.678979225354258</v>
      </c>
      <c r="U42" s="40"/>
      <c r="V42" s="40"/>
    </row>
    <row r="43" spans="1:22" x14ac:dyDescent="0.15">
      <c r="A43" s="20"/>
      <c r="B43" s="40"/>
      <c r="C43" s="24"/>
      <c r="D43" s="24"/>
      <c r="E43" s="25"/>
      <c r="F43" s="25"/>
      <c r="G43" s="25"/>
      <c r="H43" s="10" t="s">
        <v>31</v>
      </c>
      <c r="I43" s="51">
        <v>27.523629462617965</v>
      </c>
      <c r="J43" s="25">
        <v>1890.8707701071971</v>
      </c>
      <c r="K43" s="25">
        <v>208.35449947556106</v>
      </c>
      <c r="L43" s="40" t="s">
        <v>5</v>
      </c>
      <c r="M43" s="17">
        <v>2.1</v>
      </c>
      <c r="N43" s="17">
        <v>2072</v>
      </c>
      <c r="O43" s="34">
        <v>325.79192322792926</v>
      </c>
      <c r="P43" s="34">
        <v>35.898917139370319</v>
      </c>
      <c r="Q43" s="17">
        <v>75</v>
      </c>
      <c r="R43" s="34">
        <v>155.13901106091868</v>
      </c>
      <c r="S43" s="27">
        <v>17.094722447319196</v>
      </c>
      <c r="U43" s="40"/>
      <c r="V43" s="40"/>
    </row>
    <row r="44" spans="1:22" x14ac:dyDescent="0.15">
      <c r="B44" s="24"/>
      <c r="C44" s="24"/>
      <c r="D44" s="24"/>
      <c r="E44" s="25"/>
      <c r="F44" s="25"/>
      <c r="H44" s="10" t="s">
        <v>32</v>
      </c>
      <c r="I44" s="51">
        <v>25.764800692257651</v>
      </c>
      <c r="J44" s="25">
        <v>6186.3712446991558</v>
      </c>
      <c r="K44" s="25">
        <v>1537.308795420766</v>
      </c>
      <c r="L44" s="40" t="s">
        <v>5</v>
      </c>
      <c r="M44" s="17">
        <v>3.6</v>
      </c>
      <c r="N44" s="17">
        <v>2077</v>
      </c>
      <c r="O44" s="34">
        <v>1072.2646355761658</v>
      </c>
      <c r="P44" s="34">
        <v>266.45698909555892</v>
      </c>
      <c r="Q44" s="17">
        <v>100</v>
      </c>
      <c r="R44" s="34">
        <v>510.60220741722179</v>
      </c>
      <c r="S44" s="27">
        <v>126.88428052169471</v>
      </c>
      <c r="U44" s="40"/>
      <c r="V44" s="40"/>
    </row>
    <row r="45" spans="1:22" x14ac:dyDescent="0.15">
      <c r="B45" s="24"/>
      <c r="C45" s="24"/>
      <c r="D45" s="24"/>
      <c r="E45" s="25"/>
      <c r="F45" s="25"/>
      <c r="H45" s="10" t="s">
        <v>33</v>
      </c>
      <c r="I45" s="51">
        <v>28.634035734745112</v>
      </c>
      <c r="J45" s="25">
        <v>894.68068453448188</v>
      </c>
      <c r="K45" s="25">
        <v>126.71775172660477</v>
      </c>
      <c r="L45" s="40" t="s">
        <v>5</v>
      </c>
      <c r="M45" s="17">
        <v>1.9</v>
      </c>
      <c r="N45" s="17">
        <v>2077</v>
      </c>
      <c r="O45" s="34">
        <v>81.843683226553452</v>
      </c>
      <c r="P45" s="34">
        <v>11.591898328384643</v>
      </c>
      <c r="Q45" s="17">
        <v>125</v>
      </c>
      <c r="R45" s="34">
        <v>38.973182488834972</v>
      </c>
      <c r="S45" s="27">
        <v>5.5199515849450673</v>
      </c>
      <c r="U45" s="40"/>
      <c r="V45" s="40"/>
    </row>
    <row r="46" spans="1:22" x14ac:dyDescent="0.15">
      <c r="B46" s="24"/>
      <c r="C46" s="24"/>
      <c r="D46" s="24"/>
      <c r="E46" s="25"/>
      <c r="F46" s="25"/>
      <c r="H46" s="10" t="s">
        <v>34</v>
      </c>
      <c r="I46" s="51">
        <v>30.15305679557061</v>
      </c>
      <c r="J46" s="25">
        <v>321.42590013892902</v>
      </c>
      <c r="K46" s="25">
        <v>69.062689573842391</v>
      </c>
      <c r="L46" s="40" t="s">
        <v>5</v>
      </c>
      <c r="M46" s="17">
        <v>1.5</v>
      </c>
      <c r="N46" s="17">
        <v>2076</v>
      </c>
      <c r="O46" s="34">
        <v>23.224414749922619</v>
      </c>
      <c r="P46" s="34">
        <v>4.9900787264336994</v>
      </c>
      <c r="Q46" s="17">
        <v>150</v>
      </c>
      <c r="R46" s="34">
        <v>11.05924511901077</v>
      </c>
      <c r="S46" s="27">
        <v>2.3762279649684279</v>
      </c>
      <c r="U46" s="40"/>
      <c r="V46" s="40"/>
    </row>
    <row r="47" spans="1:22" x14ac:dyDescent="0.15">
      <c r="A47" s="20"/>
      <c r="B47" s="24"/>
      <c r="C47" s="24"/>
      <c r="D47" s="24"/>
      <c r="E47" s="25"/>
      <c r="F47" s="25"/>
      <c r="H47" s="10" t="s">
        <v>35</v>
      </c>
      <c r="I47" s="51">
        <v>30.756574792893357</v>
      </c>
      <c r="J47" s="25">
        <v>214.01448984688588</v>
      </c>
      <c r="K47" s="25">
        <v>37.860599378208661</v>
      </c>
      <c r="L47" s="17" t="s">
        <v>5</v>
      </c>
      <c r="M47" s="34">
        <v>1.2</v>
      </c>
      <c r="N47" s="34">
        <v>2071</v>
      </c>
      <c r="O47" s="27">
        <v>12.400646442117964</v>
      </c>
      <c r="P47" s="27">
        <v>5.905069734341887</v>
      </c>
      <c r="Q47" s="27">
        <v>175</v>
      </c>
      <c r="R47" s="27">
        <v>5.905069734341887</v>
      </c>
      <c r="S47" s="27">
        <v>1.0446464614253612</v>
      </c>
      <c r="T47" s="40"/>
    </row>
    <row r="48" spans="1:22" x14ac:dyDescent="0.15">
      <c r="A48" s="20"/>
      <c r="B48" s="24"/>
      <c r="C48" s="24"/>
      <c r="D48" s="24"/>
      <c r="E48" s="25"/>
      <c r="F48" s="25"/>
      <c r="G48" s="25"/>
      <c r="H48" s="19"/>
      <c r="I48" s="25"/>
      <c r="O48" s="34"/>
    </row>
    <row r="49" spans="1:15" x14ac:dyDescent="0.15">
      <c r="A49" s="20"/>
      <c r="B49" s="24"/>
      <c r="C49" s="24"/>
      <c r="D49" s="24"/>
      <c r="E49" s="25"/>
      <c r="F49" s="25"/>
      <c r="G49" s="25"/>
      <c r="H49" s="19"/>
      <c r="O49" s="34"/>
    </row>
    <row r="50" spans="1:15" x14ac:dyDescent="0.15">
      <c r="A50" s="20"/>
      <c r="B50" s="24"/>
      <c r="C50" s="24"/>
      <c r="D50" s="24"/>
      <c r="E50" s="25"/>
      <c r="F50" s="25"/>
      <c r="G50" s="25"/>
      <c r="H50" s="19"/>
      <c r="J50" s="25"/>
      <c r="K50" s="43"/>
      <c r="L50" s="24"/>
      <c r="M50" s="24"/>
      <c r="O50" s="34"/>
    </row>
    <row r="51" spans="1:15" x14ac:dyDescent="0.15">
      <c r="A51" s="20"/>
      <c r="B51" s="24"/>
      <c r="C51" s="24"/>
      <c r="D51" s="24"/>
      <c r="E51" s="25"/>
      <c r="F51" s="25"/>
      <c r="G51" s="25"/>
      <c r="H51" s="19"/>
      <c r="I51" s="25"/>
      <c r="J51" s="25"/>
      <c r="K51" s="25"/>
      <c r="L51" s="25"/>
      <c r="M51" s="25"/>
      <c r="N51" s="25"/>
      <c r="O51" s="34"/>
    </row>
    <row r="52" spans="1:15" x14ac:dyDescent="0.15">
      <c r="A52" s="20"/>
      <c r="B52" s="24"/>
      <c r="C52" s="24"/>
      <c r="D52" s="24"/>
      <c r="E52" s="25"/>
      <c r="F52" s="25"/>
      <c r="G52" s="25"/>
      <c r="H52" s="20"/>
      <c r="I52" s="24"/>
      <c r="J52" s="40"/>
      <c r="K52" s="25"/>
      <c r="L52" s="25"/>
      <c r="M52" s="27"/>
      <c r="N52" s="27"/>
      <c r="O52" s="34"/>
    </row>
    <row r="53" spans="1:15" x14ac:dyDescent="0.15">
      <c r="A53" s="20"/>
      <c r="B53" s="24"/>
      <c r="C53" s="24"/>
      <c r="D53" s="24"/>
      <c r="E53" s="25"/>
      <c r="F53" s="25"/>
      <c r="G53" s="25"/>
      <c r="H53" s="20"/>
      <c r="I53" s="24"/>
      <c r="J53" s="40"/>
      <c r="K53" s="25"/>
      <c r="L53" s="25"/>
      <c r="M53" s="27"/>
      <c r="O53" s="34"/>
    </row>
    <row r="54" spans="1:15" x14ac:dyDescent="0.15">
      <c r="A54" s="20"/>
      <c r="B54" s="24"/>
      <c r="C54" s="24"/>
      <c r="D54" s="24"/>
      <c r="E54" s="25"/>
      <c r="F54" s="25"/>
      <c r="G54" s="25"/>
      <c r="H54" s="20"/>
      <c r="I54" s="24"/>
      <c r="J54" s="40"/>
      <c r="K54" s="25"/>
      <c r="L54" s="25"/>
      <c r="M54" s="27"/>
      <c r="O54" s="34"/>
    </row>
    <row r="55" spans="1:15" x14ac:dyDescent="0.15">
      <c r="A55" s="20"/>
      <c r="B55" s="40"/>
      <c r="C55" s="24"/>
      <c r="D55" s="24"/>
      <c r="E55" s="25"/>
      <c r="F55" s="25"/>
      <c r="G55" s="25"/>
      <c r="H55" s="20"/>
      <c r="I55" s="24"/>
      <c r="J55" s="40"/>
      <c r="K55" s="25"/>
      <c r="L55" s="25"/>
      <c r="M55" s="27"/>
      <c r="O55" s="34"/>
    </row>
    <row r="56" spans="1:15" x14ac:dyDescent="0.15">
      <c r="B56" s="24"/>
      <c r="C56" s="24"/>
      <c r="D56" s="24"/>
      <c r="E56" s="25"/>
      <c r="F56" s="25"/>
      <c r="H56" s="20"/>
      <c r="I56" s="52"/>
      <c r="J56" s="40"/>
      <c r="K56" s="25"/>
      <c r="L56" s="25"/>
      <c r="M56" s="27"/>
      <c r="O56" s="34"/>
    </row>
    <row r="57" spans="1:15" x14ac:dyDescent="0.15">
      <c r="B57" s="24"/>
      <c r="C57" s="24"/>
      <c r="D57" s="24"/>
      <c r="E57" s="25"/>
      <c r="F57" s="25"/>
      <c r="O57" s="34"/>
    </row>
    <row r="58" spans="1:15" x14ac:dyDescent="0.15">
      <c r="B58" s="24"/>
      <c r="C58" s="24"/>
      <c r="D58" s="24"/>
      <c r="E58" s="25"/>
      <c r="F58" s="25"/>
      <c r="O58" s="34"/>
    </row>
    <row r="59" spans="1:15" x14ac:dyDescent="0.15">
      <c r="A59" s="20"/>
      <c r="B59" s="24"/>
      <c r="C59" s="24"/>
      <c r="D59" s="24"/>
      <c r="E59" s="25"/>
      <c r="F59" s="25"/>
      <c r="O59" s="34"/>
    </row>
    <row r="60" spans="1:15" x14ac:dyDescent="0.15">
      <c r="A60" s="20"/>
      <c r="B60" s="24"/>
      <c r="C60" s="24"/>
      <c r="D60" s="24"/>
      <c r="E60" s="25"/>
      <c r="F60" s="25"/>
      <c r="G60" s="25"/>
      <c r="H60" s="21"/>
      <c r="M60" s="36"/>
      <c r="O60" s="34"/>
    </row>
    <row r="61" spans="1:15" ht="15" x14ac:dyDescent="0.2">
      <c r="A61" s="20"/>
      <c r="B61" s="24"/>
      <c r="C61" s="24"/>
      <c r="D61" s="24"/>
      <c r="E61" s="25"/>
      <c r="F61" s="25"/>
      <c r="G61" s="25"/>
      <c r="H61" s="57"/>
      <c r="I61" s="67"/>
      <c r="J61" s="60"/>
      <c r="K61" s="62"/>
      <c r="L61" s="62"/>
      <c r="M61" s="68"/>
      <c r="O61" s="34"/>
    </row>
    <row r="62" spans="1:15" ht="15" x14ac:dyDescent="0.2">
      <c r="A62" s="20"/>
      <c r="B62" s="24"/>
      <c r="C62" s="24"/>
      <c r="D62" s="24"/>
      <c r="E62" s="25"/>
      <c r="F62" s="25"/>
      <c r="G62" s="25"/>
      <c r="H62" s="57"/>
      <c r="I62" s="67"/>
      <c r="J62" s="60"/>
      <c r="K62" s="62"/>
      <c r="L62" s="62"/>
      <c r="M62" s="68"/>
      <c r="O62" s="24"/>
    </row>
    <row r="63" spans="1:15" ht="15" x14ac:dyDescent="0.2">
      <c r="A63" s="20"/>
      <c r="B63" s="24"/>
      <c r="C63" s="24"/>
      <c r="D63" s="24"/>
      <c r="E63" s="25"/>
      <c r="F63" s="25"/>
      <c r="G63" s="25"/>
      <c r="H63" s="57"/>
      <c r="I63" s="67"/>
      <c r="J63" s="60"/>
      <c r="K63" s="62"/>
      <c r="L63" s="62"/>
      <c r="M63" s="68"/>
      <c r="O63" s="24"/>
    </row>
    <row r="64" spans="1:15" x14ac:dyDescent="0.15">
      <c r="A64" s="20"/>
      <c r="B64" s="24"/>
      <c r="C64" s="24"/>
      <c r="D64" s="24"/>
      <c r="E64" s="25"/>
      <c r="F64" s="25"/>
      <c r="G64" s="25"/>
      <c r="O64" s="24"/>
    </row>
    <row r="65" spans="1:15" x14ac:dyDescent="0.15">
      <c r="A65" s="20"/>
      <c r="B65" s="24"/>
      <c r="C65" s="24"/>
      <c r="D65" s="24"/>
      <c r="E65" s="25"/>
      <c r="F65" s="25"/>
      <c r="G65" s="25"/>
      <c r="H65" s="19"/>
      <c r="O65" s="24"/>
    </row>
    <row r="66" spans="1:15" x14ac:dyDescent="0.15">
      <c r="A66" s="20"/>
      <c r="B66" s="24"/>
      <c r="C66" s="24"/>
      <c r="D66" s="24"/>
      <c r="E66" s="25"/>
      <c r="F66" s="25"/>
      <c r="G66" s="25"/>
      <c r="H66" s="19"/>
      <c r="I66" s="25"/>
      <c r="O66" s="24"/>
    </row>
    <row r="67" spans="1:15" ht="16" x14ac:dyDescent="0.2">
      <c r="A67" s="20"/>
      <c r="B67" s="40"/>
      <c r="C67" s="24"/>
      <c r="D67" s="24"/>
      <c r="E67" s="25"/>
      <c r="F67" s="25"/>
      <c r="G67" s="25"/>
      <c r="H67" s="2"/>
      <c r="I67" s="127"/>
      <c r="J67" s="128"/>
      <c r="K67" s="128"/>
      <c r="L67" s="129"/>
      <c r="M67" s="129"/>
      <c r="N67" s="128"/>
      <c r="O67" s="24"/>
    </row>
    <row r="68" spans="1:15" ht="16" x14ac:dyDescent="0.2">
      <c r="B68" s="40"/>
      <c r="C68" s="24"/>
      <c r="D68" s="24"/>
      <c r="E68" s="25"/>
      <c r="F68" s="25"/>
      <c r="G68" s="25"/>
      <c r="H68" s="9"/>
      <c r="I68" s="130"/>
      <c r="J68" s="6"/>
      <c r="K68" s="3"/>
      <c r="L68" s="6"/>
      <c r="M68" s="6"/>
      <c r="N68" s="7"/>
      <c r="O68" s="46"/>
    </row>
    <row r="69" spans="1:15" ht="16" x14ac:dyDescent="0.2">
      <c r="B69" s="40"/>
      <c r="C69" s="24"/>
      <c r="D69" s="24"/>
      <c r="E69" s="25"/>
      <c r="F69" s="25"/>
      <c r="G69" s="25"/>
      <c r="H69" s="9"/>
      <c r="I69" s="131"/>
      <c r="J69" s="3"/>
      <c r="K69" s="6"/>
      <c r="L69" s="6"/>
      <c r="M69" s="7"/>
      <c r="O69" s="24"/>
    </row>
    <row r="70" spans="1:15" ht="16" x14ac:dyDescent="0.2">
      <c r="B70" s="24"/>
      <c r="C70" s="24"/>
      <c r="D70" s="40"/>
      <c r="E70" s="25"/>
      <c r="F70" s="25"/>
      <c r="G70" s="25"/>
      <c r="H70" s="9"/>
      <c r="I70" s="131"/>
      <c r="J70" s="3"/>
      <c r="K70" s="6"/>
      <c r="L70" s="6"/>
      <c r="M70" s="7"/>
      <c r="O70" s="24"/>
    </row>
    <row r="71" spans="1:15" ht="16" x14ac:dyDescent="0.2">
      <c r="A71" s="20"/>
      <c r="B71" s="24"/>
      <c r="C71" s="24"/>
      <c r="D71" s="24"/>
      <c r="E71" s="25"/>
      <c r="F71" s="25"/>
      <c r="G71" s="25"/>
      <c r="H71" s="9"/>
      <c r="I71" s="131"/>
      <c r="J71" s="3"/>
      <c r="K71" s="6"/>
      <c r="L71" s="6"/>
      <c r="M71" s="7"/>
      <c r="O71" s="24"/>
    </row>
    <row r="72" spans="1:15" ht="16" x14ac:dyDescent="0.2">
      <c r="A72" s="20"/>
      <c r="B72" s="24"/>
      <c r="C72" s="24"/>
      <c r="D72" s="24"/>
      <c r="E72" s="25"/>
      <c r="F72" s="25"/>
      <c r="G72" s="25"/>
      <c r="H72" s="9"/>
      <c r="I72" s="131"/>
      <c r="J72" s="3"/>
      <c r="K72" s="6"/>
      <c r="L72" s="6"/>
      <c r="M72" s="7"/>
      <c r="O72" s="24"/>
    </row>
    <row r="73" spans="1:15" ht="16" x14ac:dyDescent="0.2">
      <c r="A73" s="20"/>
      <c r="B73" s="24"/>
      <c r="C73" s="24"/>
      <c r="D73" s="24"/>
      <c r="E73" s="25"/>
      <c r="F73" s="25"/>
      <c r="G73" s="25"/>
      <c r="H73" s="9"/>
      <c r="I73" s="131"/>
      <c r="J73" s="3"/>
      <c r="K73" s="6"/>
      <c r="L73" s="6"/>
      <c r="M73" s="7"/>
      <c r="O73" s="24"/>
    </row>
    <row r="74" spans="1:15" x14ac:dyDescent="0.15">
      <c r="A74" s="20"/>
      <c r="B74" s="24"/>
      <c r="C74" s="24"/>
      <c r="D74" s="24"/>
      <c r="E74" s="25"/>
      <c r="F74" s="25"/>
      <c r="G74" s="25"/>
      <c r="O74" s="24"/>
    </row>
    <row r="75" spans="1:15" x14ac:dyDescent="0.15">
      <c r="A75" s="20"/>
      <c r="B75" s="24"/>
      <c r="C75" s="24"/>
      <c r="D75" s="24"/>
      <c r="E75" s="25"/>
      <c r="F75" s="25"/>
      <c r="G75" s="25"/>
      <c r="O75" s="24"/>
    </row>
    <row r="76" spans="1:15" x14ac:dyDescent="0.15">
      <c r="A76" s="20"/>
      <c r="B76" s="24"/>
      <c r="C76" s="24"/>
      <c r="D76" s="24"/>
      <c r="E76" s="25"/>
      <c r="F76" s="25"/>
      <c r="G76" s="25"/>
      <c r="O76" s="24"/>
    </row>
    <row r="77" spans="1:15" x14ac:dyDescent="0.15">
      <c r="A77" s="20"/>
      <c r="B77" s="24"/>
      <c r="C77" s="24"/>
      <c r="D77" s="24"/>
      <c r="E77" s="25"/>
      <c r="F77" s="25"/>
      <c r="G77" s="25"/>
      <c r="O77" s="46"/>
    </row>
    <row r="78" spans="1:15" ht="16" x14ac:dyDescent="0.2">
      <c r="A78" s="20"/>
      <c r="B78" s="24"/>
      <c r="C78" s="24"/>
      <c r="D78" s="24"/>
      <c r="E78" s="25"/>
      <c r="F78" s="25"/>
      <c r="G78" s="25"/>
      <c r="H78" s="9"/>
      <c r="I78" s="131"/>
      <c r="J78" s="3"/>
      <c r="K78" s="6"/>
      <c r="L78" s="6"/>
      <c r="M78" s="7"/>
      <c r="O78" s="24"/>
    </row>
    <row r="79" spans="1:15" x14ac:dyDescent="0.15">
      <c r="A79" s="20"/>
      <c r="B79" s="40"/>
      <c r="C79" s="24"/>
      <c r="D79" s="24"/>
      <c r="E79" s="25"/>
      <c r="F79" s="25"/>
      <c r="G79" s="25"/>
      <c r="O79" s="24"/>
    </row>
    <row r="80" spans="1:15" x14ac:dyDescent="0.15">
      <c r="B80" s="24"/>
      <c r="C80" s="24"/>
      <c r="D80" s="24"/>
      <c r="E80" s="25"/>
      <c r="F80" s="25"/>
      <c r="G80" s="25"/>
      <c r="H80" s="19"/>
      <c r="I80" s="25"/>
      <c r="M80" s="40"/>
      <c r="O80" s="24"/>
    </row>
    <row r="81" spans="1:15" x14ac:dyDescent="0.15">
      <c r="B81" s="24"/>
      <c r="C81" s="24"/>
      <c r="D81" s="24"/>
      <c r="E81" s="25"/>
      <c r="F81" s="25"/>
      <c r="G81" s="25"/>
      <c r="H81" s="19"/>
      <c r="I81" s="25"/>
      <c r="M81" s="40"/>
      <c r="O81" s="24"/>
    </row>
    <row r="82" spans="1:15" ht="15" x14ac:dyDescent="0.2">
      <c r="B82" s="24"/>
      <c r="C82" s="24"/>
      <c r="D82" s="24"/>
      <c r="E82" s="25"/>
      <c r="F82" s="25"/>
      <c r="G82" s="25"/>
      <c r="H82" s="103"/>
      <c r="I82" s="61"/>
      <c r="J82" s="60"/>
      <c r="K82" s="62"/>
      <c r="L82" s="62"/>
      <c r="M82" s="68"/>
      <c r="O82" s="24"/>
    </row>
    <row r="83" spans="1:15" ht="15" x14ac:dyDescent="0.2">
      <c r="A83" s="20"/>
      <c r="B83" s="24"/>
      <c r="C83" s="24"/>
      <c r="D83" s="24"/>
      <c r="E83" s="25"/>
      <c r="F83" s="25"/>
      <c r="G83" s="25"/>
      <c r="H83" s="103"/>
      <c r="I83" s="61"/>
      <c r="J83" s="60"/>
      <c r="K83" s="62"/>
      <c r="L83" s="62"/>
      <c r="M83" s="68"/>
      <c r="O83" s="24"/>
    </row>
    <row r="84" spans="1:15" ht="15" x14ac:dyDescent="0.2">
      <c r="A84" s="20"/>
      <c r="B84" s="24"/>
      <c r="C84" s="24"/>
      <c r="D84" s="24"/>
      <c r="E84" s="25"/>
      <c r="F84" s="25"/>
      <c r="G84" s="25"/>
      <c r="H84" s="56"/>
      <c r="I84" s="61"/>
      <c r="J84" s="60"/>
      <c r="K84" s="62"/>
      <c r="L84" s="62"/>
      <c r="M84" s="68"/>
      <c r="O84" s="24"/>
    </row>
    <row r="85" spans="1:15" ht="15" x14ac:dyDescent="0.2">
      <c r="A85" s="20"/>
      <c r="B85" s="24"/>
      <c r="C85" s="24"/>
      <c r="D85" s="24"/>
      <c r="E85" s="25"/>
      <c r="F85" s="25"/>
      <c r="G85" s="25"/>
      <c r="H85" s="64"/>
      <c r="I85" s="65"/>
      <c r="J85" s="65"/>
      <c r="K85" s="65"/>
      <c r="L85" s="65"/>
      <c r="M85" s="65"/>
      <c r="O85" s="24"/>
    </row>
    <row r="86" spans="1:15" ht="15" x14ac:dyDescent="0.2">
      <c r="A86" s="20"/>
      <c r="B86" s="24"/>
      <c r="C86" s="24"/>
      <c r="D86" s="24"/>
      <c r="E86" s="25"/>
      <c r="F86" s="25"/>
      <c r="G86" s="25"/>
      <c r="H86" s="103"/>
      <c r="I86" s="66"/>
      <c r="J86" s="60"/>
      <c r="K86" s="62"/>
      <c r="L86" s="62"/>
      <c r="M86" s="68"/>
      <c r="O86" s="46"/>
    </row>
    <row r="87" spans="1:15" ht="15" x14ac:dyDescent="0.2">
      <c r="A87" s="20"/>
      <c r="B87" s="24"/>
      <c r="C87" s="24"/>
      <c r="D87" s="24"/>
      <c r="E87" s="25"/>
      <c r="F87" s="25"/>
      <c r="G87" s="25"/>
      <c r="H87" s="103"/>
      <c r="I87" s="66"/>
      <c r="J87" s="60"/>
      <c r="K87" s="62"/>
      <c r="L87" s="62"/>
      <c r="M87" s="68"/>
      <c r="O87" s="40"/>
    </row>
    <row r="88" spans="1:15" ht="15" x14ac:dyDescent="0.2">
      <c r="A88" s="20"/>
      <c r="B88" s="24"/>
      <c r="C88" s="24"/>
      <c r="D88" s="24"/>
      <c r="E88" s="25"/>
      <c r="F88" s="25"/>
      <c r="G88" s="25"/>
      <c r="H88" s="103"/>
      <c r="I88" s="66"/>
      <c r="J88" s="60"/>
      <c r="K88" s="62"/>
      <c r="L88" s="62"/>
      <c r="M88" s="68"/>
      <c r="O88" s="40"/>
    </row>
    <row r="89" spans="1:15" ht="15" x14ac:dyDescent="0.2">
      <c r="A89" s="20"/>
      <c r="B89" s="24"/>
      <c r="C89" s="24"/>
      <c r="D89" s="24"/>
      <c r="E89" s="25"/>
      <c r="F89" s="25"/>
      <c r="G89" s="25"/>
      <c r="H89" s="56"/>
      <c r="I89" s="69"/>
      <c r="J89" s="70"/>
      <c r="K89" s="132"/>
      <c r="L89" s="132"/>
      <c r="M89" s="133"/>
      <c r="O89" s="24"/>
    </row>
    <row r="90" spans="1:15" x14ac:dyDescent="0.15">
      <c r="A90" s="20"/>
      <c r="B90" s="24"/>
      <c r="C90" s="24"/>
      <c r="D90" s="24"/>
      <c r="E90" s="25"/>
      <c r="F90" s="25"/>
      <c r="G90" s="25"/>
      <c r="H90" s="19"/>
      <c r="I90" s="25"/>
      <c r="M90" s="40"/>
      <c r="N90" s="40"/>
      <c r="O90" s="40"/>
    </row>
    <row r="91" spans="1:15" x14ac:dyDescent="0.15">
      <c r="A91" s="20"/>
      <c r="B91" s="40"/>
      <c r="C91" s="24"/>
      <c r="D91" s="24"/>
      <c r="E91" s="25"/>
      <c r="F91" s="25"/>
      <c r="G91" s="25"/>
      <c r="H91" s="19"/>
      <c r="I91" s="25"/>
      <c r="M91" s="40"/>
      <c r="N91" s="40"/>
      <c r="O91" s="24"/>
    </row>
    <row r="92" spans="1:15" x14ac:dyDescent="0.15">
      <c r="B92" s="24"/>
      <c r="C92" s="24"/>
      <c r="D92" s="40"/>
      <c r="E92" s="25"/>
      <c r="F92" s="25"/>
      <c r="G92" s="25"/>
      <c r="H92" s="19"/>
      <c r="I92" s="25"/>
      <c r="M92" s="40"/>
      <c r="N92" s="40"/>
      <c r="O92" s="40"/>
    </row>
    <row r="93" spans="1:15" x14ac:dyDescent="0.15">
      <c r="B93" s="24"/>
      <c r="C93" s="24"/>
      <c r="D93" s="40"/>
      <c r="E93" s="25"/>
      <c r="F93" s="25"/>
      <c r="G93" s="25"/>
      <c r="H93" s="19"/>
      <c r="I93" s="25"/>
      <c r="M93" s="40"/>
      <c r="N93" s="44"/>
      <c r="O93" s="44"/>
    </row>
    <row r="94" spans="1:15" x14ac:dyDescent="0.15">
      <c r="B94" s="24"/>
      <c r="C94" s="24"/>
      <c r="D94" s="24"/>
      <c r="E94" s="25"/>
      <c r="F94" s="25"/>
      <c r="G94" s="25"/>
      <c r="H94" s="19"/>
      <c r="I94" s="25"/>
      <c r="M94" s="40"/>
      <c r="O94" s="40"/>
    </row>
    <row r="95" spans="1:15" x14ac:dyDescent="0.15">
      <c r="A95" s="20"/>
      <c r="B95" s="24"/>
      <c r="C95" s="24"/>
      <c r="D95" s="24"/>
      <c r="E95" s="25"/>
      <c r="F95" s="25"/>
      <c r="G95" s="25"/>
      <c r="H95" s="19"/>
      <c r="J95" s="25"/>
      <c r="M95" s="40"/>
      <c r="O95" s="40"/>
    </row>
    <row r="96" spans="1:15" x14ac:dyDescent="0.15">
      <c r="A96" s="20"/>
      <c r="B96" s="24"/>
      <c r="C96" s="24"/>
      <c r="D96" s="24"/>
      <c r="E96" s="25"/>
      <c r="F96" s="25"/>
      <c r="G96" s="25"/>
      <c r="H96" s="19"/>
      <c r="I96" s="25"/>
      <c r="J96" s="25"/>
      <c r="M96" s="40"/>
      <c r="O96" s="40"/>
    </row>
    <row r="97" spans="1:16" x14ac:dyDescent="0.15">
      <c r="A97" s="20"/>
      <c r="B97" s="24"/>
      <c r="C97" s="24"/>
      <c r="D97" s="24"/>
      <c r="E97" s="25"/>
      <c r="F97" s="25"/>
      <c r="G97" s="25"/>
      <c r="H97" s="19"/>
      <c r="J97" s="25"/>
      <c r="M97" s="40"/>
      <c r="O97" s="40"/>
    </row>
    <row r="98" spans="1:16" x14ac:dyDescent="0.15">
      <c r="A98" s="20"/>
      <c r="B98" s="24"/>
      <c r="C98" s="24"/>
      <c r="D98" s="24"/>
      <c r="E98" s="25"/>
      <c r="F98" s="25"/>
      <c r="G98" s="25"/>
      <c r="H98" s="19"/>
      <c r="I98" s="25"/>
      <c r="J98" s="25"/>
      <c r="M98" s="40"/>
      <c r="O98" s="40"/>
    </row>
    <row r="99" spans="1:16" x14ac:dyDescent="0.15">
      <c r="A99" s="20"/>
      <c r="B99" s="24"/>
      <c r="C99" s="24"/>
      <c r="D99" s="24"/>
      <c r="E99" s="25"/>
      <c r="F99" s="25"/>
      <c r="G99" s="25"/>
      <c r="H99" s="19"/>
      <c r="J99" s="25"/>
      <c r="M99" s="40"/>
      <c r="O99" s="40"/>
    </row>
    <row r="100" spans="1:16" x14ac:dyDescent="0.15">
      <c r="A100" s="20"/>
      <c r="B100" s="24"/>
      <c r="C100" s="24"/>
      <c r="D100" s="24"/>
      <c r="E100" s="25"/>
      <c r="F100" s="25"/>
      <c r="G100" s="25"/>
      <c r="H100" s="19"/>
      <c r="I100" s="25"/>
      <c r="J100" s="25"/>
      <c r="M100" s="40"/>
      <c r="O100" s="40"/>
    </row>
    <row r="101" spans="1:16" x14ac:dyDescent="0.15">
      <c r="A101" s="20"/>
      <c r="B101" s="24"/>
      <c r="C101" s="24"/>
      <c r="D101" s="24"/>
      <c r="E101" s="25"/>
      <c r="F101" s="25"/>
      <c r="G101" s="24"/>
      <c r="H101" s="19"/>
      <c r="J101" s="25"/>
      <c r="M101" s="40"/>
      <c r="O101" s="40"/>
    </row>
    <row r="102" spans="1:16" x14ac:dyDescent="0.15">
      <c r="A102" s="20"/>
      <c r="B102" s="24"/>
      <c r="C102" s="24"/>
      <c r="D102" s="24"/>
      <c r="E102" s="25"/>
      <c r="F102" s="25"/>
      <c r="G102" s="30"/>
      <c r="H102" s="19"/>
      <c r="I102" s="25"/>
      <c r="M102" s="40"/>
      <c r="O102" s="40"/>
    </row>
    <row r="103" spans="1:16" x14ac:dyDescent="0.15">
      <c r="A103" s="20"/>
      <c r="B103" s="40"/>
      <c r="C103" s="40"/>
      <c r="D103" s="24"/>
      <c r="E103" s="24"/>
      <c r="F103" s="24"/>
      <c r="G103" s="18"/>
      <c r="H103" s="26"/>
      <c r="I103" s="24"/>
      <c r="M103" s="40"/>
      <c r="N103" s="40"/>
      <c r="O103" s="24"/>
    </row>
    <row r="104" spans="1:16" x14ac:dyDescent="0.15">
      <c r="C104" s="40"/>
      <c r="D104" s="24"/>
      <c r="E104" s="24"/>
      <c r="F104" s="24"/>
      <c r="L104" s="40"/>
      <c r="P104" s="44"/>
    </row>
    <row r="105" spans="1:16" x14ac:dyDescent="0.15">
      <c r="A105" s="20"/>
      <c r="C105" s="40"/>
      <c r="L105" s="40"/>
      <c r="P105" s="40"/>
    </row>
    <row r="106" spans="1:16" x14ac:dyDescent="0.15">
      <c r="A106" s="20"/>
      <c r="C106" s="40"/>
      <c r="D106" s="24"/>
      <c r="E106" s="24"/>
      <c r="F106" s="24"/>
      <c r="I106" s="34"/>
      <c r="L106" s="25"/>
      <c r="M106" s="34"/>
      <c r="N106" s="34"/>
      <c r="P106" s="40"/>
    </row>
    <row r="107" spans="1:16" x14ac:dyDescent="0.15">
      <c r="A107" s="19"/>
      <c r="C107" s="40"/>
      <c r="D107" s="24"/>
      <c r="E107" s="24"/>
      <c r="F107" s="24"/>
      <c r="I107" s="34"/>
      <c r="K107" s="34"/>
      <c r="L107" s="27"/>
      <c r="N107" s="34"/>
      <c r="P107" s="40"/>
    </row>
    <row r="108" spans="1:16" x14ac:dyDescent="0.15">
      <c r="A108" s="19"/>
      <c r="C108" s="40"/>
      <c r="D108" s="24"/>
      <c r="E108" s="24"/>
      <c r="F108" s="24"/>
      <c r="I108" s="34"/>
      <c r="K108" s="34"/>
      <c r="L108" s="27"/>
      <c r="M108" s="34"/>
      <c r="N108" s="34"/>
      <c r="P108" s="40"/>
    </row>
    <row r="109" spans="1:16" x14ac:dyDescent="0.15">
      <c r="A109" s="19"/>
      <c r="C109" s="40"/>
      <c r="D109" s="24"/>
      <c r="E109" s="24"/>
      <c r="F109" s="24"/>
      <c r="I109" s="34"/>
      <c r="K109" s="34"/>
      <c r="L109" s="27"/>
      <c r="N109" s="34"/>
      <c r="P109" s="40"/>
    </row>
    <row r="110" spans="1:16" x14ac:dyDescent="0.15">
      <c r="A110" s="19"/>
      <c r="C110" s="40"/>
      <c r="D110" s="24"/>
      <c r="E110" s="24"/>
      <c r="F110" s="24"/>
      <c r="I110" s="34"/>
      <c r="K110" s="34"/>
      <c r="L110" s="27"/>
      <c r="M110" s="34"/>
      <c r="N110" s="34"/>
      <c r="O110" s="40"/>
      <c r="P110" s="40"/>
    </row>
    <row r="111" spans="1:16" x14ac:dyDescent="0.15">
      <c r="A111" s="19"/>
      <c r="C111" s="40"/>
      <c r="D111" s="24"/>
      <c r="E111" s="24"/>
      <c r="F111" s="24"/>
      <c r="I111" s="34"/>
      <c r="K111" s="34"/>
      <c r="L111" s="27"/>
      <c r="N111" s="34"/>
      <c r="O111" s="40"/>
      <c r="P111" s="40"/>
    </row>
    <row r="112" spans="1:16" x14ac:dyDescent="0.15">
      <c r="A112" s="19"/>
      <c r="C112" s="40"/>
      <c r="D112" s="24"/>
      <c r="E112" s="24"/>
      <c r="F112" s="24"/>
      <c r="I112" s="34"/>
      <c r="K112" s="34"/>
      <c r="L112" s="27"/>
      <c r="M112" s="34"/>
      <c r="N112" s="34"/>
      <c r="O112" s="40"/>
      <c r="P112" s="40"/>
    </row>
    <row r="113" spans="1:16" x14ac:dyDescent="0.15">
      <c r="A113" s="19"/>
      <c r="C113" s="40"/>
      <c r="D113" s="24"/>
      <c r="E113" s="24"/>
      <c r="F113" s="24"/>
      <c r="I113" s="34"/>
      <c r="K113" s="34"/>
      <c r="L113" s="27"/>
      <c r="N113" s="34"/>
      <c r="O113" s="40"/>
      <c r="P113" s="40"/>
    </row>
    <row r="114" spans="1:16" x14ac:dyDescent="0.15">
      <c r="A114" s="19"/>
      <c r="C114" s="40"/>
      <c r="I114" s="34"/>
      <c r="K114" s="34"/>
      <c r="L114" s="27"/>
      <c r="M114" s="40"/>
      <c r="N114" s="40"/>
      <c r="O114" s="40"/>
      <c r="P114" s="40"/>
    </row>
    <row r="115" spans="1:16" x14ac:dyDescent="0.15">
      <c r="A115" s="19"/>
      <c r="I115" s="34"/>
      <c r="K115" s="34"/>
      <c r="L115" s="27"/>
      <c r="M115" s="40"/>
      <c r="N115" s="40"/>
      <c r="O115" s="40"/>
      <c r="P115" s="40"/>
    </row>
    <row r="116" spans="1:16" x14ac:dyDescent="0.15">
      <c r="A116" s="19"/>
      <c r="I116" s="34"/>
      <c r="K116" s="34"/>
      <c r="L116" s="27"/>
      <c r="M116" s="40"/>
      <c r="N116" s="40"/>
      <c r="O116" s="40"/>
      <c r="P116" s="40"/>
    </row>
    <row r="117" spans="1:16" x14ac:dyDescent="0.15">
      <c r="A117" s="19"/>
      <c r="I117" s="34"/>
      <c r="K117" s="34"/>
      <c r="L117" s="27"/>
      <c r="M117" s="40"/>
      <c r="N117" s="40"/>
      <c r="O117" s="40"/>
      <c r="P117" s="40"/>
    </row>
    <row r="118" spans="1:16" x14ac:dyDescent="0.15">
      <c r="A118" s="19"/>
      <c r="I118" s="34"/>
      <c r="K118" s="34"/>
      <c r="L118" s="27"/>
      <c r="M118" s="40"/>
      <c r="N118" s="40"/>
      <c r="O118" s="40"/>
      <c r="P118" s="40"/>
    </row>
    <row r="119" spans="1:16" x14ac:dyDescent="0.15">
      <c r="A119" s="19"/>
      <c r="I119" s="34"/>
      <c r="K119" s="34"/>
      <c r="L119" s="27"/>
      <c r="M119" s="40"/>
      <c r="N119" s="40"/>
      <c r="O119" s="40"/>
      <c r="P119" s="40"/>
    </row>
    <row r="120" spans="1:16" x14ac:dyDescent="0.15">
      <c r="A120" s="19"/>
      <c r="I120" s="34"/>
      <c r="K120" s="34"/>
      <c r="L120" s="27"/>
      <c r="M120" s="40"/>
      <c r="N120" s="40"/>
      <c r="O120" s="40"/>
      <c r="P120" s="40"/>
    </row>
    <row r="121" spans="1:16" x14ac:dyDescent="0.15">
      <c r="A121" s="19"/>
      <c r="I121" s="34"/>
      <c r="K121" s="34"/>
      <c r="L121" s="27"/>
      <c r="M121" s="40"/>
      <c r="N121" s="40"/>
      <c r="O121" s="40"/>
      <c r="P121" s="40"/>
    </row>
    <row r="122" spans="1:16" x14ac:dyDescent="0.15">
      <c r="A122" s="19"/>
      <c r="I122" s="34"/>
      <c r="K122" s="34"/>
      <c r="L122" s="27"/>
      <c r="M122" s="40"/>
      <c r="N122" s="40"/>
      <c r="O122" s="40"/>
      <c r="P122" s="40"/>
    </row>
    <row r="123" spans="1:16" x14ac:dyDescent="0.15">
      <c r="A123" s="19"/>
      <c r="I123" s="34"/>
      <c r="L123" s="27"/>
      <c r="M123" s="40"/>
      <c r="N123" s="40"/>
      <c r="O123" s="40"/>
      <c r="P123" s="40"/>
    </row>
    <row r="124" spans="1:16" x14ac:dyDescent="0.15">
      <c r="A124" s="19"/>
      <c r="I124" s="34"/>
      <c r="K124" s="34"/>
      <c r="L124" s="27"/>
      <c r="M124" s="40"/>
      <c r="N124" s="40"/>
      <c r="O124" s="40"/>
      <c r="P124" s="40"/>
    </row>
    <row r="125" spans="1:16" x14ac:dyDescent="0.15">
      <c r="A125" s="19"/>
      <c r="H125" s="104"/>
      <c r="I125" s="34"/>
      <c r="K125" s="34"/>
      <c r="L125" s="27"/>
      <c r="M125" s="34"/>
      <c r="N125" s="40"/>
      <c r="O125" s="40"/>
      <c r="P125" s="40"/>
    </row>
    <row r="126" spans="1:16" x14ac:dyDescent="0.15">
      <c r="A126" s="19"/>
      <c r="H126" s="104"/>
      <c r="I126" s="34"/>
      <c r="K126" s="34"/>
      <c r="L126" s="27"/>
      <c r="M126" s="34"/>
      <c r="N126" s="40"/>
      <c r="O126" s="40"/>
      <c r="P126" s="40"/>
    </row>
    <row r="127" spans="1:16" x14ac:dyDescent="0.15">
      <c r="A127" s="19"/>
      <c r="H127" s="104"/>
      <c r="I127" s="34"/>
      <c r="K127" s="34"/>
      <c r="L127" s="27"/>
      <c r="M127" s="34"/>
      <c r="N127" s="40"/>
      <c r="O127" s="40"/>
      <c r="P127" s="40"/>
    </row>
    <row r="128" spans="1:16" x14ac:dyDescent="0.15">
      <c r="A128" s="19"/>
      <c r="H128" s="104"/>
      <c r="I128" s="34"/>
      <c r="K128" s="34"/>
      <c r="L128" s="27"/>
      <c r="M128" s="34"/>
      <c r="N128" s="40"/>
      <c r="O128" s="40"/>
      <c r="P128" s="40"/>
    </row>
    <row r="129" spans="1:16" x14ac:dyDescent="0.15">
      <c r="A129" s="19"/>
      <c r="H129" s="104"/>
      <c r="I129" s="34"/>
      <c r="K129" s="34"/>
      <c r="L129" s="27"/>
      <c r="M129" s="34"/>
      <c r="N129" s="40"/>
      <c r="O129" s="40"/>
      <c r="P129" s="40"/>
    </row>
    <row r="130" spans="1:16" x14ac:dyDescent="0.15">
      <c r="A130" s="19"/>
      <c r="H130" s="104"/>
      <c r="I130" s="34"/>
      <c r="K130" s="32"/>
      <c r="L130" s="28"/>
      <c r="M130" s="34"/>
      <c r="N130" s="40"/>
      <c r="O130" s="40"/>
      <c r="P130" s="40"/>
    </row>
    <row r="131" spans="1:16" x14ac:dyDescent="0.15">
      <c r="A131" s="19"/>
      <c r="H131" s="104"/>
      <c r="I131" s="34"/>
      <c r="K131" s="32"/>
      <c r="L131" s="28"/>
      <c r="M131" s="34"/>
      <c r="N131" s="40"/>
      <c r="O131" s="40"/>
      <c r="P131" s="40"/>
    </row>
    <row r="132" spans="1:16" x14ac:dyDescent="0.15">
      <c r="A132" s="19"/>
      <c r="H132" s="104"/>
      <c r="I132" s="34"/>
      <c r="K132" s="32"/>
      <c r="L132" s="28"/>
      <c r="M132" s="34"/>
      <c r="N132" s="40"/>
      <c r="O132" s="40"/>
      <c r="P132" s="40"/>
    </row>
    <row r="133" spans="1:16" x14ac:dyDescent="0.15">
      <c r="A133" s="19"/>
      <c r="G133" s="40"/>
      <c r="H133" s="20"/>
      <c r="I133" s="34"/>
      <c r="J133" s="40"/>
      <c r="K133" s="40"/>
      <c r="L133" s="27"/>
      <c r="M133" s="40"/>
      <c r="N133" s="40"/>
      <c r="O133" s="40"/>
      <c r="P133" s="40"/>
    </row>
    <row r="134" spans="1:16" x14ac:dyDescent="0.15">
      <c r="A134" s="19"/>
      <c r="J134" s="34"/>
      <c r="L134" s="10"/>
      <c r="M134" s="28"/>
      <c r="N134" s="40"/>
      <c r="O134" s="40"/>
      <c r="P134" s="40"/>
    </row>
    <row r="135" spans="1:16" x14ac:dyDescent="0.15">
      <c r="A135" s="19"/>
      <c r="J135" s="34"/>
      <c r="L135" s="32"/>
      <c r="M135" s="28"/>
      <c r="N135" s="40"/>
      <c r="O135" s="40"/>
      <c r="P135" s="40"/>
    </row>
    <row r="136" spans="1:16" x14ac:dyDescent="0.15">
      <c r="A136" s="19"/>
      <c r="J136" s="34"/>
      <c r="L136" s="32"/>
      <c r="M136" s="28"/>
      <c r="N136" s="40"/>
      <c r="O136" s="40"/>
      <c r="P136" s="40"/>
    </row>
    <row r="137" spans="1:16" x14ac:dyDescent="0.15">
      <c r="A137" s="19"/>
      <c r="J137" s="34"/>
      <c r="L137" s="32"/>
      <c r="M137" s="28"/>
      <c r="N137" s="40"/>
      <c r="O137" s="40"/>
      <c r="P137" s="40"/>
    </row>
    <row r="138" spans="1:16" x14ac:dyDescent="0.15">
      <c r="A138" s="19"/>
      <c r="J138" s="34"/>
      <c r="L138" s="32"/>
      <c r="M138" s="28"/>
      <c r="N138" s="40"/>
      <c r="O138" s="40"/>
      <c r="P138" s="40"/>
    </row>
    <row r="139" spans="1:16" x14ac:dyDescent="0.15">
      <c r="A139" s="19"/>
      <c r="J139" s="34"/>
      <c r="L139" s="32"/>
      <c r="M139" s="28"/>
      <c r="N139" s="40"/>
      <c r="O139" s="40"/>
      <c r="P139" s="40"/>
    </row>
    <row r="140" spans="1:16" x14ac:dyDescent="0.15">
      <c r="A140" s="19"/>
      <c r="J140" s="34"/>
      <c r="L140" s="32"/>
      <c r="M140" s="28"/>
      <c r="N140" s="40"/>
      <c r="O140" s="40"/>
      <c r="P140" s="40"/>
    </row>
    <row r="141" spans="1:16" x14ac:dyDescent="0.15">
      <c r="A141" s="19"/>
      <c r="J141" s="34"/>
      <c r="L141" s="32"/>
      <c r="M141" s="28"/>
      <c r="N141" s="40"/>
      <c r="O141" s="40"/>
      <c r="P141" s="40"/>
    </row>
    <row r="142" spans="1:16" x14ac:dyDescent="0.15">
      <c r="A142" s="19"/>
      <c r="J142" s="27"/>
      <c r="L142" s="32"/>
      <c r="M142" s="28"/>
      <c r="N142" s="40"/>
      <c r="O142" s="40"/>
      <c r="P142" s="40"/>
    </row>
    <row r="143" spans="1:16" x14ac:dyDescent="0.15">
      <c r="A143" s="1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2"/>
  <sheetViews>
    <sheetView zoomScale="89" zoomScaleNormal="109" zoomScalePageLayoutView="109" workbookViewId="0">
      <selection activeCell="I12" sqref="I12:AF52"/>
    </sheetView>
  </sheetViews>
  <sheetFormatPr baseColWidth="10" defaultRowHeight="13" x14ac:dyDescent="0.15"/>
  <cols>
    <col min="1" max="1" width="10" style="10" customWidth="1"/>
    <col min="2" max="7" width="10.83203125" style="17"/>
    <col min="8" max="8" width="12.5" style="17" customWidth="1"/>
    <col min="9" max="9" width="10.83203125" style="17"/>
    <col min="10" max="10" width="11.6640625" style="17" bestFit="1" customWidth="1"/>
    <col min="11" max="14" width="10.83203125" style="17"/>
    <col min="15" max="15" width="13.83203125" style="17" bestFit="1" customWidth="1"/>
    <col min="16" max="18" width="10.83203125" style="17"/>
    <col min="19" max="19" width="13.5" style="17" customWidth="1"/>
    <col min="20" max="16384" width="10.83203125" style="17"/>
  </cols>
  <sheetData>
    <row r="1" spans="1:29" x14ac:dyDescent="0.15">
      <c r="A1" s="10" t="s">
        <v>39</v>
      </c>
      <c r="B1" s="10"/>
      <c r="C1" s="10"/>
      <c r="D1" s="10" t="s">
        <v>40</v>
      </c>
      <c r="E1" s="45" t="s">
        <v>41</v>
      </c>
      <c r="F1" s="10" t="s">
        <v>42</v>
      </c>
      <c r="H1" s="16"/>
      <c r="P1" s="18"/>
      <c r="Q1" s="19"/>
      <c r="R1" s="10"/>
      <c r="S1" s="10"/>
      <c r="T1" s="10"/>
      <c r="U1" s="10"/>
      <c r="V1" s="20"/>
      <c r="W1" s="21"/>
      <c r="X1" s="22"/>
      <c r="Y1" s="18"/>
      <c r="Z1" s="22"/>
      <c r="AA1" s="16"/>
    </row>
    <row r="2" spans="1:29" x14ac:dyDescent="0.15">
      <c r="A2" s="17" t="s">
        <v>43</v>
      </c>
      <c r="B2" s="17" t="s">
        <v>44</v>
      </c>
      <c r="C2" s="20"/>
      <c r="D2" s="17">
        <v>-3.3323999999999998</v>
      </c>
      <c r="E2" s="115">
        <v>0.99</v>
      </c>
      <c r="F2" s="113">
        <f>-1+10^(-1/D2)</f>
        <v>0.99564837834715769</v>
      </c>
      <c r="G2" s="24"/>
      <c r="H2" s="24"/>
      <c r="I2" s="23"/>
      <c r="J2" s="23"/>
      <c r="M2" s="24"/>
      <c r="P2" s="40"/>
      <c r="Q2" s="25"/>
      <c r="R2" s="26"/>
      <c r="S2" s="25"/>
      <c r="T2" s="25"/>
      <c r="U2" s="25"/>
      <c r="V2" s="27"/>
      <c r="W2" s="28"/>
      <c r="X2" s="29"/>
      <c r="Y2" s="29"/>
      <c r="Z2" s="40"/>
      <c r="AA2" s="29"/>
    </row>
    <row r="3" spans="1:29" x14ac:dyDescent="0.15">
      <c r="A3" s="17">
        <v>6</v>
      </c>
      <c r="B3" s="27">
        <v>19.682222222222222</v>
      </c>
      <c r="H3" s="24"/>
      <c r="I3" s="23"/>
      <c r="J3" s="23"/>
      <c r="K3" s="30"/>
      <c r="L3" s="30"/>
      <c r="M3" s="30"/>
      <c r="N3" s="30"/>
      <c r="O3" s="30"/>
      <c r="Q3" s="16"/>
      <c r="U3" s="25"/>
      <c r="V3" s="27"/>
      <c r="W3" s="28"/>
      <c r="X3" s="29"/>
      <c r="Y3" s="29"/>
      <c r="Z3" s="40"/>
      <c r="AA3" s="16"/>
    </row>
    <row r="4" spans="1:29" x14ac:dyDescent="0.15">
      <c r="A4" s="17">
        <v>5</v>
      </c>
      <c r="B4" s="27">
        <v>23.673333333333332</v>
      </c>
      <c r="J4" s="23"/>
      <c r="K4" s="30"/>
      <c r="L4" s="30"/>
      <c r="M4" s="30"/>
      <c r="N4" s="30"/>
      <c r="O4" s="30"/>
      <c r="Q4" s="16"/>
      <c r="U4" s="25"/>
      <c r="V4" s="27"/>
      <c r="W4" s="28"/>
      <c r="X4" s="29"/>
      <c r="Y4" s="29"/>
      <c r="Z4" s="40"/>
      <c r="AA4" s="16"/>
    </row>
    <row r="5" spans="1:29" x14ac:dyDescent="0.15">
      <c r="A5" s="17">
        <v>4</v>
      </c>
      <c r="B5" s="27">
        <v>27.008888888888887</v>
      </c>
      <c r="C5" s="27"/>
      <c r="D5" s="27"/>
      <c r="E5" s="27"/>
      <c r="F5" s="27"/>
      <c r="G5" s="27"/>
      <c r="H5" s="27"/>
      <c r="I5" s="27"/>
      <c r="J5" s="23"/>
      <c r="K5" s="30"/>
      <c r="L5" s="30"/>
      <c r="M5" s="30"/>
      <c r="N5" s="30"/>
      <c r="O5" s="30"/>
      <c r="Q5" s="16"/>
      <c r="U5" s="25"/>
      <c r="V5" s="27"/>
      <c r="W5" s="28"/>
      <c r="X5" s="29"/>
      <c r="Y5" s="29"/>
      <c r="Z5" s="40"/>
      <c r="AA5" s="16"/>
    </row>
    <row r="6" spans="1:29" x14ac:dyDescent="0.15">
      <c r="A6" s="17">
        <v>3</v>
      </c>
      <c r="B6" s="27">
        <v>29.913749999999997</v>
      </c>
      <c r="C6" s="27"/>
      <c r="D6" s="27"/>
      <c r="E6" s="27"/>
      <c r="F6" s="27"/>
      <c r="G6" s="27"/>
      <c r="H6" s="27"/>
      <c r="I6" s="27"/>
      <c r="J6" s="23"/>
      <c r="K6" s="30"/>
      <c r="L6" s="30"/>
      <c r="M6" s="30"/>
      <c r="N6" s="30"/>
      <c r="O6" s="30"/>
      <c r="Q6" s="16"/>
      <c r="U6" s="25"/>
      <c r="V6" s="27"/>
      <c r="W6" s="28"/>
      <c r="X6" s="29"/>
      <c r="Y6" s="29"/>
      <c r="Z6" s="40"/>
      <c r="AA6" s="16"/>
    </row>
    <row r="7" spans="1:29" x14ac:dyDescent="0.15">
      <c r="A7" s="17">
        <v>2</v>
      </c>
      <c r="B7" s="27">
        <v>33.284444444444446</v>
      </c>
      <c r="C7" s="27"/>
      <c r="D7" s="27"/>
      <c r="E7" s="27"/>
      <c r="F7" s="27"/>
      <c r="G7" s="27"/>
      <c r="H7" s="27"/>
      <c r="I7" s="27"/>
      <c r="J7" s="23"/>
      <c r="K7" s="30"/>
      <c r="L7" s="30"/>
      <c r="M7" s="30"/>
      <c r="N7" s="30"/>
      <c r="O7" s="30"/>
      <c r="Q7" s="16"/>
      <c r="U7" s="25"/>
      <c r="V7" s="27"/>
      <c r="W7" s="28"/>
      <c r="X7" s="29"/>
      <c r="Y7" s="29"/>
      <c r="Z7" s="40"/>
      <c r="AA7" s="16"/>
    </row>
    <row r="8" spans="1:29" x14ac:dyDescent="0.15">
      <c r="A8" s="17">
        <v>1</v>
      </c>
      <c r="B8" s="27">
        <v>36.661111111111119</v>
      </c>
      <c r="C8" s="27"/>
      <c r="D8" s="27"/>
      <c r="E8" s="27"/>
      <c r="F8" s="27"/>
      <c r="G8" s="27"/>
      <c r="H8" s="27"/>
      <c r="I8" s="27"/>
      <c r="J8" s="23"/>
      <c r="K8" s="30"/>
      <c r="L8" s="30"/>
      <c r="M8" s="30"/>
      <c r="N8" s="30"/>
      <c r="O8" s="30"/>
      <c r="Q8" s="16"/>
      <c r="U8" s="25"/>
      <c r="V8" s="27"/>
      <c r="W8" s="28"/>
      <c r="X8" s="29"/>
      <c r="Y8" s="29"/>
      <c r="Z8" s="40"/>
      <c r="AA8" s="16"/>
    </row>
    <row r="9" spans="1:29" x14ac:dyDescent="0.15">
      <c r="C9" s="27"/>
      <c r="D9" s="27"/>
      <c r="E9" s="27"/>
      <c r="F9" s="27"/>
      <c r="G9" s="27"/>
      <c r="H9" s="27"/>
      <c r="I9" s="27"/>
      <c r="J9" s="23"/>
      <c r="K9" s="30"/>
      <c r="L9" s="30"/>
      <c r="M9" s="30"/>
      <c r="N9" s="30"/>
      <c r="O9" s="30"/>
      <c r="Q9" s="16"/>
      <c r="U9" s="25"/>
      <c r="V9" s="27"/>
      <c r="W9" s="28"/>
      <c r="X9" s="29"/>
      <c r="Y9" s="29"/>
      <c r="Z9" s="40"/>
      <c r="AA9" s="16"/>
    </row>
    <row r="10" spans="1:29" x14ac:dyDescent="0.15">
      <c r="C10" s="27"/>
      <c r="D10" s="27"/>
      <c r="E10" s="27"/>
      <c r="F10" s="27"/>
      <c r="G10" s="27"/>
      <c r="H10" s="27"/>
      <c r="I10" s="27"/>
      <c r="J10" s="23"/>
      <c r="K10" s="30"/>
      <c r="L10" s="30"/>
      <c r="M10" s="30"/>
      <c r="N10" s="30"/>
      <c r="O10" s="30"/>
      <c r="Q10" s="16"/>
      <c r="U10" s="25"/>
      <c r="V10" s="27"/>
      <c r="W10" s="28"/>
      <c r="X10" s="29"/>
      <c r="Y10" s="29"/>
      <c r="Z10" s="40"/>
      <c r="AA10" s="16"/>
    </row>
    <row r="11" spans="1:29" ht="39" x14ac:dyDescent="0.15">
      <c r="A11" s="20"/>
      <c r="B11" s="20"/>
      <c r="C11" s="20"/>
      <c r="D11" s="20"/>
      <c r="E11" s="16"/>
      <c r="F11" s="16"/>
      <c r="G11" s="117" t="s">
        <v>55</v>
      </c>
      <c r="H11" s="116" t="s">
        <v>37</v>
      </c>
      <c r="I11" s="116" t="s">
        <v>49</v>
      </c>
      <c r="J11" s="117" t="s">
        <v>46</v>
      </c>
      <c r="K11" s="117" t="s">
        <v>50</v>
      </c>
      <c r="L11" s="117" t="s">
        <v>51</v>
      </c>
      <c r="M11" s="118" t="s">
        <v>1</v>
      </c>
      <c r="N11" s="118" t="s">
        <v>48</v>
      </c>
      <c r="O11" s="118" t="s">
        <v>47</v>
      </c>
      <c r="P11" s="118" t="s">
        <v>62</v>
      </c>
      <c r="Q11" s="118" t="s">
        <v>2</v>
      </c>
      <c r="R11" s="118" t="s">
        <v>53</v>
      </c>
      <c r="S11" s="117" t="s">
        <v>63</v>
      </c>
      <c r="T11" s="108" t="s">
        <v>0</v>
      </c>
      <c r="U11" s="108" t="s">
        <v>59</v>
      </c>
      <c r="V11" s="108" t="s">
        <v>60</v>
      </c>
      <c r="X11" s="27"/>
      <c r="Y11" s="20"/>
      <c r="Z11" s="16"/>
      <c r="AA11" s="16"/>
      <c r="AB11" s="40"/>
      <c r="AC11" s="16"/>
    </row>
    <row r="12" spans="1:29" x14ac:dyDescent="0.15">
      <c r="A12" s="20"/>
      <c r="B12" s="24"/>
      <c r="C12" s="24"/>
      <c r="D12" s="24"/>
      <c r="E12" s="25"/>
      <c r="F12" s="25"/>
      <c r="G12" s="25" t="s">
        <v>56</v>
      </c>
      <c r="H12" s="40" t="s">
        <v>3</v>
      </c>
      <c r="I12" s="40"/>
      <c r="J12" s="50"/>
      <c r="K12" s="50"/>
      <c r="L12" s="40"/>
      <c r="O12" s="34"/>
      <c r="P12" s="34"/>
      <c r="R12" s="48"/>
      <c r="S12" s="50"/>
      <c r="T12" s="34">
        <v>5</v>
      </c>
      <c r="U12" s="27">
        <v>9.8542911562380997</v>
      </c>
      <c r="V12" s="27">
        <v>31.533731699961923</v>
      </c>
      <c r="W12" s="25"/>
      <c r="X12" s="27"/>
      <c r="Y12" s="27"/>
      <c r="Z12" s="51"/>
      <c r="AA12" s="49"/>
      <c r="AB12" s="40"/>
      <c r="AC12" s="51"/>
    </row>
    <row r="13" spans="1:29" x14ac:dyDescent="0.15">
      <c r="A13" s="20"/>
      <c r="B13" s="24"/>
      <c r="C13" s="24"/>
      <c r="D13" s="24"/>
      <c r="E13" s="25"/>
      <c r="F13" s="25"/>
      <c r="G13" s="25"/>
      <c r="H13" s="40" t="s">
        <v>4</v>
      </c>
      <c r="I13" s="51">
        <v>30.218319036754291</v>
      </c>
      <c r="J13" s="50">
        <v>882.1227792495929</v>
      </c>
      <c r="K13" s="50">
        <v>176.02817307538689</v>
      </c>
      <c r="L13" s="40" t="s">
        <v>5</v>
      </c>
      <c r="M13" s="17">
        <v>2.7</v>
      </c>
      <c r="N13" s="17">
        <v>1315</v>
      </c>
      <c r="O13" s="34">
        <v>181.12026646189361</v>
      </c>
      <c r="P13" s="34">
        <v>36.14266671509845</v>
      </c>
      <c r="Q13" s="17">
        <v>25</v>
      </c>
      <c r="R13" s="34">
        <v>56.600083269341752</v>
      </c>
      <c r="S13" s="51">
        <v>11.294583348468265</v>
      </c>
      <c r="T13" s="17">
        <v>25</v>
      </c>
      <c r="U13" s="27">
        <v>29.099464181328166</v>
      </c>
      <c r="V13" s="27">
        <v>93.118285380250128</v>
      </c>
      <c r="W13" s="25"/>
      <c r="X13" s="27"/>
      <c r="Y13" s="27"/>
      <c r="Z13" s="51"/>
      <c r="AA13" s="51"/>
      <c r="AB13" s="40"/>
      <c r="AC13" s="49"/>
    </row>
    <row r="14" spans="1:29" x14ac:dyDescent="0.15">
      <c r="A14" s="20"/>
      <c r="B14" s="24"/>
      <c r="C14" s="24"/>
      <c r="D14" s="24"/>
      <c r="E14" s="25"/>
      <c r="F14" s="25"/>
      <c r="G14" s="25"/>
      <c r="H14" s="40" t="s">
        <v>6</v>
      </c>
      <c r="I14" s="51">
        <v>27.943942517339217</v>
      </c>
      <c r="J14" s="50">
        <v>1003.08597390466</v>
      </c>
      <c r="K14" s="50">
        <v>70.406050247131077</v>
      </c>
      <c r="L14" s="40" t="s">
        <v>5</v>
      </c>
      <c r="M14" s="17">
        <v>3.4</v>
      </c>
      <c r="N14" s="17">
        <v>1300</v>
      </c>
      <c r="O14" s="34">
        <v>262.34556240583419</v>
      </c>
      <c r="P14" s="34">
        <v>18.413890064634284</v>
      </c>
      <c r="Q14" s="17">
        <v>45</v>
      </c>
      <c r="R14" s="34">
        <v>81.982988251823173</v>
      </c>
      <c r="S14" s="51">
        <v>5.7543406451982131</v>
      </c>
      <c r="T14" s="34">
        <v>45</v>
      </c>
      <c r="U14" s="27">
        <v>36.474737440532252</v>
      </c>
      <c r="V14" s="27">
        <v>116.71915980970323</v>
      </c>
      <c r="W14" s="25"/>
      <c r="X14" s="27"/>
      <c r="Y14" s="40"/>
      <c r="Z14" s="49"/>
      <c r="AA14" s="49"/>
      <c r="AB14" s="40"/>
      <c r="AC14" s="49"/>
    </row>
    <row r="15" spans="1:29" x14ac:dyDescent="0.15">
      <c r="A15" s="20"/>
      <c r="B15" s="24"/>
      <c r="C15" s="24"/>
      <c r="D15" s="24"/>
      <c r="E15" s="25"/>
      <c r="F15" s="25"/>
      <c r="H15" s="40" t="s">
        <v>7</v>
      </c>
      <c r="I15" s="51">
        <v>28.60354141827154</v>
      </c>
      <c r="J15" s="50">
        <v>622.33099297829017</v>
      </c>
      <c r="K15" s="50">
        <v>182.88246660725284</v>
      </c>
      <c r="L15" s="40" t="s">
        <v>5</v>
      </c>
      <c r="M15" s="17">
        <v>5.7</v>
      </c>
      <c r="N15" s="17">
        <v>2055</v>
      </c>
      <c r="O15" s="34">
        <v>172.61735571660603</v>
      </c>
      <c r="P15" s="34">
        <v>50.726523584493485</v>
      </c>
      <c r="Q15" s="17">
        <v>75</v>
      </c>
      <c r="R15" s="34">
        <v>53.94292366143938</v>
      </c>
      <c r="S15" s="51">
        <v>15.852038620154214</v>
      </c>
      <c r="T15" s="17">
        <v>75</v>
      </c>
      <c r="U15" s="27">
        <v>33.72075039415197</v>
      </c>
      <c r="V15" s="27">
        <v>107.90640126128632</v>
      </c>
      <c r="W15" s="25"/>
      <c r="X15" s="27"/>
      <c r="Y15" s="27"/>
      <c r="Z15" s="51"/>
      <c r="AA15" s="51"/>
      <c r="AB15" s="49"/>
      <c r="AC15" s="51"/>
    </row>
    <row r="16" spans="1:29" x14ac:dyDescent="0.15">
      <c r="A16" s="20"/>
      <c r="B16" s="24"/>
      <c r="C16" s="24"/>
      <c r="D16" s="24"/>
      <c r="E16" s="25"/>
      <c r="F16" s="25"/>
      <c r="H16" s="40" t="s">
        <v>8</v>
      </c>
      <c r="I16" s="51">
        <v>31.026883363597193</v>
      </c>
      <c r="J16" s="50">
        <v>107.73267579184986</v>
      </c>
      <c r="K16" s="50">
        <v>47.075409548771333</v>
      </c>
      <c r="L16" s="40" t="s">
        <v>5</v>
      </c>
      <c r="M16" s="17">
        <v>4.5999999999999996</v>
      </c>
      <c r="N16" s="17">
        <v>2064</v>
      </c>
      <c r="O16" s="34">
        <v>24.010189372214597</v>
      </c>
      <c r="P16" s="34">
        <v>10.491612593233921</v>
      </c>
      <c r="Q16" s="17">
        <v>100</v>
      </c>
      <c r="R16" s="34">
        <v>7.5031841788170617</v>
      </c>
      <c r="S16" s="51">
        <v>3.2786289353856</v>
      </c>
      <c r="T16" s="34">
        <v>100</v>
      </c>
      <c r="U16" s="27">
        <v>16.846556111820593</v>
      </c>
      <c r="V16" s="27">
        <v>53.908979557825901</v>
      </c>
      <c r="W16" s="25"/>
      <c r="X16" s="27"/>
      <c r="Y16" s="27"/>
      <c r="Z16" s="51"/>
      <c r="AA16" s="51"/>
      <c r="AB16" s="40"/>
      <c r="AC16" s="49"/>
    </row>
    <row r="17" spans="1:31" x14ac:dyDescent="0.15">
      <c r="A17" s="20"/>
      <c r="B17" s="24"/>
      <c r="C17" s="24"/>
      <c r="D17" s="24"/>
      <c r="E17" s="25"/>
      <c r="F17" s="25"/>
      <c r="H17" s="40" t="s">
        <v>9</v>
      </c>
      <c r="I17" s="51">
        <v>30.613663965946756</v>
      </c>
      <c r="J17" s="50">
        <v>145.28651490618657</v>
      </c>
      <c r="K17" s="50">
        <v>23.291921977238349</v>
      </c>
      <c r="L17" s="40" t="s">
        <v>5</v>
      </c>
      <c r="M17" s="17">
        <v>2.6</v>
      </c>
      <c r="N17" s="17">
        <v>2059</v>
      </c>
      <c r="O17" s="34">
        <v>18.346038793398986</v>
      </c>
      <c r="P17" s="34">
        <v>2.9411849024196073</v>
      </c>
      <c r="Q17" s="17">
        <v>125</v>
      </c>
      <c r="R17" s="34">
        <v>5.7331371229371824</v>
      </c>
      <c r="S17" s="51">
        <v>0.91912028200612716</v>
      </c>
      <c r="T17" s="17">
        <v>125</v>
      </c>
      <c r="U17" s="27">
        <v>6.6848847147507806</v>
      </c>
      <c r="V17" s="27">
        <v>21.391631087202498</v>
      </c>
      <c r="W17" s="25"/>
      <c r="X17" s="27"/>
    </row>
    <row r="18" spans="1:31" x14ac:dyDescent="0.15">
      <c r="A18" s="20"/>
      <c r="B18" s="24"/>
      <c r="C18" s="24"/>
      <c r="D18" s="24"/>
      <c r="E18" s="25"/>
      <c r="F18" s="25"/>
      <c r="H18" s="40" t="s">
        <v>10</v>
      </c>
      <c r="I18" s="51">
        <v>29.893800823242422</v>
      </c>
      <c r="J18" s="50">
        <v>244.61524679791839</v>
      </c>
      <c r="K18" s="50">
        <v>52.561873260229547</v>
      </c>
      <c r="L18" s="40" t="s">
        <v>5</v>
      </c>
      <c r="M18" s="17">
        <v>2</v>
      </c>
      <c r="N18" s="17">
        <v>2056</v>
      </c>
      <c r="O18" s="34">
        <v>23.795257470614626</v>
      </c>
      <c r="P18" s="34">
        <v>5.113022690683807</v>
      </c>
      <c r="Q18" s="17">
        <v>150</v>
      </c>
      <c r="R18" s="34">
        <v>7.4360179595670699</v>
      </c>
      <c r="S18" s="51">
        <v>1.5978195908386896</v>
      </c>
      <c r="T18" s="34">
        <v>150</v>
      </c>
      <c r="U18" s="27">
        <v>5.2559839061696634</v>
      </c>
      <c r="V18" s="27">
        <v>16.819148499742923</v>
      </c>
      <c r="W18" s="25"/>
      <c r="X18" s="27"/>
      <c r="Y18" s="27"/>
      <c r="Z18" s="51"/>
      <c r="AA18" s="51"/>
      <c r="AB18" s="40"/>
      <c r="AC18" s="51"/>
    </row>
    <row r="19" spans="1:31" x14ac:dyDescent="0.15">
      <c r="A19" s="20"/>
      <c r="B19" s="24"/>
      <c r="C19" s="24"/>
      <c r="D19" s="24"/>
      <c r="E19" s="25"/>
      <c r="F19" s="25"/>
      <c r="H19" s="40" t="s">
        <v>11</v>
      </c>
      <c r="I19" s="51">
        <v>31.397371209177994</v>
      </c>
      <c r="J19" s="50">
        <v>82.394917755037781</v>
      </c>
      <c r="K19" s="50">
        <v>38.239541028862526</v>
      </c>
      <c r="L19" s="40" t="s">
        <v>5</v>
      </c>
      <c r="M19" s="17">
        <v>1.7</v>
      </c>
      <c r="N19" s="17">
        <v>2000</v>
      </c>
      <c r="O19" s="34">
        <v>7.0035680091782115</v>
      </c>
      <c r="P19" s="34">
        <v>3.2503609874533148</v>
      </c>
      <c r="Q19" s="17">
        <v>175</v>
      </c>
      <c r="R19" s="34">
        <v>2.188615002868191</v>
      </c>
      <c r="S19" s="51">
        <v>1.0157378085791606</v>
      </c>
      <c r="T19" s="17">
        <v>175</v>
      </c>
      <c r="U19" s="27">
        <v>2.2439183642561273</v>
      </c>
      <c r="V19" s="27">
        <v>7.180538765619608</v>
      </c>
      <c r="W19" s="25"/>
      <c r="X19" s="27"/>
    </row>
    <row r="20" spans="1:31" x14ac:dyDescent="0.15">
      <c r="A20" s="20"/>
      <c r="B20" s="40"/>
      <c r="C20" s="24"/>
      <c r="D20" s="24"/>
      <c r="E20" s="25"/>
      <c r="F20" s="25"/>
      <c r="H20" s="16"/>
      <c r="I20" s="51"/>
      <c r="J20" s="50"/>
      <c r="K20" s="50"/>
      <c r="L20" s="40"/>
      <c r="O20" s="34"/>
      <c r="P20" s="34"/>
      <c r="R20" s="34"/>
      <c r="S20" s="51"/>
      <c r="T20" s="40"/>
      <c r="U20" s="40"/>
      <c r="W20" s="25"/>
      <c r="X20" s="27"/>
    </row>
    <row r="21" spans="1:31" x14ac:dyDescent="0.15">
      <c r="B21" s="24"/>
      <c r="C21" s="24"/>
      <c r="D21" s="24"/>
      <c r="E21" s="25"/>
      <c r="F21" s="25"/>
      <c r="G21" s="25" t="s">
        <v>57</v>
      </c>
      <c r="H21" s="40" t="s">
        <v>12</v>
      </c>
      <c r="I21" s="51">
        <v>32.22053948515611</v>
      </c>
      <c r="J21" s="50">
        <v>45.412211688672798</v>
      </c>
      <c r="K21" s="50">
        <v>49.867776683220868</v>
      </c>
      <c r="L21" s="40" t="s">
        <v>5</v>
      </c>
      <c r="M21" s="17">
        <v>1.7</v>
      </c>
      <c r="N21" s="17">
        <v>1350</v>
      </c>
      <c r="O21" s="34">
        <v>5.7185748052402774</v>
      </c>
      <c r="P21" s="34">
        <v>6.2796459527018857</v>
      </c>
      <c r="Q21" s="17">
        <v>5</v>
      </c>
      <c r="R21" s="34">
        <v>1.7870546266375866</v>
      </c>
      <c r="S21" s="51"/>
      <c r="T21" s="40"/>
      <c r="U21" s="40"/>
    </row>
    <row r="22" spans="1:31" x14ac:dyDescent="0.15">
      <c r="B22" s="24"/>
      <c r="C22" s="24"/>
      <c r="D22" s="24"/>
      <c r="E22" s="25"/>
      <c r="F22" s="25"/>
      <c r="H22" s="40" t="s">
        <v>13</v>
      </c>
      <c r="I22" s="51">
        <v>29.330925836356595</v>
      </c>
      <c r="J22" s="50">
        <v>367.62007698493954</v>
      </c>
      <c r="K22" s="50">
        <v>137.19539542841937</v>
      </c>
      <c r="L22" s="40" t="s">
        <v>5</v>
      </c>
      <c r="M22" s="17">
        <v>2.2000000000000002</v>
      </c>
      <c r="N22" s="17">
        <v>1950</v>
      </c>
      <c r="O22" s="34">
        <v>62.212628412835919</v>
      </c>
      <c r="P22" s="34">
        <v>23.217682303270969</v>
      </c>
      <c r="Q22" s="17">
        <v>25</v>
      </c>
      <c r="R22" s="34">
        <v>19.441446379011225</v>
      </c>
      <c r="S22" s="51">
        <v>7.2555257197721774</v>
      </c>
      <c r="T22" s="40"/>
      <c r="U22" s="40"/>
    </row>
    <row r="23" spans="1:31" x14ac:dyDescent="0.15">
      <c r="B23" s="24"/>
      <c r="C23" s="24"/>
      <c r="D23" s="24"/>
      <c r="E23" s="25"/>
      <c r="F23" s="25"/>
      <c r="H23" s="40" t="s">
        <v>14</v>
      </c>
      <c r="I23" s="51">
        <v>29.366290479365027</v>
      </c>
      <c r="J23" s="50">
        <v>358.33056750556011</v>
      </c>
      <c r="K23" s="50">
        <v>54.737598913228048</v>
      </c>
      <c r="L23" s="40" t="s">
        <v>5</v>
      </c>
      <c r="M23" s="17">
        <v>3.8</v>
      </c>
      <c r="N23" s="17">
        <v>1590</v>
      </c>
      <c r="O23" s="34">
        <v>85.638751982460903</v>
      </c>
      <c r="P23" s="34">
        <v>13.081941878633119</v>
      </c>
      <c r="Q23" s="17">
        <v>45</v>
      </c>
      <c r="R23" s="34">
        <v>26.762109994519029</v>
      </c>
      <c r="S23" s="51">
        <v>4.0881068370728491</v>
      </c>
      <c r="T23" s="40"/>
      <c r="U23" s="40"/>
    </row>
    <row r="24" spans="1:31" x14ac:dyDescent="0.15">
      <c r="A24" s="20"/>
      <c r="B24" s="24"/>
      <c r="C24" s="24"/>
      <c r="D24" s="24"/>
      <c r="E24" s="25"/>
      <c r="F24" s="25"/>
      <c r="H24" s="40" t="s">
        <v>15</v>
      </c>
      <c r="I24" s="51">
        <v>29.169246169754224</v>
      </c>
      <c r="J24" s="50">
        <v>413.25328619063868</v>
      </c>
      <c r="K24" s="50">
        <v>126.86669311757626</v>
      </c>
      <c r="L24" s="40" t="s">
        <v>5</v>
      </c>
      <c r="M24" s="17">
        <v>3.1</v>
      </c>
      <c r="N24" s="17">
        <v>2062</v>
      </c>
      <c r="O24" s="34">
        <v>62.128282598980597</v>
      </c>
      <c r="P24" s="34">
        <v>19.073072195173928</v>
      </c>
      <c r="Q24" s="17">
        <v>75</v>
      </c>
      <c r="R24" s="34">
        <v>19.415088312181435</v>
      </c>
      <c r="S24" s="51">
        <v>5.9603350609918522</v>
      </c>
      <c r="T24" s="40"/>
      <c r="U24" s="40"/>
      <c r="AE24" s="40"/>
    </row>
    <row r="25" spans="1:31" x14ac:dyDescent="0.15">
      <c r="A25" s="20"/>
      <c r="B25" s="24"/>
      <c r="C25" s="24"/>
      <c r="D25" s="24"/>
      <c r="E25" s="25"/>
      <c r="F25" s="25"/>
      <c r="H25" s="40" t="s">
        <v>16</v>
      </c>
      <c r="I25" s="51">
        <v>29.960615295160149</v>
      </c>
      <c r="J25" s="50">
        <v>233.06832173909231</v>
      </c>
      <c r="K25" s="50">
        <v>66.582646014643871</v>
      </c>
      <c r="L25" s="40" t="s">
        <v>5</v>
      </c>
      <c r="M25" s="17">
        <v>1.7</v>
      </c>
      <c r="N25" s="17">
        <v>2069</v>
      </c>
      <c r="O25" s="34">
        <v>19.150127934096517</v>
      </c>
      <c r="P25" s="34">
        <v>5.4707829011548847</v>
      </c>
      <c r="Q25" s="17">
        <v>100</v>
      </c>
      <c r="R25" s="34">
        <v>5.9844149794051615</v>
      </c>
      <c r="S25" s="51">
        <v>1.7096196566109019</v>
      </c>
      <c r="T25" s="40"/>
      <c r="U25" s="40"/>
      <c r="AE25" s="40"/>
    </row>
    <row r="26" spans="1:31" x14ac:dyDescent="0.15">
      <c r="A26" s="20"/>
      <c r="B26" s="24"/>
      <c r="C26" s="24"/>
      <c r="D26" s="24"/>
      <c r="E26" s="25"/>
      <c r="F26" s="25"/>
      <c r="G26" s="25"/>
      <c r="H26" s="40" t="s">
        <v>17</v>
      </c>
      <c r="I26" s="51">
        <v>30.410850501459716</v>
      </c>
      <c r="J26" s="50">
        <v>168.25619051639165</v>
      </c>
      <c r="K26" s="50">
        <v>28.549287343120497</v>
      </c>
      <c r="L26" s="40" t="s">
        <v>5</v>
      </c>
      <c r="M26" s="17">
        <v>3.3</v>
      </c>
      <c r="N26" s="17">
        <v>2063</v>
      </c>
      <c r="O26" s="34">
        <v>26.914465763649655</v>
      </c>
      <c r="P26" s="34">
        <v>4.5667788769897051</v>
      </c>
      <c r="Q26" s="17">
        <v>125</v>
      </c>
      <c r="R26" s="34">
        <v>8.4107705511405175</v>
      </c>
      <c r="S26" s="51">
        <v>1.4271183990592831</v>
      </c>
      <c r="T26" s="40"/>
      <c r="U26" s="40"/>
    </row>
    <row r="27" spans="1:31" x14ac:dyDescent="0.15">
      <c r="A27" s="20"/>
      <c r="B27" s="24"/>
      <c r="C27" s="24"/>
      <c r="D27" s="24"/>
      <c r="E27" s="25"/>
      <c r="F27" s="25"/>
      <c r="G27" s="25"/>
      <c r="H27" s="40" t="s">
        <v>18</v>
      </c>
      <c r="I27" s="51">
        <v>31.091802081190213</v>
      </c>
      <c r="J27" s="50">
        <v>102.78814346452367</v>
      </c>
      <c r="K27" s="50">
        <v>19.057692244241771</v>
      </c>
      <c r="L27" s="40" t="s">
        <v>5</v>
      </c>
      <c r="M27" s="17">
        <v>1.5</v>
      </c>
      <c r="N27" s="17">
        <v>2070</v>
      </c>
      <c r="O27" s="34">
        <v>7.4484161930814254</v>
      </c>
      <c r="P27" s="34">
        <v>1.3809921916117225</v>
      </c>
      <c r="Q27" s="17">
        <v>150</v>
      </c>
      <c r="R27" s="34">
        <v>2.3276300603379454</v>
      </c>
      <c r="S27" s="51">
        <v>0.4315600598786633</v>
      </c>
      <c r="T27" s="40"/>
      <c r="U27" s="40"/>
    </row>
    <row r="28" spans="1:31" x14ac:dyDescent="0.15">
      <c r="A28" s="20"/>
      <c r="B28" s="24"/>
      <c r="C28" s="24"/>
      <c r="D28" s="24"/>
      <c r="E28" s="25"/>
      <c r="F28" s="25"/>
      <c r="G28" s="25"/>
      <c r="H28" s="40" t="s">
        <v>19</v>
      </c>
      <c r="I28" s="51">
        <v>31.203637331276326</v>
      </c>
      <c r="J28" s="50">
        <v>94.796519046158352</v>
      </c>
      <c r="K28" s="50">
        <v>18.344718403685267</v>
      </c>
      <c r="L28" s="40" t="s">
        <v>5</v>
      </c>
      <c r="M28" s="17">
        <v>1.6</v>
      </c>
      <c r="N28" s="17">
        <v>2075</v>
      </c>
      <c r="O28" s="34">
        <v>7.3096111071736569</v>
      </c>
      <c r="P28" s="34">
        <v>1.4145325034166956</v>
      </c>
      <c r="Q28" s="17">
        <v>175</v>
      </c>
      <c r="R28" s="34">
        <v>2.2842534709917675</v>
      </c>
      <c r="S28" s="51">
        <v>0.44204140731771729</v>
      </c>
      <c r="T28" s="40"/>
      <c r="U28" s="40"/>
    </row>
    <row r="29" spans="1:31" x14ac:dyDescent="0.15">
      <c r="A29" s="20"/>
      <c r="B29" s="24"/>
      <c r="C29" s="24"/>
      <c r="D29" s="24"/>
      <c r="E29" s="25"/>
      <c r="F29" s="25"/>
      <c r="H29" s="16"/>
      <c r="I29" s="51"/>
      <c r="L29" s="40"/>
      <c r="O29" s="34"/>
      <c r="P29" s="34"/>
      <c r="R29" s="34"/>
      <c r="S29" s="27"/>
      <c r="T29" s="40"/>
      <c r="U29" s="40"/>
    </row>
    <row r="30" spans="1:31" x14ac:dyDescent="0.15">
      <c r="A30" s="20"/>
      <c r="B30" s="24"/>
      <c r="C30" s="24"/>
      <c r="D30" s="24"/>
      <c r="E30" s="25"/>
      <c r="F30" s="25"/>
      <c r="G30" s="25" t="s">
        <v>58</v>
      </c>
      <c r="H30" s="40" t="s">
        <v>20</v>
      </c>
      <c r="I30" s="51">
        <v>30.309185429114255</v>
      </c>
      <c r="J30" s="50">
        <v>181.1027824600196</v>
      </c>
      <c r="K30" s="50">
        <v>82.318158212274199</v>
      </c>
      <c r="L30" s="40" t="s">
        <v>5</v>
      </c>
      <c r="M30" s="17">
        <v>3.3</v>
      </c>
      <c r="N30" s="42">
        <v>2064</v>
      </c>
      <c r="O30" s="34">
        <v>34.746464076631668</v>
      </c>
      <c r="P30" s="34">
        <v>15.793600122122376</v>
      </c>
      <c r="Q30" s="17">
        <v>5</v>
      </c>
      <c r="R30" s="34">
        <v>10.858270023947396</v>
      </c>
      <c r="S30" s="51">
        <v>4.9355000381632426</v>
      </c>
      <c r="T30" s="34"/>
      <c r="U30" s="40"/>
    </row>
    <row r="31" spans="1:31" x14ac:dyDescent="0.15">
      <c r="B31" s="40"/>
      <c r="C31" s="24"/>
      <c r="D31" s="24"/>
      <c r="E31" s="25"/>
      <c r="F31" s="25"/>
      <c r="G31" s="25"/>
      <c r="H31" s="40" t="s">
        <v>21</v>
      </c>
      <c r="I31" s="51">
        <v>29.572496077866557</v>
      </c>
      <c r="J31" s="50">
        <v>308.65402113697138</v>
      </c>
      <c r="K31" s="50">
        <v>114.42385258941682</v>
      </c>
      <c r="L31" s="40" t="s">
        <v>5</v>
      </c>
      <c r="M31" s="17">
        <v>3.9</v>
      </c>
      <c r="N31" s="42">
        <v>2053</v>
      </c>
      <c r="O31" s="34">
        <v>58.633740011407127</v>
      </c>
      <c r="P31" s="34">
        <v>21.736630545481034</v>
      </c>
      <c r="Q31" s="17">
        <v>25</v>
      </c>
      <c r="R31" s="34">
        <v>18.323043753564725</v>
      </c>
      <c r="S31" s="51">
        <v>6.7926970454628224</v>
      </c>
      <c r="T31" s="34"/>
      <c r="U31" s="40"/>
    </row>
    <row r="32" spans="1:31" x14ac:dyDescent="0.15">
      <c r="A32" s="20"/>
      <c r="B32" s="24"/>
      <c r="C32" s="24"/>
      <c r="D32" s="24"/>
      <c r="E32" s="25"/>
      <c r="F32" s="25"/>
      <c r="H32" s="40" t="s">
        <v>22</v>
      </c>
      <c r="I32" s="51">
        <v>29.317729633597445</v>
      </c>
      <c r="J32" s="50">
        <v>371.14779443959338</v>
      </c>
      <c r="K32" s="50">
        <v>175.83379374297803</v>
      </c>
      <c r="L32" s="40" t="s">
        <v>5</v>
      </c>
      <c r="M32" s="17">
        <v>2.5</v>
      </c>
      <c r="N32" s="42">
        <v>2050</v>
      </c>
      <c r="O32" s="34">
        <v>45.261926151169931</v>
      </c>
      <c r="P32" s="34">
        <v>21.443145578411958</v>
      </c>
      <c r="Q32" s="17">
        <v>45</v>
      </c>
      <c r="R32" s="34">
        <v>14.144351922240602</v>
      </c>
      <c r="S32" s="51">
        <v>6.7009829932537368</v>
      </c>
      <c r="T32" s="34"/>
      <c r="U32" s="40"/>
    </row>
    <row r="33" spans="1:22" x14ac:dyDescent="0.15">
      <c r="B33" s="24"/>
      <c r="C33" s="24"/>
      <c r="D33" s="24"/>
      <c r="E33" s="25"/>
      <c r="F33" s="25"/>
      <c r="H33" s="40" t="s">
        <v>23</v>
      </c>
      <c r="I33" s="51">
        <v>28.738012823852817</v>
      </c>
      <c r="J33" s="50">
        <v>564.61978207710217</v>
      </c>
      <c r="K33" s="50">
        <v>103.89693589409703</v>
      </c>
      <c r="L33" s="40" t="s">
        <v>5</v>
      </c>
      <c r="M33" s="17">
        <v>3.6</v>
      </c>
      <c r="N33" s="42">
        <v>2046</v>
      </c>
      <c r="O33" s="34">
        <v>99.346589221777506</v>
      </c>
      <c r="P33" s="34">
        <v>18.280985787817659</v>
      </c>
      <c r="Q33" s="17">
        <v>75</v>
      </c>
      <c r="R33" s="34">
        <v>31.04580913180547</v>
      </c>
      <c r="S33" s="51">
        <v>5.7128080586930183</v>
      </c>
      <c r="T33" s="34"/>
      <c r="U33" s="40"/>
    </row>
    <row r="34" spans="1:22" x14ac:dyDescent="0.15">
      <c r="B34" s="24"/>
      <c r="C34" s="24"/>
      <c r="D34" s="24"/>
      <c r="E34" s="25"/>
      <c r="F34" s="25"/>
      <c r="H34" s="40" t="s">
        <v>24</v>
      </c>
      <c r="I34" s="51">
        <v>28.696642232813183</v>
      </c>
      <c r="J34" s="50">
        <v>581.78050923994306</v>
      </c>
      <c r="K34" s="50">
        <v>190.24970688991533</v>
      </c>
      <c r="L34" s="40" t="s">
        <v>5</v>
      </c>
      <c r="M34" s="17">
        <v>3.3</v>
      </c>
      <c r="N34" s="42">
        <v>2053</v>
      </c>
      <c r="O34" s="34">
        <v>93.515620092148652</v>
      </c>
      <c r="P34" s="34">
        <v>30.580810167399925</v>
      </c>
      <c r="Q34" s="17">
        <v>100</v>
      </c>
      <c r="R34" s="34">
        <v>29.223631278796454</v>
      </c>
      <c r="S34" s="51">
        <v>9.5565031773124769</v>
      </c>
      <c r="T34" s="34"/>
      <c r="U34" s="40"/>
    </row>
    <row r="35" spans="1:22" x14ac:dyDescent="0.15">
      <c r="A35" s="20"/>
      <c r="B35" s="24"/>
      <c r="C35" s="24"/>
      <c r="D35" s="24"/>
      <c r="E35" s="25"/>
      <c r="F35" s="25"/>
      <c r="H35" s="40" t="s">
        <v>25</v>
      </c>
      <c r="I35" s="51">
        <v>30.159960878666499</v>
      </c>
      <c r="J35" s="50">
        <v>201.75647590709002</v>
      </c>
      <c r="K35" s="50">
        <v>30.685838569158147</v>
      </c>
      <c r="L35" s="40" t="s">
        <v>5</v>
      </c>
      <c r="M35" s="17">
        <v>2.8</v>
      </c>
      <c r="N35" s="42">
        <v>2037</v>
      </c>
      <c r="O35" s="34">
        <v>27.732848921936771</v>
      </c>
      <c r="P35" s="34">
        <v>4.2179846830457937</v>
      </c>
      <c r="Q35" s="17">
        <v>125</v>
      </c>
      <c r="R35" s="34">
        <v>8.6665152881052396</v>
      </c>
      <c r="S35" s="51">
        <v>1.3181202134518102</v>
      </c>
      <c r="T35" s="34"/>
      <c r="U35" s="40"/>
    </row>
    <row r="36" spans="1:22" x14ac:dyDescent="0.15">
      <c r="A36" s="20"/>
      <c r="B36" s="24"/>
      <c r="C36" s="24"/>
      <c r="D36" s="24"/>
      <c r="E36" s="25"/>
      <c r="F36" s="25"/>
      <c r="G36" s="25"/>
      <c r="H36" s="40" t="s">
        <v>26</v>
      </c>
      <c r="I36" s="51">
        <v>29.617518074453159</v>
      </c>
      <c r="J36" s="50">
        <v>298.75913862786058</v>
      </c>
      <c r="K36" s="50">
        <v>44.393006900257376</v>
      </c>
      <c r="L36" s="40" t="s">
        <v>5</v>
      </c>
      <c r="M36" s="17">
        <v>2</v>
      </c>
      <c r="N36" s="42">
        <v>2058</v>
      </c>
      <c r="O36" s="34">
        <v>29.033929895807638</v>
      </c>
      <c r="P36" s="34">
        <v>4.3141892031348279</v>
      </c>
      <c r="Q36" s="17">
        <v>150</v>
      </c>
      <c r="R36" s="34">
        <v>9.0731030924398866</v>
      </c>
      <c r="S36" s="51">
        <v>1.3481841259796337</v>
      </c>
      <c r="T36" s="34"/>
      <c r="U36" s="40"/>
    </row>
    <row r="37" spans="1:22" x14ac:dyDescent="0.15">
      <c r="A37" s="20"/>
      <c r="B37" s="24"/>
      <c r="C37" s="24"/>
      <c r="D37" s="24"/>
      <c r="E37" s="25"/>
      <c r="F37" s="25"/>
      <c r="G37" s="25"/>
      <c r="H37" s="40" t="s">
        <v>27</v>
      </c>
      <c r="I37" s="51">
        <v>30.814405602923799</v>
      </c>
      <c r="J37" s="50">
        <v>125.64081673885907</v>
      </c>
      <c r="K37" s="50">
        <v>28.600453846078619</v>
      </c>
      <c r="L37" s="40" t="s">
        <v>5</v>
      </c>
      <c r="M37" s="17">
        <v>2</v>
      </c>
      <c r="N37" s="42">
        <v>2044</v>
      </c>
      <c r="O37" s="34">
        <v>12.293621990103627</v>
      </c>
      <c r="P37" s="34">
        <v>2.7984788499098454</v>
      </c>
      <c r="Q37" s="17">
        <v>175</v>
      </c>
      <c r="R37" s="34">
        <v>3.8417568719073834</v>
      </c>
      <c r="S37" s="51">
        <v>0.87452464059682655</v>
      </c>
      <c r="T37" s="34"/>
      <c r="U37" s="40"/>
    </row>
    <row r="38" spans="1:22" x14ac:dyDescent="0.15">
      <c r="A38" s="20"/>
      <c r="B38" s="24"/>
      <c r="C38" s="24"/>
      <c r="D38" s="24"/>
      <c r="E38" s="25"/>
      <c r="F38" s="25"/>
      <c r="H38" s="16"/>
      <c r="I38" s="51"/>
      <c r="P38" s="34"/>
      <c r="Q38" s="34"/>
      <c r="R38" s="34"/>
      <c r="S38" s="48"/>
      <c r="T38" s="51"/>
      <c r="U38" s="40"/>
      <c r="V38" s="40"/>
    </row>
    <row r="39" spans="1:22" x14ac:dyDescent="0.15">
      <c r="A39" s="20"/>
      <c r="B39" s="24"/>
      <c r="C39" s="24"/>
      <c r="D39" s="24"/>
      <c r="E39" s="25"/>
      <c r="F39" s="25"/>
      <c r="G39" s="120" t="s">
        <v>54</v>
      </c>
      <c r="H39" s="17" t="s">
        <v>28</v>
      </c>
      <c r="I39" s="51">
        <v>29.442553125707903</v>
      </c>
      <c r="J39" s="50">
        <v>339.08919667465022</v>
      </c>
      <c r="K39" s="50">
        <v>83.125776664518213</v>
      </c>
      <c r="L39" s="40" t="s">
        <v>5</v>
      </c>
      <c r="M39" s="17">
        <v>3.3</v>
      </c>
      <c r="N39" s="17">
        <v>2067</v>
      </c>
      <c r="O39" s="34">
        <v>54.136156218013824</v>
      </c>
      <c r="P39" s="34">
        <v>13.271168988529757</v>
      </c>
      <c r="Q39" s="17">
        <v>5</v>
      </c>
      <c r="R39" s="34">
        <v>16.917548818129319</v>
      </c>
      <c r="S39" s="51">
        <v>4.1472403089155492</v>
      </c>
      <c r="U39" s="40"/>
      <c r="V39" s="40"/>
    </row>
    <row r="40" spans="1:22" x14ac:dyDescent="0.15">
      <c r="A40" s="20"/>
      <c r="B40" s="24"/>
      <c r="C40" s="24"/>
      <c r="D40" s="24"/>
      <c r="E40" s="25"/>
      <c r="F40" s="25"/>
      <c r="H40" s="17" t="s">
        <v>29</v>
      </c>
      <c r="I40" s="51">
        <v>29.154122150086728</v>
      </c>
      <c r="J40" s="50">
        <v>417.8014136020218</v>
      </c>
      <c r="K40" s="50">
        <v>117.83665453590456</v>
      </c>
      <c r="L40" s="40" t="s">
        <v>5</v>
      </c>
      <c r="M40" s="17">
        <v>2.5</v>
      </c>
      <c r="N40" s="17">
        <v>2074</v>
      </c>
      <c r="O40" s="34">
        <v>70.50650663486384</v>
      </c>
      <c r="P40" s="34">
        <v>19.88564565456441</v>
      </c>
      <c r="Q40" s="17">
        <v>25</v>
      </c>
      <c r="R40" s="34">
        <v>22.033283323394947</v>
      </c>
      <c r="S40" s="51">
        <v>6.2142642670513775</v>
      </c>
      <c r="U40" s="40"/>
      <c r="V40" s="40"/>
    </row>
    <row r="41" spans="1:22" x14ac:dyDescent="0.15">
      <c r="A41" s="20"/>
      <c r="B41" s="24"/>
      <c r="C41" s="24"/>
      <c r="D41" s="24"/>
      <c r="E41" s="25"/>
      <c r="F41" s="25"/>
      <c r="G41" s="25"/>
      <c r="H41" s="17" t="s">
        <v>30</v>
      </c>
      <c r="I41" s="51">
        <v>28.886561331638177</v>
      </c>
      <c r="J41" s="50">
        <v>507.06801237617594</v>
      </c>
      <c r="K41" s="50">
        <v>49.288658400906982</v>
      </c>
      <c r="L41" s="40" t="s">
        <v>5</v>
      </c>
      <c r="M41" s="17">
        <v>3</v>
      </c>
      <c r="N41" s="17">
        <v>2066</v>
      </c>
      <c r="O41" s="34">
        <v>73.630398699347921</v>
      </c>
      <c r="P41" s="34">
        <v>7.1571139981955945</v>
      </c>
      <c r="Q41" s="17">
        <v>45</v>
      </c>
      <c r="R41" s="34">
        <v>23.009499593546224</v>
      </c>
      <c r="S41" s="51">
        <v>2.236598124436123</v>
      </c>
      <c r="U41" s="40"/>
      <c r="V41" s="40"/>
    </row>
    <row r="42" spans="1:22" x14ac:dyDescent="0.15">
      <c r="A42" s="20"/>
      <c r="B42" s="40"/>
      <c r="C42" s="24"/>
      <c r="D42" s="24"/>
      <c r="E42" s="25"/>
      <c r="F42" s="25"/>
      <c r="G42" s="25"/>
      <c r="H42" s="17" t="s">
        <v>31</v>
      </c>
      <c r="I42" s="51">
        <v>28.734453540361628</v>
      </c>
      <c r="J42" s="50">
        <v>566.07607337849447</v>
      </c>
      <c r="K42" s="50">
        <v>119.78222529295286</v>
      </c>
      <c r="L42" s="40" t="s">
        <v>5</v>
      </c>
      <c r="M42" s="17">
        <v>2.1</v>
      </c>
      <c r="N42" s="17">
        <v>2072</v>
      </c>
      <c r="O42" s="34">
        <v>97.53337750778114</v>
      </c>
      <c r="P42" s="34">
        <v>20.638153682231742</v>
      </c>
      <c r="Q42" s="17">
        <v>75</v>
      </c>
      <c r="R42" s="34">
        <v>30.479180471181603</v>
      </c>
      <c r="S42" s="51">
        <v>6.4494230256974188</v>
      </c>
      <c r="U42" s="40"/>
      <c r="V42" s="40"/>
    </row>
    <row r="43" spans="1:22" x14ac:dyDescent="0.15">
      <c r="B43" s="24"/>
      <c r="C43" s="24"/>
      <c r="D43" s="24"/>
      <c r="E43" s="25"/>
      <c r="F43" s="25"/>
      <c r="H43" s="17" t="s">
        <v>32</v>
      </c>
      <c r="I43" s="51">
        <v>29.034585858931308</v>
      </c>
      <c r="J43" s="50">
        <v>455.55522274949061</v>
      </c>
      <c r="K43" s="50">
        <v>83.182985599623947</v>
      </c>
      <c r="L43" s="40" t="s">
        <v>5</v>
      </c>
      <c r="M43" s="17">
        <v>3.6</v>
      </c>
      <c r="N43" s="17">
        <v>2077</v>
      </c>
      <c r="O43" s="34">
        <v>78.95998083284384</v>
      </c>
      <c r="P43" s="34">
        <v>14.41785017615052</v>
      </c>
      <c r="Q43" s="17">
        <v>100</v>
      </c>
      <c r="R43" s="34">
        <v>24.674994010263699</v>
      </c>
      <c r="S43" s="51">
        <v>4.5055781800470376</v>
      </c>
      <c r="U43" s="40"/>
      <c r="V43" s="40"/>
    </row>
    <row r="44" spans="1:22" x14ac:dyDescent="0.15">
      <c r="B44" s="24"/>
      <c r="C44" s="24"/>
      <c r="D44" s="24"/>
      <c r="E44" s="25"/>
      <c r="F44" s="25"/>
      <c r="H44" s="17" t="s">
        <v>33</v>
      </c>
      <c r="I44" s="51">
        <v>30.690332867514805</v>
      </c>
      <c r="J44" s="50">
        <v>137.44460998224031</v>
      </c>
      <c r="K44" s="50">
        <v>14.578930220033094</v>
      </c>
      <c r="L44" s="40" t="s">
        <v>5</v>
      </c>
      <c r="M44" s="17">
        <v>1.9</v>
      </c>
      <c r="N44" s="17">
        <v>2077</v>
      </c>
      <c r="O44" s="34">
        <v>12.573170869824581</v>
      </c>
      <c r="P44" s="34">
        <v>1.3336527403978273</v>
      </c>
      <c r="Q44" s="17">
        <v>125</v>
      </c>
      <c r="R44" s="34">
        <v>3.9291158968201816</v>
      </c>
      <c r="S44" s="51">
        <v>0.41676648137432104</v>
      </c>
      <c r="U44" s="40"/>
      <c r="V44" s="40"/>
    </row>
    <row r="45" spans="1:22" x14ac:dyDescent="0.15">
      <c r="B45" s="24"/>
      <c r="C45" s="24"/>
      <c r="D45" s="24"/>
      <c r="E45" s="25"/>
      <c r="F45" s="25"/>
      <c r="H45" s="17" t="s">
        <v>34</v>
      </c>
      <c r="I45" s="51">
        <v>31.173796786163038</v>
      </c>
      <c r="J45" s="50">
        <v>96.866027682237188</v>
      </c>
      <c r="K45" s="50">
        <v>24.141119088224325</v>
      </c>
      <c r="L45" s="40" t="s">
        <v>5</v>
      </c>
      <c r="M45" s="17">
        <v>1.5</v>
      </c>
      <c r="N45" s="17">
        <v>2076</v>
      </c>
      <c r="O45" s="34">
        <v>6.9989904394680043</v>
      </c>
      <c r="P45" s="34">
        <v>1.7443005121549366</v>
      </c>
      <c r="Q45" s="17">
        <v>150</v>
      </c>
      <c r="R45" s="34">
        <v>2.1871845123337512</v>
      </c>
      <c r="S45" s="51">
        <v>0.54509391004841767</v>
      </c>
      <c r="U45" s="40"/>
      <c r="V45" s="40"/>
    </row>
    <row r="46" spans="1:22" x14ac:dyDescent="0.15">
      <c r="A46" s="20"/>
      <c r="B46" s="24"/>
      <c r="C46" s="24"/>
      <c r="D46" s="24"/>
      <c r="E46" s="25"/>
      <c r="F46" s="25"/>
      <c r="H46" s="17" t="s">
        <v>35</v>
      </c>
      <c r="I46" s="51">
        <v>32.522125747375426</v>
      </c>
      <c r="J46" s="50">
        <v>36.507483691029165</v>
      </c>
      <c r="K46" s="17">
        <v>16.190857403279406</v>
      </c>
      <c r="L46" s="40" t="s">
        <v>5</v>
      </c>
      <c r="M46" s="17">
        <v>1.2</v>
      </c>
      <c r="N46" s="17">
        <v>2071</v>
      </c>
      <c r="O46" s="34">
        <v>2.1153539560229357</v>
      </c>
      <c r="P46" s="34">
        <v>0.9381472179592123</v>
      </c>
      <c r="Q46" s="34">
        <v>175</v>
      </c>
      <c r="R46" s="27">
        <v>0.66104811125716734</v>
      </c>
      <c r="S46" s="51">
        <v>0.3</v>
      </c>
      <c r="U46" s="40"/>
    </row>
    <row r="47" spans="1:22" x14ac:dyDescent="0.15">
      <c r="A47" s="20"/>
      <c r="B47" s="24"/>
      <c r="C47" s="24"/>
      <c r="D47" s="24"/>
      <c r="E47" s="25"/>
      <c r="F47" s="25"/>
      <c r="G47" s="25"/>
      <c r="H47" s="25"/>
      <c r="I47" s="50"/>
      <c r="J47" s="50"/>
    </row>
    <row r="48" spans="1:22" x14ac:dyDescent="0.15">
      <c r="A48" s="20"/>
      <c r="B48" s="24"/>
      <c r="C48" s="24"/>
      <c r="D48" s="24"/>
      <c r="E48" s="25"/>
      <c r="F48" s="25"/>
      <c r="G48" s="25"/>
      <c r="H48" s="25"/>
    </row>
    <row r="49" spans="1:16" x14ac:dyDescent="0.15">
      <c r="A49" s="20"/>
      <c r="B49" s="24"/>
      <c r="C49" s="24"/>
      <c r="D49" s="24"/>
      <c r="E49" s="25"/>
      <c r="F49" s="25"/>
      <c r="G49" s="25"/>
      <c r="H49" s="25"/>
      <c r="I49" s="50"/>
      <c r="J49" s="50"/>
      <c r="K49" s="25"/>
      <c r="L49" s="43"/>
      <c r="M49" s="24"/>
      <c r="N49" s="24"/>
      <c r="P49" s="25"/>
    </row>
    <row r="50" spans="1:16" x14ac:dyDescent="0.15">
      <c r="A50" s="20"/>
      <c r="B50" s="24"/>
      <c r="C50" s="24"/>
      <c r="D50" s="24"/>
      <c r="E50" s="25"/>
      <c r="F50" s="25"/>
      <c r="G50" s="25"/>
    </row>
    <row r="51" spans="1:16" x14ac:dyDescent="0.15">
      <c r="A51" s="20"/>
      <c r="B51" s="24"/>
      <c r="C51" s="24"/>
      <c r="D51" s="24"/>
      <c r="E51" s="25"/>
      <c r="F51" s="25"/>
      <c r="G51" s="25"/>
      <c r="H51" s="19"/>
      <c r="K51" s="25"/>
      <c r="L51" s="43"/>
      <c r="M51" s="24"/>
      <c r="N51" s="24"/>
      <c r="P51" s="25"/>
    </row>
    <row r="52" spans="1:16" x14ac:dyDescent="0.15">
      <c r="A52" s="20"/>
      <c r="B52" s="24"/>
      <c r="C52" s="24"/>
      <c r="D52" s="24"/>
      <c r="E52" s="25"/>
      <c r="F52" s="25"/>
      <c r="G52" s="25"/>
      <c r="H52" s="19"/>
      <c r="I52" s="25"/>
      <c r="J52" s="25"/>
      <c r="K52" s="25"/>
      <c r="L52" s="25"/>
      <c r="M52" s="25"/>
      <c r="N52" s="25"/>
      <c r="O52" s="25"/>
      <c r="P52" s="25"/>
    </row>
    <row r="53" spans="1:16" x14ac:dyDescent="0.15">
      <c r="A53" s="20"/>
      <c r="B53" s="24"/>
      <c r="C53" s="24"/>
      <c r="D53" s="24"/>
      <c r="E53" s="25"/>
      <c r="F53" s="25"/>
      <c r="G53" s="25"/>
      <c r="H53" s="20"/>
      <c r="I53" s="24"/>
      <c r="J53" s="25"/>
      <c r="K53" s="40"/>
      <c r="L53" s="25"/>
      <c r="M53" s="25"/>
      <c r="N53" s="27"/>
      <c r="O53" s="27"/>
      <c r="P53" s="27"/>
    </row>
    <row r="54" spans="1:16" x14ac:dyDescent="0.15">
      <c r="A54" s="20"/>
      <c r="B54" s="40"/>
      <c r="C54" s="24"/>
      <c r="D54" s="24"/>
      <c r="E54" s="25"/>
      <c r="F54" s="25"/>
      <c r="G54" s="25"/>
      <c r="H54" s="20"/>
      <c r="I54" s="24"/>
      <c r="J54" s="25"/>
      <c r="K54" s="40"/>
      <c r="L54" s="25"/>
      <c r="M54" s="25"/>
      <c r="N54" s="27"/>
      <c r="O54" s="25"/>
    </row>
    <row r="55" spans="1:16" x14ac:dyDescent="0.15">
      <c r="B55" s="24"/>
      <c r="C55" s="24"/>
      <c r="D55" s="24"/>
      <c r="E55" s="25"/>
      <c r="F55" s="25"/>
      <c r="H55" s="20"/>
      <c r="J55" s="25"/>
      <c r="K55" s="40"/>
      <c r="L55" s="25"/>
      <c r="M55" s="25"/>
      <c r="N55" s="54"/>
      <c r="O55" s="25"/>
    </row>
    <row r="56" spans="1:16" x14ac:dyDescent="0.15">
      <c r="B56" s="24"/>
      <c r="C56" s="24"/>
      <c r="D56" s="24"/>
      <c r="E56" s="25"/>
      <c r="F56" s="25"/>
      <c r="H56" s="10"/>
      <c r="I56" s="52"/>
      <c r="J56" s="25"/>
      <c r="K56" s="40"/>
      <c r="L56" s="84"/>
      <c r="M56" s="84"/>
      <c r="N56" s="85"/>
      <c r="O56" s="25"/>
    </row>
    <row r="57" spans="1:16" x14ac:dyDescent="0.15">
      <c r="B57" s="24"/>
      <c r="C57" s="24"/>
      <c r="D57" s="24"/>
      <c r="E57" s="25"/>
      <c r="F57" s="25"/>
      <c r="H57" s="10"/>
      <c r="I57" s="52"/>
      <c r="J57" s="25"/>
      <c r="K57" s="40"/>
      <c r="L57" s="84"/>
      <c r="M57" s="84"/>
      <c r="N57" s="85"/>
      <c r="O57" s="25"/>
    </row>
    <row r="58" spans="1:16" x14ac:dyDescent="0.15">
      <c r="A58" s="20"/>
      <c r="B58" s="24"/>
      <c r="C58" s="24"/>
      <c r="D58" s="24"/>
      <c r="E58" s="25"/>
      <c r="F58" s="25"/>
      <c r="H58" s="10"/>
      <c r="I58" s="52"/>
      <c r="J58" s="25"/>
      <c r="K58" s="40"/>
      <c r="L58" s="84"/>
      <c r="M58" s="84"/>
      <c r="N58" s="85"/>
      <c r="P58" s="25"/>
    </row>
    <row r="59" spans="1:16" ht="14" x14ac:dyDescent="0.2">
      <c r="A59" s="20"/>
      <c r="B59" s="24"/>
      <c r="C59" s="24"/>
      <c r="D59" s="24"/>
      <c r="E59" s="25"/>
      <c r="F59" s="25"/>
      <c r="G59" s="25"/>
      <c r="H59" s="96"/>
      <c r="I59" s="97"/>
      <c r="J59" s="105"/>
      <c r="K59" s="106"/>
      <c r="L59" s="97"/>
      <c r="M59" s="98"/>
      <c r="N59" s="98"/>
      <c r="O59" s="99"/>
      <c r="P59" s="25"/>
    </row>
    <row r="60" spans="1:16" ht="14" x14ac:dyDescent="0.2">
      <c r="A60" s="20"/>
      <c r="B60" s="24"/>
      <c r="C60" s="24"/>
      <c r="D60" s="24"/>
      <c r="E60" s="25"/>
      <c r="F60" s="25"/>
      <c r="G60" s="25"/>
      <c r="H60" s="15"/>
      <c r="I60" s="97"/>
      <c r="J60" s="105"/>
      <c r="K60" s="106"/>
      <c r="L60" s="97"/>
      <c r="M60" s="98"/>
      <c r="N60" s="98"/>
      <c r="O60" s="99"/>
      <c r="P60" s="25"/>
    </row>
    <row r="61" spans="1:16" ht="14" x14ac:dyDescent="0.2">
      <c r="A61" s="20"/>
      <c r="B61" s="24"/>
      <c r="C61" s="24"/>
      <c r="D61" s="24"/>
      <c r="E61" s="25"/>
      <c r="F61" s="25"/>
      <c r="G61" s="25"/>
      <c r="H61" s="15"/>
      <c r="I61" s="97"/>
      <c r="J61" s="105"/>
      <c r="K61" s="106"/>
      <c r="L61" s="97"/>
      <c r="M61" s="98"/>
      <c r="N61" s="98"/>
      <c r="O61" s="99"/>
      <c r="P61" s="25"/>
    </row>
    <row r="62" spans="1:16" ht="14" x14ac:dyDescent="0.2">
      <c r="A62" s="20"/>
      <c r="B62" s="24"/>
      <c r="C62" s="24"/>
      <c r="D62" s="24"/>
      <c r="E62" s="25"/>
      <c r="F62" s="25"/>
      <c r="G62" s="25"/>
      <c r="H62" s="15"/>
      <c r="I62" s="97"/>
      <c r="J62" s="105"/>
      <c r="K62" s="106"/>
      <c r="L62" s="97"/>
      <c r="M62" s="98"/>
      <c r="N62" s="98"/>
      <c r="O62" s="99"/>
      <c r="P62" s="25"/>
    </row>
    <row r="63" spans="1:16" ht="14" x14ac:dyDescent="0.2">
      <c r="A63" s="20"/>
      <c r="B63" s="24"/>
      <c r="C63" s="24"/>
      <c r="D63" s="24"/>
      <c r="E63" s="25"/>
      <c r="F63" s="25"/>
      <c r="G63" s="25"/>
      <c r="H63" s="15"/>
      <c r="I63" s="97"/>
      <c r="J63" s="105"/>
      <c r="K63" s="106"/>
      <c r="L63" s="97"/>
      <c r="M63" s="98"/>
      <c r="N63" s="98"/>
      <c r="O63" s="99"/>
      <c r="P63" s="25"/>
    </row>
    <row r="64" spans="1:16" ht="14" x14ac:dyDescent="0.2">
      <c r="A64" s="20"/>
      <c r="B64" s="24"/>
      <c r="C64" s="24"/>
      <c r="D64" s="24"/>
      <c r="E64" s="25"/>
      <c r="F64" s="25"/>
      <c r="G64" s="25"/>
      <c r="H64" s="96"/>
      <c r="I64" s="96"/>
      <c r="J64" s="14"/>
      <c r="K64" s="100"/>
      <c r="L64" s="96"/>
      <c r="M64" s="101"/>
      <c r="N64" s="101"/>
      <c r="O64" s="102"/>
      <c r="P64" s="25"/>
    </row>
    <row r="65" spans="1:16" ht="14" x14ac:dyDescent="0.2">
      <c r="A65" s="20"/>
      <c r="B65" s="24"/>
      <c r="C65" s="24"/>
      <c r="D65" s="24"/>
      <c r="E65" s="25"/>
      <c r="F65" s="25"/>
      <c r="G65" s="25"/>
      <c r="H65" s="96"/>
      <c r="I65" s="96"/>
      <c r="J65" s="14"/>
      <c r="K65" s="100"/>
      <c r="L65" s="96"/>
      <c r="M65" s="101"/>
      <c r="N65" s="101"/>
      <c r="O65" s="102"/>
      <c r="P65" s="25"/>
    </row>
    <row r="66" spans="1:16" ht="14" x14ac:dyDescent="0.2">
      <c r="A66" s="20"/>
      <c r="B66" s="40"/>
      <c r="C66" s="24"/>
      <c r="D66" s="24"/>
      <c r="E66" s="25"/>
      <c r="F66" s="25"/>
      <c r="G66" s="25"/>
      <c r="H66" s="96"/>
      <c r="I66" s="96"/>
      <c r="J66" s="14"/>
      <c r="K66" s="100"/>
      <c r="L66" s="96"/>
      <c r="M66" s="101"/>
      <c r="N66" s="101"/>
      <c r="O66" s="102"/>
      <c r="P66" s="25"/>
    </row>
    <row r="67" spans="1:16" ht="14" x14ac:dyDescent="0.2">
      <c r="B67" s="24"/>
      <c r="C67" s="24"/>
      <c r="D67" s="24"/>
      <c r="E67" s="25"/>
      <c r="F67" s="25"/>
      <c r="G67" s="25"/>
      <c r="I67" s="97"/>
      <c r="J67" s="105"/>
      <c r="K67" s="106"/>
      <c r="L67" s="97"/>
      <c r="M67" s="98"/>
      <c r="N67" s="98"/>
      <c r="O67" s="99"/>
      <c r="P67" s="25"/>
    </row>
    <row r="68" spans="1:16" x14ac:dyDescent="0.15">
      <c r="B68" s="24"/>
      <c r="C68" s="24"/>
      <c r="D68" s="24"/>
      <c r="E68" s="25"/>
      <c r="F68" s="25"/>
      <c r="G68" s="25"/>
      <c r="P68" s="25"/>
    </row>
    <row r="69" spans="1:16" x14ac:dyDescent="0.15">
      <c r="B69" s="24"/>
      <c r="C69" s="24"/>
      <c r="D69" s="40"/>
      <c r="E69" s="25"/>
      <c r="F69" s="25"/>
      <c r="G69" s="25"/>
      <c r="P69" s="25"/>
    </row>
    <row r="70" spans="1:16" x14ac:dyDescent="0.15">
      <c r="A70" s="20"/>
      <c r="B70" s="24"/>
      <c r="C70" s="24"/>
      <c r="D70" s="24"/>
      <c r="E70" s="25"/>
      <c r="F70" s="25"/>
      <c r="G70" s="25"/>
      <c r="P70" s="25"/>
    </row>
    <row r="71" spans="1:16" x14ac:dyDescent="0.15">
      <c r="A71" s="20"/>
      <c r="B71" s="24"/>
      <c r="C71" s="24"/>
      <c r="D71" s="24"/>
      <c r="E71" s="25"/>
      <c r="F71" s="25"/>
      <c r="G71" s="25"/>
      <c r="P71" s="25"/>
    </row>
    <row r="72" spans="1:16" x14ac:dyDescent="0.15">
      <c r="A72" s="20"/>
      <c r="B72" s="24"/>
      <c r="C72" s="24"/>
      <c r="D72" s="24"/>
      <c r="E72" s="25"/>
      <c r="F72" s="25"/>
      <c r="G72" s="25"/>
      <c r="P72" s="25"/>
    </row>
    <row r="73" spans="1:16" x14ac:dyDescent="0.15">
      <c r="A73" s="20"/>
      <c r="B73" s="24"/>
      <c r="C73" s="24"/>
      <c r="D73" s="24"/>
      <c r="E73" s="25"/>
      <c r="F73" s="25"/>
      <c r="G73" s="25"/>
      <c r="P73" s="25"/>
    </row>
    <row r="74" spans="1:16" x14ac:dyDescent="0.15">
      <c r="A74" s="20"/>
      <c r="B74" s="24"/>
      <c r="C74" s="24"/>
      <c r="D74" s="24"/>
      <c r="E74" s="25"/>
      <c r="F74" s="25"/>
      <c r="G74" s="25"/>
      <c r="P74" s="25"/>
    </row>
    <row r="75" spans="1:16" x14ac:dyDescent="0.15">
      <c r="A75" s="20"/>
      <c r="B75" s="24"/>
      <c r="C75" s="24"/>
      <c r="D75" s="24"/>
      <c r="E75" s="25"/>
      <c r="F75" s="25"/>
      <c r="G75" s="25"/>
      <c r="P75" s="25"/>
    </row>
    <row r="76" spans="1:16" x14ac:dyDescent="0.15">
      <c r="A76" s="20"/>
      <c r="B76" s="24"/>
      <c r="C76" s="24"/>
      <c r="D76" s="24"/>
      <c r="E76" s="25"/>
      <c r="F76" s="25"/>
      <c r="G76" s="25"/>
      <c r="P76" s="25"/>
    </row>
    <row r="77" spans="1:16" x14ac:dyDescent="0.15">
      <c r="A77" s="20"/>
      <c r="B77" s="24"/>
      <c r="C77" s="24"/>
      <c r="D77" s="24"/>
      <c r="E77" s="25"/>
      <c r="F77" s="25"/>
      <c r="G77" s="25"/>
      <c r="P77" s="25"/>
    </row>
    <row r="78" spans="1:16" x14ac:dyDescent="0.15">
      <c r="A78" s="20"/>
      <c r="B78" s="40"/>
      <c r="C78" s="24"/>
      <c r="D78" s="24"/>
      <c r="E78" s="25"/>
      <c r="F78" s="25"/>
      <c r="G78" s="25"/>
      <c r="P78" s="25"/>
    </row>
    <row r="79" spans="1:16" x14ac:dyDescent="0.15">
      <c r="B79" s="24"/>
      <c r="C79" s="24"/>
      <c r="D79" s="24"/>
      <c r="E79" s="25"/>
      <c r="F79" s="25"/>
      <c r="G79" s="25"/>
      <c r="H79" s="25"/>
      <c r="I79" s="31"/>
      <c r="J79" s="31"/>
      <c r="N79" s="40"/>
      <c r="P79" s="25"/>
    </row>
    <row r="80" spans="1:16" ht="15" x14ac:dyDescent="0.2">
      <c r="B80" s="24"/>
      <c r="C80" s="24"/>
      <c r="D80" s="24"/>
      <c r="E80" s="25"/>
      <c r="F80" s="25"/>
      <c r="G80" s="25"/>
      <c r="H80" s="71"/>
      <c r="I80" s="71"/>
      <c r="J80" s="72"/>
      <c r="K80" s="8"/>
      <c r="L80" s="71"/>
      <c r="M80" s="74"/>
      <c r="N80" s="74"/>
      <c r="O80" s="75"/>
      <c r="P80" s="63"/>
    </row>
    <row r="81" spans="1:16" ht="15" x14ac:dyDescent="0.2">
      <c r="B81" s="24"/>
      <c r="C81" s="24"/>
      <c r="D81" s="24"/>
      <c r="E81" s="25"/>
      <c r="F81" s="25"/>
      <c r="G81" s="25"/>
      <c r="H81" s="71"/>
      <c r="I81" s="71"/>
      <c r="J81" s="72"/>
      <c r="K81" s="8"/>
      <c r="L81" s="71"/>
      <c r="M81" s="74"/>
      <c r="N81" s="74"/>
      <c r="O81" s="75"/>
      <c r="P81" s="71"/>
    </row>
    <row r="82" spans="1:16" ht="15" x14ac:dyDescent="0.2">
      <c r="A82" s="20"/>
      <c r="B82" s="24"/>
      <c r="C82" s="24"/>
      <c r="D82" s="24"/>
      <c r="E82" s="25"/>
      <c r="F82" s="25"/>
      <c r="G82" s="25"/>
      <c r="H82" s="71"/>
      <c r="I82" s="71"/>
      <c r="J82" s="72"/>
      <c r="K82" s="8"/>
      <c r="L82" s="71"/>
      <c r="M82" s="74"/>
      <c r="N82" s="74"/>
      <c r="O82" s="63"/>
      <c r="P82" s="73"/>
    </row>
    <row r="83" spans="1:16" ht="15" x14ac:dyDescent="0.2">
      <c r="A83" s="20"/>
      <c r="B83" s="24"/>
      <c r="C83" s="24"/>
      <c r="D83" s="24"/>
      <c r="E83" s="25"/>
      <c r="F83" s="25"/>
      <c r="G83" s="25"/>
      <c r="H83" s="71"/>
      <c r="I83" s="71"/>
      <c r="J83" s="71"/>
      <c r="K83" s="8"/>
      <c r="L83" s="71"/>
      <c r="M83" s="71"/>
      <c r="N83" s="71"/>
      <c r="O83" s="71"/>
      <c r="P83" s="71"/>
    </row>
    <row r="84" spans="1:16" ht="15" x14ac:dyDescent="0.2">
      <c r="A84" s="20"/>
      <c r="B84" s="24"/>
      <c r="C84" s="24"/>
      <c r="D84" s="24"/>
      <c r="E84" s="25"/>
      <c r="F84" s="25"/>
      <c r="G84" s="25"/>
      <c r="H84" s="76"/>
      <c r="I84" s="71"/>
      <c r="J84" s="71"/>
      <c r="K84" s="8"/>
      <c r="L84" s="71"/>
      <c r="M84" s="71"/>
      <c r="N84" s="71"/>
      <c r="O84" s="71"/>
      <c r="P84" s="71"/>
    </row>
    <row r="85" spans="1:16" ht="15" x14ac:dyDescent="0.2">
      <c r="A85" s="20"/>
      <c r="B85" s="24"/>
      <c r="C85" s="24"/>
      <c r="D85" s="24"/>
      <c r="E85" s="25"/>
      <c r="F85" s="25"/>
      <c r="G85" s="25"/>
      <c r="H85" s="71"/>
      <c r="I85" s="71"/>
      <c r="J85" s="72"/>
      <c r="K85" s="8"/>
      <c r="L85" s="71"/>
      <c r="M85" s="74"/>
      <c r="N85" s="74"/>
      <c r="O85" s="75"/>
      <c r="P85" s="71"/>
    </row>
    <row r="86" spans="1:16" ht="15" x14ac:dyDescent="0.2">
      <c r="A86" s="20"/>
      <c r="B86" s="24"/>
      <c r="C86" s="24"/>
      <c r="D86" s="24"/>
      <c r="E86" s="25"/>
      <c r="F86" s="25"/>
      <c r="G86" s="25"/>
      <c r="H86" s="71"/>
      <c r="I86" s="71"/>
      <c r="J86" s="72"/>
      <c r="K86" s="8"/>
      <c r="L86" s="71"/>
      <c r="M86" s="74"/>
      <c r="N86" s="74"/>
      <c r="O86" s="75"/>
      <c r="P86" s="71"/>
    </row>
    <row r="87" spans="1:16" ht="15" x14ac:dyDescent="0.2">
      <c r="A87" s="20"/>
      <c r="B87" s="24"/>
      <c r="C87" s="24"/>
      <c r="D87" s="24"/>
      <c r="E87" s="25"/>
      <c r="F87" s="25"/>
      <c r="G87" s="25"/>
      <c r="H87" s="71"/>
      <c r="I87" s="71"/>
      <c r="J87" s="71"/>
      <c r="K87" s="8"/>
      <c r="L87" s="71"/>
      <c r="M87" s="74"/>
      <c r="N87" s="74"/>
      <c r="O87" s="75"/>
      <c r="P87" s="71"/>
    </row>
    <row r="88" spans="1:16" ht="15" x14ac:dyDescent="0.2">
      <c r="A88" s="20"/>
      <c r="B88" s="24"/>
      <c r="C88" s="24"/>
      <c r="D88" s="24"/>
      <c r="E88" s="25"/>
      <c r="F88" s="25"/>
      <c r="G88" s="25"/>
      <c r="H88" s="71"/>
      <c r="I88" s="71"/>
      <c r="J88" s="72"/>
      <c r="K88" s="8"/>
      <c r="L88" s="71"/>
      <c r="M88" s="74"/>
      <c r="N88" s="74"/>
      <c r="O88" s="63"/>
      <c r="P88" s="71"/>
    </row>
    <row r="89" spans="1:16" ht="15" x14ac:dyDescent="0.2">
      <c r="A89" s="20"/>
      <c r="B89" s="24"/>
      <c r="C89" s="24"/>
      <c r="D89" s="24"/>
      <c r="E89" s="25"/>
      <c r="F89" s="25"/>
      <c r="G89" s="25"/>
      <c r="H89" s="71"/>
      <c r="I89" s="71"/>
      <c r="J89" s="72"/>
      <c r="K89" s="8"/>
      <c r="L89" s="71"/>
      <c r="M89" s="74"/>
      <c r="N89" s="74"/>
      <c r="O89" s="75"/>
      <c r="P89" s="71"/>
    </row>
    <row r="90" spans="1:16" x14ac:dyDescent="0.15">
      <c r="A90" s="20"/>
      <c r="B90" s="40"/>
      <c r="C90" s="40"/>
      <c r="D90" s="24"/>
      <c r="E90" s="25"/>
      <c r="F90" s="25"/>
      <c r="G90" s="25"/>
      <c r="H90" s="25"/>
      <c r="I90" s="31"/>
      <c r="J90" s="31"/>
      <c r="N90" s="40"/>
      <c r="O90" s="40"/>
      <c r="P90" s="25"/>
    </row>
    <row r="91" spans="1:16" x14ac:dyDescent="0.15">
      <c r="B91" s="24"/>
      <c r="C91" s="24"/>
      <c r="D91" s="40"/>
      <c r="E91" s="25"/>
      <c r="F91" s="25"/>
      <c r="G91" s="25"/>
      <c r="H91" s="25"/>
      <c r="I91" s="31"/>
      <c r="J91" s="31"/>
      <c r="N91" s="40"/>
      <c r="O91" s="40"/>
      <c r="P91" s="25"/>
    </row>
    <row r="92" spans="1:16" x14ac:dyDescent="0.15">
      <c r="B92" s="24"/>
      <c r="C92" s="24"/>
      <c r="D92" s="40"/>
      <c r="E92" s="25"/>
      <c r="F92" s="25"/>
      <c r="G92" s="25"/>
      <c r="H92" s="25"/>
      <c r="I92" s="31"/>
      <c r="J92" s="31"/>
      <c r="N92" s="40"/>
      <c r="O92" s="44"/>
      <c r="P92" s="30"/>
    </row>
    <row r="93" spans="1:16" x14ac:dyDescent="0.15">
      <c r="B93" s="24"/>
      <c r="C93" s="24"/>
      <c r="D93" s="24"/>
      <c r="E93" s="25"/>
      <c r="F93" s="25"/>
      <c r="G93" s="25"/>
      <c r="H93" s="25"/>
      <c r="I93" s="31"/>
      <c r="J93" s="31"/>
      <c r="N93" s="40"/>
    </row>
    <row r="94" spans="1:16" x14ac:dyDescent="0.15">
      <c r="A94" s="20"/>
      <c r="B94" s="24"/>
      <c r="C94" s="24"/>
      <c r="D94" s="24"/>
      <c r="E94" s="25"/>
      <c r="F94" s="25"/>
      <c r="G94" s="25"/>
      <c r="H94" s="25"/>
      <c r="K94" s="25"/>
      <c r="N94" s="40"/>
    </row>
    <row r="95" spans="1:16" x14ac:dyDescent="0.15">
      <c r="A95" s="20"/>
      <c r="B95" s="24"/>
      <c r="C95" s="24"/>
      <c r="D95" s="24"/>
      <c r="E95" s="25"/>
      <c r="F95" s="25"/>
      <c r="G95" s="25"/>
      <c r="H95" s="25"/>
      <c r="I95" s="31"/>
      <c r="J95" s="31"/>
      <c r="K95" s="25"/>
      <c r="N95" s="40"/>
    </row>
    <row r="96" spans="1:16" x14ac:dyDescent="0.15">
      <c r="A96" s="20"/>
      <c r="B96" s="24"/>
      <c r="C96" s="24"/>
      <c r="D96" s="24"/>
      <c r="E96" s="25"/>
      <c r="F96" s="25"/>
      <c r="G96" s="25"/>
      <c r="H96" s="25"/>
      <c r="K96" s="25"/>
      <c r="N96" s="40"/>
    </row>
    <row r="97" spans="1:17" x14ac:dyDescent="0.15">
      <c r="A97" s="20"/>
      <c r="B97" s="24"/>
      <c r="C97" s="24"/>
      <c r="D97" s="24"/>
      <c r="E97" s="25"/>
      <c r="F97" s="25"/>
      <c r="G97" s="25"/>
      <c r="H97" s="25"/>
      <c r="I97" s="31"/>
      <c r="J97" s="31"/>
      <c r="K97" s="25"/>
      <c r="N97" s="40"/>
    </row>
    <row r="98" spans="1:17" x14ac:dyDescent="0.15">
      <c r="A98" s="20"/>
      <c r="B98" s="24"/>
      <c r="C98" s="24"/>
      <c r="D98" s="24"/>
      <c r="E98" s="25"/>
      <c r="F98" s="25"/>
      <c r="G98" s="25"/>
      <c r="H98" s="25"/>
      <c r="K98" s="25"/>
      <c r="N98" s="40"/>
    </row>
    <row r="99" spans="1:17" x14ac:dyDescent="0.15">
      <c r="A99" s="20"/>
      <c r="B99" s="24"/>
      <c r="C99" s="24"/>
      <c r="D99" s="24"/>
      <c r="E99" s="25"/>
      <c r="F99" s="25"/>
      <c r="G99" s="25"/>
      <c r="H99" s="25"/>
      <c r="I99" s="31"/>
      <c r="J99" s="31"/>
      <c r="K99" s="25"/>
      <c r="N99" s="40"/>
    </row>
    <row r="100" spans="1:17" x14ac:dyDescent="0.15">
      <c r="A100" s="20"/>
      <c r="B100" s="24"/>
      <c r="C100" s="24"/>
      <c r="D100" s="24"/>
      <c r="E100" s="25"/>
      <c r="F100" s="25"/>
      <c r="G100" s="24"/>
      <c r="H100" s="25"/>
      <c r="K100" s="25"/>
      <c r="N100" s="40"/>
    </row>
    <row r="101" spans="1:17" x14ac:dyDescent="0.15">
      <c r="A101" s="20"/>
      <c r="B101" s="24"/>
      <c r="C101" s="24"/>
      <c r="D101" s="24"/>
      <c r="E101" s="25"/>
      <c r="F101" s="25"/>
      <c r="G101" s="30"/>
      <c r="H101" s="25"/>
      <c r="I101" s="31"/>
      <c r="J101" s="31"/>
      <c r="N101" s="40"/>
    </row>
    <row r="102" spans="1:17" x14ac:dyDescent="0.15">
      <c r="A102" s="20"/>
      <c r="B102" s="40"/>
      <c r="C102" s="40"/>
      <c r="D102" s="24"/>
      <c r="E102" s="23"/>
      <c r="F102" s="24"/>
      <c r="G102" s="18"/>
      <c r="H102" s="24"/>
      <c r="I102" s="23"/>
      <c r="J102" s="23"/>
      <c r="N102" s="40"/>
      <c r="O102" s="40"/>
      <c r="P102" s="25"/>
    </row>
    <row r="103" spans="1:17" x14ac:dyDescent="0.15">
      <c r="B103" s="36"/>
      <c r="C103" s="30"/>
      <c r="D103" s="30"/>
      <c r="E103" s="30"/>
      <c r="F103" s="30"/>
      <c r="H103" s="30"/>
      <c r="I103" s="30"/>
      <c r="J103" s="30"/>
      <c r="L103" s="18"/>
      <c r="M103" s="16"/>
      <c r="Q103" s="44"/>
    </row>
    <row r="104" spans="1:17" x14ac:dyDescent="0.15">
      <c r="A104" s="20"/>
      <c r="B104" s="22"/>
      <c r="C104" s="16"/>
      <c r="D104" s="31"/>
      <c r="E104" s="31"/>
      <c r="F104" s="16"/>
      <c r="H104" s="18"/>
      <c r="I104" s="18"/>
      <c r="J104" s="18"/>
      <c r="K104" s="18"/>
      <c r="L104" s="18"/>
      <c r="M104" s="16"/>
      <c r="N104" s="30"/>
      <c r="O104" s="30"/>
      <c r="Q104" s="40"/>
    </row>
    <row r="105" spans="1:17" x14ac:dyDescent="0.15">
      <c r="A105" s="20"/>
      <c r="B105" s="20"/>
      <c r="C105" s="40"/>
      <c r="D105" s="31"/>
      <c r="E105" s="31"/>
      <c r="F105" s="40"/>
      <c r="I105" s="34"/>
      <c r="L105" s="18"/>
      <c r="M105" s="31"/>
      <c r="N105" s="37"/>
      <c r="O105" s="37"/>
      <c r="Q105" s="40"/>
    </row>
    <row r="106" spans="1:17" x14ac:dyDescent="0.15">
      <c r="A106" s="19"/>
      <c r="B106" s="20"/>
      <c r="C106" s="40"/>
      <c r="D106" s="31"/>
      <c r="E106" s="31"/>
      <c r="F106" s="40"/>
      <c r="I106" s="34"/>
      <c r="J106" s="34"/>
      <c r="L106" s="32"/>
      <c r="M106" s="29"/>
      <c r="N106" s="30"/>
      <c r="O106" s="37"/>
      <c r="Q106" s="40"/>
    </row>
    <row r="107" spans="1:17" x14ac:dyDescent="0.15">
      <c r="A107" s="19"/>
      <c r="B107" s="20"/>
      <c r="C107" s="40"/>
      <c r="D107" s="31"/>
      <c r="E107" s="31"/>
      <c r="F107" s="40"/>
      <c r="I107" s="34"/>
      <c r="J107" s="34"/>
      <c r="L107" s="32"/>
      <c r="M107" s="29"/>
      <c r="N107" s="37"/>
      <c r="O107" s="37"/>
      <c r="Q107" s="40"/>
    </row>
    <row r="108" spans="1:17" x14ac:dyDescent="0.15">
      <c r="A108" s="19"/>
      <c r="B108" s="20"/>
      <c r="C108" s="40"/>
      <c r="D108" s="31"/>
      <c r="E108" s="31"/>
      <c r="F108" s="40"/>
      <c r="I108" s="34"/>
      <c r="J108" s="34"/>
      <c r="L108" s="32"/>
      <c r="M108" s="29"/>
      <c r="N108" s="30"/>
      <c r="O108" s="37"/>
      <c r="Q108" s="40"/>
    </row>
    <row r="109" spans="1:17" x14ac:dyDescent="0.15">
      <c r="A109" s="19"/>
      <c r="B109" s="20"/>
      <c r="C109" s="40"/>
      <c r="D109" s="31"/>
      <c r="E109" s="31"/>
      <c r="F109" s="40"/>
      <c r="I109" s="34"/>
      <c r="J109" s="34"/>
      <c r="L109" s="32"/>
      <c r="M109" s="29"/>
      <c r="N109" s="37"/>
      <c r="O109" s="37"/>
      <c r="Q109" s="40"/>
    </row>
    <row r="110" spans="1:17" x14ac:dyDescent="0.15">
      <c r="A110" s="19"/>
      <c r="B110" s="20"/>
      <c r="C110" s="40"/>
      <c r="D110" s="31"/>
      <c r="E110" s="31"/>
      <c r="F110" s="40"/>
      <c r="I110" s="34"/>
      <c r="J110" s="34"/>
      <c r="L110" s="32"/>
      <c r="M110" s="29"/>
      <c r="N110" s="30"/>
      <c r="O110" s="37"/>
      <c r="Q110" s="40"/>
    </row>
    <row r="111" spans="1:17" x14ac:dyDescent="0.15">
      <c r="A111" s="19"/>
      <c r="B111" s="20"/>
      <c r="C111" s="40"/>
      <c r="D111" s="31"/>
      <c r="E111" s="31"/>
      <c r="F111" s="40"/>
      <c r="I111" s="34"/>
      <c r="J111" s="34"/>
      <c r="L111" s="32"/>
      <c r="M111" s="29"/>
      <c r="N111" s="37"/>
      <c r="O111" s="37"/>
      <c r="Q111" s="40"/>
    </row>
    <row r="112" spans="1:17" x14ac:dyDescent="0.15">
      <c r="A112" s="19"/>
      <c r="B112" s="20"/>
      <c r="C112" s="40"/>
      <c r="D112" s="31"/>
      <c r="E112" s="31"/>
      <c r="F112" s="40"/>
      <c r="I112" s="34"/>
      <c r="J112" s="34"/>
      <c r="L112" s="32"/>
      <c r="M112" s="29"/>
      <c r="N112" s="30"/>
      <c r="O112" s="37"/>
      <c r="Q112" s="40"/>
    </row>
    <row r="113" spans="1:17" x14ac:dyDescent="0.15">
      <c r="A113" s="19"/>
      <c r="B113" s="22"/>
      <c r="C113" s="16"/>
      <c r="D113" s="25"/>
      <c r="E113" s="25"/>
      <c r="F113" s="40"/>
      <c r="I113" s="34"/>
      <c r="J113" s="34"/>
      <c r="L113" s="33"/>
      <c r="M113" s="29"/>
      <c r="N113" s="40"/>
      <c r="O113" s="40"/>
      <c r="Q113" s="40"/>
    </row>
    <row r="114" spans="1:17" x14ac:dyDescent="0.15">
      <c r="A114" s="19"/>
      <c r="B114" s="20"/>
      <c r="C114" s="40"/>
      <c r="D114" s="31"/>
      <c r="E114" s="31"/>
      <c r="F114" s="40"/>
      <c r="I114" s="34"/>
      <c r="J114" s="34"/>
      <c r="L114" s="33"/>
      <c r="M114" s="29"/>
      <c r="N114" s="40"/>
      <c r="O114" s="40"/>
      <c r="Q114" s="40"/>
    </row>
    <row r="115" spans="1:17" x14ac:dyDescent="0.15">
      <c r="A115" s="19"/>
      <c r="B115" s="20"/>
      <c r="C115" s="40"/>
      <c r="D115" s="31"/>
      <c r="E115" s="31"/>
      <c r="F115" s="40"/>
      <c r="I115" s="34"/>
      <c r="J115" s="34"/>
      <c r="L115" s="33"/>
      <c r="M115" s="29"/>
      <c r="N115" s="40"/>
      <c r="O115" s="40"/>
      <c r="Q115" s="40"/>
    </row>
    <row r="116" spans="1:17" x14ac:dyDescent="0.15">
      <c r="A116" s="19"/>
      <c r="B116" s="20"/>
      <c r="C116" s="40"/>
      <c r="D116" s="31"/>
      <c r="E116" s="31"/>
      <c r="F116" s="40"/>
      <c r="I116" s="34"/>
      <c r="J116" s="34"/>
      <c r="L116" s="33"/>
      <c r="M116" s="29"/>
      <c r="N116" s="40"/>
      <c r="O116" s="40"/>
      <c r="Q116" s="40"/>
    </row>
    <row r="117" spans="1:17" x14ac:dyDescent="0.15">
      <c r="A117" s="19"/>
      <c r="B117" s="20"/>
      <c r="C117" s="40"/>
      <c r="D117" s="31"/>
      <c r="E117" s="31"/>
      <c r="F117" s="40"/>
      <c r="I117" s="34"/>
      <c r="J117" s="34"/>
      <c r="L117" s="32"/>
      <c r="M117" s="29"/>
      <c r="N117" s="40"/>
      <c r="O117" s="40"/>
      <c r="Q117" s="40"/>
    </row>
    <row r="118" spans="1:17" x14ac:dyDescent="0.15">
      <c r="A118" s="19"/>
      <c r="B118" s="20"/>
      <c r="C118" s="40"/>
      <c r="D118" s="31"/>
      <c r="E118" s="31"/>
      <c r="F118" s="40"/>
      <c r="I118" s="34"/>
      <c r="J118" s="34"/>
      <c r="L118" s="33"/>
      <c r="M118" s="29"/>
      <c r="N118" s="40"/>
      <c r="O118" s="40"/>
      <c r="Q118" s="40"/>
    </row>
    <row r="119" spans="1:17" x14ac:dyDescent="0.15">
      <c r="A119" s="19"/>
      <c r="B119" s="20"/>
      <c r="C119" s="40"/>
      <c r="D119" s="31"/>
      <c r="E119" s="31"/>
      <c r="F119" s="40"/>
      <c r="I119" s="34"/>
      <c r="J119" s="34"/>
      <c r="L119" s="33"/>
      <c r="M119" s="29"/>
      <c r="N119" s="40"/>
      <c r="O119" s="40"/>
      <c r="Q119" s="40"/>
    </row>
    <row r="120" spans="1:17" x14ac:dyDescent="0.15">
      <c r="A120" s="19"/>
      <c r="B120" s="20"/>
      <c r="C120" s="40"/>
      <c r="D120" s="31"/>
      <c r="E120" s="31"/>
      <c r="F120" s="40"/>
      <c r="I120" s="34"/>
      <c r="J120" s="34"/>
      <c r="L120" s="33"/>
      <c r="M120" s="29"/>
      <c r="N120" s="40"/>
      <c r="O120" s="40"/>
      <c r="Q120" s="40"/>
    </row>
    <row r="121" spans="1:17" x14ac:dyDescent="0.15">
      <c r="A121" s="19"/>
      <c r="B121" s="20"/>
      <c r="C121" s="40"/>
      <c r="D121" s="31"/>
      <c r="E121" s="31"/>
      <c r="F121" s="40"/>
      <c r="I121" s="34"/>
      <c r="J121" s="34"/>
      <c r="L121" s="33"/>
      <c r="M121" s="29"/>
      <c r="N121" s="40"/>
      <c r="O121" s="40"/>
      <c r="Q121" s="40"/>
    </row>
    <row r="122" spans="1:17" x14ac:dyDescent="0.15">
      <c r="A122" s="19"/>
      <c r="B122" s="10"/>
      <c r="D122" s="25"/>
      <c r="E122" s="25"/>
      <c r="I122" s="34"/>
      <c r="J122" s="34"/>
      <c r="L122" s="18"/>
      <c r="M122" s="29"/>
      <c r="N122" s="40"/>
      <c r="O122" s="40"/>
      <c r="Q122" s="40"/>
    </row>
    <row r="123" spans="1:17" x14ac:dyDescent="0.15">
      <c r="A123" s="19"/>
      <c r="B123" s="22"/>
      <c r="C123" s="16"/>
      <c r="D123" s="40"/>
      <c r="E123" s="40"/>
      <c r="F123" s="40"/>
      <c r="I123" s="34"/>
      <c r="J123" s="34"/>
      <c r="L123" s="32"/>
      <c r="M123" s="27"/>
      <c r="N123" s="40"/>
      <c r="O123" s="40"/>
      <c r="Q123" s="40"/>
    </row>
    <row r="124" spans="1:17" x14ac:dyDescent="0.15">
      <c r="A124" s="19"/>
      <c r="B124" s="20"/>
      <c r="C124" s="40"/>
      <c r="D124" s="31"/>
      <c r="E124" s="31"/>
      <c r="F124" s="40"/>
      <c r="H124" s="42"/>
      <c r="I124" s="34"/>
      <c r="J124" s="34"/>
      <c r="L124" s="32"/>
      <c r="M124" s="29"/>
      <c r="N124" s="34"/>
      <c r="O124" s="40"/>
      <c r="Q124" s="40"/>
    </row>
    <row r="125" spans="1:17" x14ac:dyDescent="0.15">
      <c r="A125" s="19"/>
      <c r="B125" s="20"/>
      <c r="C125" s="40"/>
      <c r="D125" s="31"/>
      <c r="E125" s="31"/>
      <c r="F125" s="40"/>
      <c r="H125" s="42"/>
      <c r="I125" s="34"/>
      <c r="J125" s="34"/>
      <c r="L125" s="32"/>
      <c r="M125" s="29"/>
      <c r="N125" s="34"/>
      <c r="O125" s="40"/>
      <c r="Q125" s="40"/>
    </row>
    <row r="126" spans="1:17" x14ac:dyDescent="0.15">
      <c r="A126" s="19"/>
      <c r="B126" s="20"/>
      <c r="C126" s="40"/>
      <c r="D126" s="31"/>
      <c r="E126" s="31"/>
      <c r="F126" s="40"/>
      <c r="H126" s="42"/>
      <c r="I126" s="34"/>
      <c r="J126" s="34"/>
      <c r="L126" s="32"/>
      <c r="M126" s="29"/>
      <c r="N126" s="34"/>
      <c r="O126" s="40"/>
      <c r="Q126" s="40"/>
    </row>
    <row r="127" spans="1:17" x14ac:dyDescent="0.15">
      <c r="A127" s="19"/>
      <c r="B127" s="20"/>
      <c r="C127" s="40"/>
      <c r="D127" s="31"/>
      <c r="E127" s="31"/>
      <c r="F127" s="40"/>
      <c r="H127" s="42"/>
      <c r="I127" s="34"/>
      <c r="J127" s="34"/>
      <c r="L127" s="32"/>
      <c r="M127" s="29"/>
      <c r="N127" s="34"/>
      <c r="O127" s="40"/>
      <c r="Q127" s="40"/>
    </row>
    <row r="128" spans="1:17" x14ac:dyDescent="0.15">
      <c r="A128" s="19"/>
      <c r="B128" s="20"/>
      <c r="C128" s="40"/>
      <c r="D128" s="31"/>
      <c r="E128" s="31"/>
      <c r="F128" s="40"/>
      <c r="H128" s="42"/>
      <c r="I128" s="34"/>
      <c r="J128" s="34"/>
      <c r="L128" s="32"/>
      <c r="M128" s="29"/>
      <c r="N128" s="34"/>
      <c r="O128" s="40"/>
      <c r="Q128" s="40"/>
    </row>
    <row r="129" spans="1:17" x14ac:dyDescent="0.15">
      <c r="A129" s="19"/>
      <c r="B129" s="20"/>
      <c r="C129" s="40"/>
      <c r="D129" s="31"/>
      <c r="E129" s="31"/>
      <c r="F129" s="40"/>
      <c r="H129" s="42"/>
      <c r="I129" s="34"/>
      <c r="J129" s="34"/>
      <c r="L129" s="32"/>
      <c r="M129" s="29"/>
      <c r="N129" s="34"/>
      <c r="O129" s="40"/>
      <c r="Q129" s="40"/>
    </row>
    <row r="130" spans="1:17" x14ac:dyDescent="0.15">
      <c r="A130" s="19"/>
      <c r="B130" s="20"/>
      <c r="C130" s="40"/>
      <c r="D130" s="31"/>
      <c r="E130" s="31"/>
      <c r="F130" s="40"/>
      <c r="H130" s="42"/>
      <c r="I130" s="34"/>
      <c r="J130" s="34"/>
      <c r="L130" s="32"/>
      <c r="M130" s="29"/>
      <c r="N130" s="34"/>
      <c r="O130" s="40"/>
      <c r="Q130" s="40"/>
    </row>
    <row r="131" spans="1:17" x14ac:dyDescent="0.15">
      <c r="A131" s="19"/>
      <c r="B131" s="20"/>
      <c r="C131" s="40"/>
      <c r="D131" s="31"/>
      <c r="E131" s="31"/>
      <c r="F131" s="40"/>
      <c r="H131" s="42"/>
      <c r="I131" s="34"/>
      <c r="J131" s="34"/>
      <c r="L131" s="32"/>
      <c r="M131" s="29"/>
      <c r="N131" s="34"/>
      <c r="O131" s="40"/>
      <c r="Q131" s="40"/>
    </row>
    <row r="132" spans="1:17" x14ac:dyDescent="0.15">
      <c r="A132" s="19"/>
      <c r="B132" s="16"/>
      <c r="C132" s="40"/>
      <c r="D132" s="25"/>
      <c r="E132" s="25"/>
      <c r="F132" s="40"/>
      <c r="G132" s="40"/>
      <c r="H132" s="40"/>
      <c r="I132" s="34"/>
      <c r="J132" s="34"/>
      <c r="K132" s="40"/>
      <c r="L132" s="40"/>
      <c r="M132" s="27"/>
      <c r="N132" s="40"/>
      <c r="O132" s="40"/>
      <c r="Q132" s="40"/>
    </row>
    <row r="133" spans="1:17" x14ac:dyDescent="0.15">
      <c r="A133" s="19"/>
      <c r="B133" s="10"/>
      <c r="C133" s="16"/>
      <c r="D133" s="25"/>
      <c r="E133" s="25"/>
      <c r="J133" s="34"/>
      <c r="K133" s="34"/>
      <c r="M133" s="18"/>
      <c r="N133" s="29"/>
      <c r="O133" s="40"/>
      <c r="P133" s="40"/>
      <c r="Q133" s="40"/>
    </row>
    <row r="134" spans="1:17" x14ac:dyDescent="0.15">
      <c r="A134" s="19"/>
      <c r="B134" s="20"/>
      <c r="D134" s="31"/>
      <c r="E134" s="31"/>
      <c r="F134" s="40"/>
      <c r="J134" s="34"/>
      <c r="K134" s="34"/>
      <c r="M134" s="33"/>
      <c r="N134" s="29"/>
      <c r="O134" s="40"/>
      <c r="P134" s="40"/>
      <c r="Q134" s="40"/>
    </row>
    <row r="135" spans="1:17" x14ac:dyDescent="0.15">
      <c r="A135" s="19"/>
      <c r="B135" s="20"/>
      <c r="D135" s="31"/>
      <c r="E135" s="31"/>
      <c r="F135" s="40"/>
      <c r="J135" s="34"/>
      <c r="K135" s="34"/>
      <c r="M135" s="32"/>
      <c r="N135" s="29"/>
      <c r="O135" s="40"/>
      <c r="P135" s="40"/>
      <c r="Q135" s="40"/>
    </row>
    <row r="136" spans="1:17" x14ac:dyDescent="0.15">
      <c r="A136" s="19"/>
      <c r="B136" s="20"/>
      <c r="D136" s="31"/>
      <c r="E136" s="31"/>
      <c r="F136" s="40"/>
      <c r="J136" s="34"/>
      <c r="K136" s="34"/>
      <c r="M136" s="32"/>
      <c r="N136" s="29"/>
      <c r="O136" s="40"/>
      <c r="P136" s="40"/>
      <c r="Q136" s="40"/>
    </row>
    <row r="137" spans="1:17" x14ac:dyDescent="0.15">
      <c r="A137" s="19"/>
      <c r="B137" s="20"/>
      <c r="D137" s="31"/>
      <c r="E137" s="31"/>
      <c r="F137" s="40"/>
      <c r="J137" s="34"/>
      <c r="K137" s="34"/>
      <c r="M137" s="32"/>
      <c r="N137" s="29"/>
      <c r="O137" s="40"/>
      <c r="P137" s="40"/>
      <c r="Q137" s="40"/>
    </row>
    <row r="138" spans="1:17" x14ac:dyDescent="0.15">
      <c r="A138" s="19"/>
      <c r="B138" s="20"/>
      <c r="D138" s="31"/>
      <c r="E138" s="31"/>
      <c r="F138" s="40"/>
      <c r="J138" s="34"/>
      <c r="K138" s="34"/>
      <c r="M138" s="32"/>
      <c r="N138" s="29"/>
      <c r="O138" s="40"/>
      <c r="P138" s="40"/>
      <c r="Q138" s="40"/>
    </row>
    <row r="139" spans="1:17" x14ac:dyDescent="0.15">
      <c r="A139" s="19"/>
      <c r="B139" s="20"/>
      <c r="D139" s="31"/>
      <c r="E139" s="31"/>
      <c r="F139" s="40"/>
      <c r="J139" s="34"/>
      <c r="K139" s="34"/>
      <c r="M139" s="32"/>
      <c r="N139" s="29"/>
      <c r="O139" s="40"/>
      <c r="P139" s="40"/>
      <c r="Q139" s="40"/>
    </row>
    <row r="140" spans="1:17" x14ac:dyDescent="0.15">
      <c r="A140" s="19"/>
      <c r="B140" s="20"/>
      <c r="D140" s="31"/>
      <c r="E140" s="31"/>
      <c r="F140" s="40"/>
      <c r="J140" s="34"/>
      <c r="K140" s="34"/>
      <c r="M140" s="32"/>
      <c r="N140" s="29"/>
      <c r="O140" s="40"/>
      <c r="P140" s="40"/>
      <c r="Q140" s="40"/>
    </row>
    <row r="141" spans="1:17" x14ac:dyDescent="0.15">
      <c r="A141" s="19"/>
      <c r="B141" s="20"/>
      <c r="D141" s="31"/>
      <c r="E141" s="31"/>
      <c r="F141" s="40"/>
      <c r="J141" s="34"/>
      <c r="K141" s="27"/>
      <c r="M141" s="32"/>
      <c r="N141" s="29"/>
      <c r="O141" s="40"/>
      <c r="P141" s="40"/>
      <c r="Q141" s="40"/>
    </row>
    <row r="142" spans="1:17" x14ac:dyDescent="0.15">
      <c r="A142" s="19"/>
      <c r="B142" s="16"/>
      <c r="C142" s="40"/>
      <c r="D142" s="25"/>
      <c r="E142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2"/>
  <sheetViews>
    <sheetView topLeftCell="A12" zoomScale="92" zoomScaleNormal="92" zoomScalePageLayoutView="92" workbookViewId="0">
      <selection activeCell="I12" sqref="I12:AF52"/>
    </sheetView>
  </sheetViews>
  <sheetFormatPr baseColWidth="10" defaultRowHeight="13" x14ac:dyDescent="0.15"/>
  <cols>
    <col min="1" max="1" width="10" style="10" customWidth="1"/>
    <col min="2" max="7" width="10.83203125" style="17"/>
    <col min="8" max="8" width="11.83203125" style="17" customWidth="1"/>
    <col min="9" max="9" width="10.83203125" style="17"/>
    <col min="10" max="10" width="11.6640625" style="17" bestFit="1" customWidth="1"/>
    <col min="11" max="14" width="10.83203125" style="17"/>
    <col min="15" max="15" width="10.33203125" style="17" customWidth="1"/>
    <col min="16" max="16" width="13.1640625" style="17" customWidth="1"/>
    <col min="17" max="16384" width="10.83203125" style="17"/>
  </cols>
  <sheetData>
    <row r="1" spans="1:29" x14ac:dyDescent="0.15">
      <c r="A1" s="10" t="s">
        <v>39</v>
      </c>
      <c r="B1" s="10"/>
      <c r="C1" s="10"/>
      <c r="H1" s="16"/>
      <c r="P1" s="18"/>
      <c r="Q1" s="19"/>
      <c r="R1" s="10"/>
      <c r="S1" s="10"/>
      <c r="T1" s="10"/>
      <c r="U1" s="10"/>
      <c r="V1" s="20"/>
      <c r="W1" s="21"/>
      <c r="X1" s="22"/>
      <c r="Y1" s="18"/>
      <c r="Z1" s="22"/>
      <c r="AA1" s="16"/>
    </row>
    <row r="2" spans="1:29" x14ac:dyDescent="0.15">
      <c r="A2" s="17" t="s">
        <v>43</v>
      </c>
      <c r="B2" s="17" t="s">
        <v>44</v>
      </c>
      <c r="C2" s="10" t="s">
        <v>40</v>
      </c>
      <c r="D2" s="45" t="s">
        <v>41</v>
      </c>
      <c r="E2" s="10" t="s">
        <v>42</v>
      </c>
      <c r="G2" s="24"/>
      <c r="H2" s="24"/>
      <c r="I2" s="23"/>
      <c r="J2" s="23"/>
      <c r="M2" s="24"/>
      <c r="P2" s="40"/>
      <c r="Q2" s="25"/>
      <c r="R2" s="26"/>
      <c r="S2" s="25"/>
      <c r="T2" s="25"/>
      <c r="U2" s="25"/>
      <c r="V2" s="27"/>
      <c r="W2" s="28"/>
      <c r="X2" s="29"/>
      <c r="Y2" s="29"/>
      <c r="Z2" s="40"/>
      <c r="AA2" s="29"/>
    </row>
    <row r="3" spans="1:29" x14ac:dyDescent="0.15">
      <c r="A3" s="17">
        <v>6</v>
      </c>
      <c r="B3" s="27">
        <v>19.157999999999998</v>
      </c>
      <c r="C3" s="10">
        <v>-3.3357000000000001</v>
      </c>
      <c r="D3" s="45">
        <v>0.99</v>
      </c>
      <c r="E3" s="114">
        <f>-1+10^(-1/C3)</f>
        <v>0.99428467120949637</v>
      </c>
      <c r="H3" s="24"/>
      <c r="I3" s="23"/>
      <c r="J3" s="23"/>
      <c r="K3" s="30"/>
      <c r="L3" s="30"/>
      <c r="M3" s="30"/>
      <c r="N3" s="30"/>
      <c r="O3" s="30"/>
      <c r="Q3" s="16"/>
      <c r="U3" s="25"/>
      <c r="V3" s="27"/>
      <c r="W3" s="28"/>
      <c r="X3" s="29"/>
      <c r="Y3" s="29"/>
      <c r="Z3" s="40"/>
      <c r="AA3" s="16"/>
    </row>
    <row r="4" spans="1:29" x14ac:dyDescent="0.15">
      <c r="A4" s="17">
        <v>5</v>
      </c>
      <c r="B4" s="27">
        <v>22.407142857142862</v>
      </c>
      <c r="J4" s="23"/>
      <c r="K4" s="30"/>
      <c r="L4" s="30"/>
      <c r="M4" s="30"/>
      <c r="N4" s="30"/>
      <c r="O4" s="30"/>
      <c r="Q4" s="16"/>
      <c r="U4" s="25"/>
      <c r="V4" s="27"/>
      <c r="W4" s="28"/>
      <c r="X4" s="29"/>
      <c r="Y4" s="29"/>
      <c r="Z4" s="40"/>
      <c r="AA4" s="16"/>
    </row>
    <row r="5" spans="1:29" x14ac:dyDescent="0.15">
      <c r="A5" s="17">
        <v>4</v>
      </c>
      <c r="B5" s="27">
        <v>25.968</v>
      </c>
      <c r="C5" s="27"/>
      <c r="D5" s="27"/>
      <c r="E5" s="27"/>
      <c r="G5" s="27"/>
      <c r="H5" s="27"/>
      <c r="I5" s="27"/>
      <c r="J5" s="23"/>
      <c r="K5" s="30"/>
      <c r="L5" s="30"/>
      <c r="M5" s="30"/>
      <c r="N5" s="30"/>
      <c r="O5" s="30"/>
      <c r="Q5" s="16"/>
      <c r="U5" s="25"/>
      <c r="V5" s="27"/>
      <c r="W5" s="28"/>
      <c r="X5" s="29"/>
      <c r="Y5" s="29"/>
      <c r="Z5" s="40"/>
      <c r="AA5" s="16"/>
    </row>
    <row r="6" spans="1:29" x14ac:dyDescent="0.15">
      <c r="A6" s="17">
        <v>3</v>
      </c>
      <c r="B6" s="27">
        <v>29.41714285714286</v>
      </c>
      <c r="C6" s="27"/>
      <c r="D6" s="27"/>
      <c r="E6" s="27"/>
      <c r="G6" s="27"/>
      <c r="H6" s="27"/>
      <c r="I6" s="27"/>
      <c r="J6" s="23"/>
      <c r="K6" s="30"/>
      <c r="L6" s="30"/>
      <c r="M6" s="30"/>
      <c r="N6" s="30"/>
      <c r="O6" s="30"/>
      <c r="Q6" s="16"/>
      <c r="U6" s="25"/>
      <c r="V6" s="27"/>
      <c r="W6" s="28"/>
      <c r="X6" s="29"/>
      <c r="Y6" s="29"/>
      <c r="Z6" s="40"/>
      <c r="AA6" s="16"/>
    </row>
    <row r="7" spans="1:29" x14ac:dyDescent="0.15">
      <c r="A7" s="17">
        <v>2</v>
      </c>
      <c r="B7" s="27">
        <v>32.782857142857139</v>
      </c>
      <c r="C7" s="27"/>
      <c r="D7" s="27"/>
      <c r="E7" s="27"/>
      <c r="G7" s="27"/>
      <c r="H7" s="27"/>
      <c r="I7" s="27"/>
      <c r="J7" s="23"/>
      <c r="K7" s="30"/>
      <c r="L7" s="30"/>
      <c r="M7" s="30"/>
      <c r="N7" s="30"/>
      <c r="O7" s="30"/>
      <c r="Q7" s="16"/>
      <c r="U7" s="25"/>
      <c r="V7" s="27"/>
      <c r="W7" s="28"/>
      <c r="X7" s="29"/>
      <c r="Y7" s="29"/>
      <c r="Z7" s="40"/>
      <c r="AA7" s="16"/>
    </row>
    <row r="8" spans="1:29" x14ac:dyDescent="0.15">
      <c r="A8" s="17">
        <v>1</v>
      </c>
      <c r="B8" s="27">
        <v>35.592857142857142</v>
      </c>
      <c r="C8" s="27"/>
      <c r="D8" s="27"/>
      <c r="E8" s="27"/>
      <c r="G8" s="27"/>
      <c r="H8" s="27"/>
      <c r="I8" s="27"/>
      <c r="J8" s="23"/>
      <c r="K8" s="30"/>
      <c r="L8" s="30"/>
      <c r="M8" s="30"/>
      <c r="N8" s="30"/>
      <c r="O8" s="30"/>
      <c r="Q8" s="16"/>
      <c r="U8" s="25"/>
      <c r="V8" s="27"/>
      <c r="W8" s="28"/>
      <c r="X8" s="29"/>
      <c r="Y8" s="29"/>
      <c r="Z8" s="40"/>
      <c r="AA8" s="16"/>
    </row>
    <row r="9" spans="1:29" x14ac:dyDescent="0.15">
      <c r="C9" s="27"/>
      <c r="D9" s="27"/>
      <c r="E9" s="27"/>
      <c r="G9" s="27"/>
      <c r="H9" s="27"/>
      <c r="I9" s="27"/>
      <c r="J9" s="23"/>
      <c r="K9" s="30"/>
      <c r="L9" s="30"/>
      <c r="M9" s="30"/>
      <c r="N9" s="30"/>
      <c r="O9" s="30"/>
      <c r="Q9" s="16"/>
      <c r="U9" s="25"/>
      <c r="V9" s="27"/>
      <c r="W9" s="28"/>
      <c r="X9" s="29"/>
      <c r="Y9" s="29"/>
      <c r="Z9" s="40"/>
      <c r="AA9" s="16"/>
    </row>
    <row r="10" spans="1:29" x14ac:dyDescent="0.15">
      <c r="C10" s="27"/>
      <c r="D10" s="27"/>
      <c r="E10" s="27"/>
      <c r="G10" s="27"/>
      <c r="H10" s="27"/>
      <c r="I10" s="27"/>
      <c r="J10" s="23"/>
      <c r="K10" s="30"/>
      <c r="L10" s="30"/>
      <c r="M10" s="30"/>
      <c r="N10" s="30"/>
      <c r="O10" s="30"/>
      <c r="Q10" s="16"/>
      <c r="U10" s="25"/>
      <c r="V10" s="27"/>
      <c r="W10" s="28"/>
      <c r="X10" s="29"/>
      <c r="Y10" s="29"/>
      <c r="Z10" s="40"/>
      <c r="AA10" s="16"/>
    </row>
    <row r="11" spans="1:29" ht="39" x14ac:dyDescent="0.15">
      <c r="A11" s="20"/>
      <c r="B11" s="20"/>
      <c r="C11" s="20"/>
      <c r="D11" s="20"/>
      <c r="E11" s="20"/>
      <c r="F11" s="20"/>
      <c r="G11" s="117" t="s">
        <v>55</v>
      </c>
      <c r="H11" s="116" t="s">
        <v>37</v>
      </c>
      <c r="I11" s="116" t="s">
        <v>49</v>
      </c>
      <c r="J11" s="117" t="s">
        <v>46</v>
      </c>
      <c r="K11" s="117" t="s">
        <v>50</v>
      </c>
      <c r="L11" s="117" t="s">
        <v>51</v>
      </c>
      <c r="M11" s="118" t="s">
        <v>1</v>
      </c>
      <c r="N11" s="118" t="s">
        <v>48</v>
      </c>
      <c r="O11" s="118" t="s">
        <v>47</v>
      </c>
      <c r="P11" s="118" t="s">
        <v>62</v>
      </c>
      <c r="Q11" s="118" t="s">
        <v>2</v>
      </c>
      <c r="R11" s="118" t="s">
        <v>53</v>
      </c>
      <c r="S11" s="117" t="s">
        <v>63</v>
      </c>
      <c r="T11" s="108" t="s">
        <v>0</v>
      </c>
      <c r="U11" s="108" t="s">
        <v>59</v>
      </c>
      <c r="V11" s="108" t="s">
        <v>60</v>
      </c>
      <c r="W11" s="25"/>
      <c r="X11" s="27"/>
      <c r="Y11" s="20"/>
      <c r="Z11" s="16"/>
      <c r="AA11" s="16"/>
      <c r="AB11" s="40"/>
      <c r="AC11" s="16"/>
    </row>
    <row r="12" spans="1:29" x14ac:dyDescent="0.15">
      <c r="A12" s="20"/>
      <c r="B12" s="24"/>
      <c r="C12" s="24"/>
      <c r="D12" s="24"/>
      <c r="E12" s="25"/>
      <c r="F12" s="25"/>
      <c r="G12" s="25" t="s">
        <v>56</v>
      </c>
      <c r="H12" s="40" t="s">
        <v>3</v>
      </c>
      <c r="I12" s="40"/>
      <c r="J12" s="50"/>
      <c r="K12" s="50"/>
      <c r="L12" s="40"/>
      <c r="O12" s="34"/>
      <c r="P12" s="34"/>
      <c r="R12" s="48"/>
      <c r="S12" s="50"/>
      <c r="T12" s="34">
        <v>5</v>
      </c>
      <c r="U12" s="27">
        <v>12.312116346419197</v>
      </c>
      <c r="V12" s="27">
        <v>12.312116346419197</v>
      </c>
      <c r="W12" s="25"/>
      <c r="X12" s="27"/>
      <c r="Y12" s="27"/>
      <c r="Z12" s="51"/>
      <c r="AA12" s="49"/>
      <c r="AB12" s="40"/>
      <c r="AC12" s="51"/>
    </row>
    <row r="13" spans="1:29" x14ac:dyDescent="0.15">
      <c r="A13" s="20"/>
      <c r="B13" s="24"/>
      <c r="C13" s="24"/>
      <c r="D13" s="24"/>
      <c r="E13" s="25"/>
      <c r="F13" s="25"/>
      <c r="G13" s="25"/>
      <c r="H13" s="40" t="s">
        <v>4</v>
      </c>
      <c r="I13" s="51">
        <v>33.763791377249987</v>
      </c>
      <c r="J13" s="50">
        <v>43.49099295784238</v>
      </c>
      <c r="K13" s="50">
        <v>33.336056300995352</v>
      </c>
      <c r="L13" s="40" t="s">
        <v>5</v>
      </c>
      <c r="M13" s="17">
        <v>2.7</v>
      </c>
      <c r="N13" s="17">
        <v>1315</v>
      </c>
      <c r="O13" s="34">
        <v>8.9297095806976756</v>
      </c>
      <c r="P13" s="34">
        <v>6.8446655522956235</v>
      </c>
      <c r="Q13" s="17">
        <v>25</v>
      </c>
      <c r="R13" s="34">
        <v>8.9297095806976756</v>
      </c>
      <c r="S13" s="51">
        <v>6.8446655522956243</v>
      </c>
      <c r="T13" s="17">
        <v>25</v>
      </c>
      <c r="U13" s="27">
        <v>25.83782348060862</v>
      </c>
      <c r="V13" s="27">
        <v>25.83782348060862</v>
      </c>
      <c r="W13" s="25"/>
      <c r="X13" s="27"/>
      <c r="Y13" s="27"/>
      <c r="Z13" s="51"/>
      <c r="AA13" s="51"/>
      <c r="AB13" s="40"/>
      <c r="AC13" s="49"/>
    </row>
    <row r="14" spans="1:29" x14ac:dyDescent="0.15">
      <c r="A14" s="20"/>
      <c r="B14" s="24"/>
      <c r="C14" s="11"/>
      <c r="D14" s="24"/>
      <c r="E14" s="25"/>
      <c r="F14" s="25"/>
      <c r="G14" s="25"/>
      <c r="H14" s="40" t="s">
        <v>6</v>
      </c>
      <c r="I14" s="51">
        <v>32.293015036333919</v>
      </c>
      <c r="J14" s="50">
        <v>120.03811653603178</v>
      </c>
      <c r="K14" s="50">
        <v>37.911742460762405</v>
      </c>
      <c r="L14" s="40" t="s">
        <v>5</v>
      </c>
      <c r="M14" s="17">
        <v>3.4</v>
      </c>
      <c r="N14" s="17">
        <v>1300</v>
      </c>
      <c r="O14" s="34">
        <v>31.39458432480831</v>
      </c>
      <c r="P14" s="34">
        <v>9.9153787974301668</v>
      </c>
      <c r="Q14" s="17">
        <v>45</v>
      </c>
      <c r="R14" s="34">
        <v>31.39458432480831</v>
      </c>
      <c r="S14" s="51">
        <v>9.9153787974301668</v>
      </c>
      <c r="T14" s="34">
        <v>45</v>
      </c>
      <c r="U14" s="27">
        <v>33.012537780584822</v>
      </c>
      <c r="V14" s="27">
        <v>33.012537780584822</v>
      </c>
      <c r="W14" s="25"/>
      <c r="X14" s="27"/>
      <c r="Y14" s="40"/>
      <c r="Z14" s="49"/>
      <c r="AA14" s="49"/>
      <c r="AB14" s="40"/>
      <c r="AC14" s="49"/>
    </row>
    <row r="15" spans="1:29" x14ac:dyDescent="0.15">
      <c r="A15" s="20"/>
      <c r="B15" s="24"/>
      <c r="C15" s="47"/>
      <c r="D15" s="24"/>
      <c r="E15" s="25"/>
      <c r="F15" s="25"/>
      <c r="H15" s="40" t="s">
        <v>7</v>
      </c>
      <c r="I15" s="51">
        <v>32.359204613767815</v>
      </c>
      <c r="J15" s="50">
        <v>114.67701704285481</v>
      </c>
      <c r="K15" s="50">
        <v>16.183645476798482</v>
      </c>
      <c r="L15" s="40" t="s">
        <v>5</v>
      </c>
      <c r="M15" s="17">
        <v>5.7</v>
      </c>
      <c r="N15" s="17">
        <v>2055</v>
      </c>
      <c r="O15" s="34">
        <v>31.808223705317396</v>
      </c>
      <c r="P15" s="34">
        <v>4.4888943658273162</v>
      </c>
      <c r="Q15" s="17">
        <v>75</v>
      </c>
      <c r="R15" s="34">
        <v>31.808223705317396</v>
      </c>
      <c r="S15" s="51">
        <v>4.488894365827317</v>
      </c>
      <c r="T15" s="17">
        <v>75</v>
      </c>
      <c r="U15" s="27">
        <v>31.95460282844229</v>
      </c>
      <c r="V15" s="27">
        <v>31.95460282844229</v>
      </c>
      <c r="W15" s="25"/>
      <c r="X15" s="27"/>
      <c r="Y15" s="27"/>
      <c r="Z15" s="51"/>
      <c r="AA15" s="51"/>
      <c r="AB15" s="49"/>
      <c r="AC15" s="51"/>
    </row>
    <row r="16" spans="1:29" x14ac:dyDescent="0.15">
      <c r="A16" s="20"/>
      <c r="B16" s="24"/>
      <c r="C16" s="47"/>
      <c r="D16" s="24"/>
      <c r="E16" s="25"/>
      <c r="F16" s="25"/>
      <c r="H16" s="40" t="s">
        <v>8</v>
      </c>
      <c r="I16" s="51">
        <v>32.352951641869275</v>
      </c>
      <c r="J16" s="50">
        <v>115.17307130531185</v>
      </c>
      <c r="K16" s="50">
        <v>22.635233546468356</v>
      </c>
      <c r="L16" s="40" t="s">
        <v>5</v>
      </c>
      <c r="M16" s="17">
        <v>4.5999999999999996</v>
      </c>
      <c r="N16" s="17">
        <v>2064</v>
      </c>
      <c r="O16" s="34">
        <v>25.668417054478414</v>
      </c>
      <c r="P16" s="34">
        <v>5.0446741431082573</v>
      </c>
      <c r="Q16" s="17">
        <v>100</v>
      </c>
      <c r="R16" s="34">
        <v>25.668417054478414</v>
      </c>
      <c r="S16" s="51">
        <v>5.0446741431082573</v>
      </c>
      <c r="T16" s="34">
        <v>100</v>
      </c>
      <c r="U16" s="27">
        <v>23.445189244308175</v>
      </c>
      <c r="V16" s="27">
        <v>23.445189244308175</v>
      </c>
      <c r="W16" s="25"/>
      <c r="X16" s="27"/>
      <c r="Y16" s="27"/>
      <c r="Z16" s="51"/>
      <c r="AA16" s="51"/>
      <c r="AB16" s="40"/>
      <c r="AC16" s="49"/>
    </row>
    <row r="17" spans="1:31" x14ac:dyDescent="0.15">
      <c r="A17" s="20"/>
      <c r="B17" s="24"/>
      <c r="C17" s="47"/>
      <c r="D17" s="24"/>
      <c r="E17" s="25"/>
      <c r="F17" s="25"/>
      <c r="H17" s="40" t="s">
        <v>9</v>
      </c>
      <c r="I17" s="51">
        <v>35.482718940576305</v>
      </c>
      <c r="J17" s="50">
        <v>13.27660168645045</v>
      </c>
      <c r="K17" s="50">
        <v>3.514207519129505</v>
      </c>
      <c r="L17" s="40" t="s">
        <v>5</v>
      </c>
      <c r="M17" s="17">
        <v>2.6</v>
      </c>
      <c r="N17" s="17">
        <v>2059</v>
      </c>
      <c r="O17" s="34">
        <v>1.6765014271379879</v>
      </c>
      <c r="P17" s="34">
        <v>0.44375617045831534</v>
      </c>
      <c r="Q17" s="17">
        <v>125</v>
      </c>
      <c r="R17" s="34">
        <v>1.6765014271379879</v>
      </c>
      <c r="S17" s="51">
        <v>0.44375617045831539</v>
      </c>
      <c r="T17" s="17">
        <v>125</v>
      </c>
      <c r="U17" s="27">
        <v>4.1039127900255918</v>
      </c>
      <c r="V17" s="27">
        <v>4.1039127900255918</v>
      </c>
      <c r="W17" s="25"/>
      <c r="X17" s="27"/>
    </row>
    <row r="18" spans="1:31" x14ac:dyDescent="0.15">
      <c r="A18" s="20"/>
      <c r="B18" s="24"/>
      <c r="C18" s="47"/>
      <c r="D18" s="24"/>
      <c r="E18" s="25"/>
      <c r="F18" s="25"/>
      <c r="H18" s="40" t="s">
        <v>10</v>
      </c>
      <c r="I18" s="51">
        <v>37.48224812560241</v>
      </c>
      <c r="J18" s="50">
        <v>3.3392871645339941</v>
      </c>
      <c r="K18" s="50">
        <v>0.48723733536370373</v>
      </c>
      <c r="L18" s="40" t="s">
        <v>5</v>
      </c>
      <c r="M18" s="17">
        <v>2</v>
      </c>
      <c r="N18" s="17">
        <v>2056</v>
      </c>
      <c r="O18" s="34">
        <v>0.32483338176400722</v>
      </c>
      <c r="P18" s="34">
        <v>4.7396627953667683E-2</v>
      </c>
      <c r="Q18" s="17">
        <v>150</v>
      </c>
      <c r="R18" s="34">
        <v>0.32483338176400722</v>
      </c>
      <c r="S18" s="51">
        <v>4.7396627953667676E-2</v>
      </c>
      <c r="T18" s="34">
        <v>150</v>
      </c>
      <c r="U18" s="27">
        <v>1.1948382953379839</v>
      </c>
      <c r="V18" s="27">
        <v>1.1948382953379839</v>
      </c>
      <c r="W18" s="25"/>
      <c r="X18" s="27"/>
      <c r="Y18" s="27"/>
      <c r="Z18" s="51"/>
      <c r="AA18" s="51"/>
      <c r="AB18" s="40"/>
      <c r="AC18" s="51"/>
    </row>
    <row r="19" spans="1:31" x14ac:dyDescent="0.15">
      <c r="A19" s="20"/>
      <c r="B19" s="24"/>
      <c r="C19" s="47"/>
      <c r="D19" s="24"/>
      <c r="E19" s="25"/>
      <c r="F19" s="25"/>
      <c r="H19" s="40" t="s">
        <v>11</v>
      </c>
      <c r="I19" s="51"/>
      <c r="J19" s="50" t="e">
        <v>#DIV/0!</v>
      </c>
      <c r="K19" s="50" t="e">
        <v>#DIV/0!</v>
      </c>
      <c r="L19" s="40" t="s">
        <v>5</v>
      </c>
      <c r="M19" s="17">
        <v>1.7</v>
      </c>
      <c r="N19" s="17">
        <v>2000</v>
      </c>
      <c r="O19" s="34">
        <v>0</v>
      </c>
      <c r="P19" s="34"/>
      <c r="Q19" s="17">
        <v>175</v>
      </c>
      <c r="R19" s="34">
        <v>0</v>
      </c>
      <c r="S19" s="51"/>
      <c r="T19" s="17">
        <v>175</v>
      </c>
      <c r="U19" s="27">
        <v>0.20330453429159231</v>
      </c>
      <c r="V19" s="27">
        <v>2.2869504581358475</v>
      </c>
      <c r="W19" s="25"/>
      <c r="X19" s="27"/>
    </row>
    <row r="20" spans="1:31" x14ac:dyDescent="0.15">
      <c r="A20" s="20"/>
      <c r="B20" s="40"/>
      <c r="C20" s="47"/>
      <c r="D20" s="24"/>
      <c r="E20" s="25"/>
      <c r="F20" s="25"/>
      <c r="H20" s="16"/>
      <c r="I20" s="51"/>
      <c r="J20" s="50"/>
      <c r="K20" s="50"/>
      <c r="L20" s="40"/>
      <c r="O20" s="34"/>
      <c r="P20" s="34"/>
      <c r="R20" s="34">
        <v>0</v>
      </c>
      <c r="S20" s="51"/>
      <c r="T20" s="40"/>
      <c r="U20" s="40"/>
      <c r="W20" s="25"/>
      <c r="X20" s="27"/>
    </row>
    <row r="21" spans="1:31" x14ac:dyDescent="0.15">
      <c r="B21" s="24"/>
      <c r="C21" s="47"/>
      <c r="D21" s="24"/>
      <c r="E21" s="25"/>
      <c r="F21" s="25"/>
      <c r="G21" s="25" t="s">
        <v>57</v>
      </c>
      <c r="H21" s="40" t="s">
        <v>12</v>
      </c>
      <c r="I21" s="51">
        <v>35.545325058562277</v>
      </c>
      <c r="J21" s="50">
        <v>12.715060072736049</v>
      </c>
      <c r="K21" s="50">
        <v>6.1361402276987516</v>
      </c>
      <c r="L21" s="40" t="s">
        <v>5</v>
      </c>
      <c r="M21" s="17">
        <v>1.7</v>
      </c>
      <c r="N21" s="17">
        <v>1350</v>
      </c>
      <c r="O21" s="34">
        <v>1.601155712863058</v>
      </c>
      <c r="P21" s="34">
        <v>0.77269913978428717</v>
      </c>
      <c r="Q21" s="17">
        <v>5</v>
      </c>
      <c r="R21" s="34">
        <v>1.601155712863058</v>
      </c>
      <c r="S21" s="51">
        <v>0.77269913978428717</v>
      </c>
      <c r="T21" s="40"/>
      <c r="U21" s="40"/>
    </row>
    <row r="22" spans="1:31" x14ac:dyDescent="0.15">
      <c r="B22" s="24"/>
      <c r="C22" s="47"/>
      <c r="D22" s="24"/>
      <c r="E22" s="25"/>
      <c r="F22" s="25"/>
      <c r="H22" s="40" t="s">
        <v>13</v>
      </c>
      <c r="I22" s="51">
        <v>32.118968365865499</v>
      </c>
      <c r="J22" s="50">
        <v>135.36180222551891</v>
      </c>
      <c r="K22" s="50">
        <v>46.881432306568811</v>
      </c>
      <c r="L22" s="40" t="s">
        <v>5</v>
      </c>
      <c r="M22" s="17">
        <v>2.2000000000000002</v>
      </c>
      <c r="N22" s="17">
        <v>1950</v>
      </c>
      <c r="O22" s="34">
        <v>22.907381915087818</v>
      </c>
      <c r="P22" s="34">
        <v>7.9337808518808766</v>
      </c>
      <c r="Q22" s="17">
        <v>25</v>
      </c>
      <c r="R22" s="34">
        <v>22.907381915087818</v>
      </c>
      <c r="S22" s="51">
        <v>7.9337808518808757</v>
      </c>
      <c r="T22" s="40"/>
      <c r="U22" s="40"/>
    </row>
    <row r="23" spans="1:31" x14ac:dyDescent="0.15">
      <c r="B23" s="24"/>
      <c r="C23" s="47"/>
      <c r="D23" s="24"/>
      <c r="E23" s="25"/>
      <c r="F23" s="25"/>
      <c r="H23" s="40" t="s">
        <v>14</v>
      </c>
      <c r="I23" s="51">
        <v>32.109256935658159</v>
      </c>
      <c r="J23" s="50">
        <v>136.27226987535224</v>
      </c>
      <c r="K23" s="50">
        <v>56.00029854037421</v>
      </c>
      <c r="L23" s="40" t="s">
        <v>5</v>
      </c>
      <c r="M23" s="17">
        <v>3.8</v>
      </c>
      <c r="N23" s="17">
        <v>1590</v>
      </c>
      <c r="O23" s="34">
        <v>32.56821544190808</v>
      </c>
      <c r="P23" s="34">
        <v>13.383719148013961</v>
      </c>
      <c r="Q23" s="17">
        <v>45</v>
      </c>
      <c r="R23" s="34">
        <v>32.56821544190808</v>
      </c>
      <c r="S23" s="51">
        <v>13.383719148013961</v>
      </c>
      <c r="T23" s="40"/>
      <c r="U23" s="40"/>
    </row>
    <row r="24" spans="1:31" x14ac:dyDescent="0.15">
      <c r="A24" s="20"/>
      <c r="B24" s="24"/>
      <c r="C24" s="47"/>
      <c r="D24" s="24"/>
      <c r="E24" s="25"/>
      <c r="F24" s="25"/>
      <c r="H24" s="40" t="s">
        <v>15</v>
      </c>
      <c r="I24" s="51">
        <v>32.115948318338909</v>
      </c>
      <c r="J24" s="50">
        <v>135.64428461201547</v>
      </c>
      <c r="K24" s="50">
        <v>34.406409560442441</v>
      </c>
      <c r="L24" s="40" t="s">
        <v>5</v>
      </c>
      <c r="M24" s="17">
        <v>3.1</v>
      </c>
      <c r="N24" s="17">
        <v>2062</v>
      </c>
      <c r="O24" s="34">
        <v>20.392690703067309</v>
      </c>
      <c r="P24" s="34">
        <v>5.1726415925010452</v>
      </c>
      <c r="Q24" s="17">
        <v>75</v>
      </c>
      <c r="R24" s="34">
        <v>20.392690703067309</v>
      </c>
      <c r="S24" s="51">
        <v>5.1726415925010452</v>
      </c>
      <c r="T24" s="40"/>
      <c r="U24" s="40"/>
      <c r="AE24" s="40"/>
    </row>
    <row r="25" spans="1:31" x14ac:dyDescent="0.15">
      <c r="A25" s="20"/>
      <c r="B25" s="24"/>
      <c r="C25" s="47"/>
      <c r="D25" s="24"/>
      <c r="E25" s="25"/>
      <c r="F25" s="25"/>
      <c r="H25" s="40" t="s">
        <v>16</v>
      </c>
      <c r="I25" s="51">
        <v>32.744984580298464</v>
      </c>
      <c r="J25" s="50">
        <v>87.866739361595279</v>
      </c>
      <c r="K25" s="50">
        <v>39.595526957589371</v>
      </c>
      <c r="L25" s="40" t="s">
        <v>5</v>
      </c>
      <c r="M25" s="17">
        <v>1.7</v>
      </c>
      <c r="N25" s="17">
        <v>2069</v>
      </c>
      <c r="O25" s="34">
        <v>7.2195967575984517</v>
      </c>
      <c r="P25" s="34">
        <v>3.2533782420445592</v>
      </c>
      <c r="Q25" s="17">
        <v>100</v>
      </c>
      <c r="R25" s="34">
        <v>7.2195967575984517</v>
      </c>
      <c r="S25" s="51">
        <v>3.2533782420445587</v>
      </c>
      <c r="T25" s="40"/>
      <c r="U25" s="40"/>
      <c r="AE25" s="40"/>
    </row>
    <row r="26" spans="1:31" x14ac:dyDescent="0.15">
      <c r="A26" s="20"/>
      <c r="B26" s="24"/>
      <c r="C26" s="47"/>
      <c r="D26" s="24"/>
      <c r="E26" s="25"/>
      <c r="F26" s="25"/>
      <c r="G26" s="25"/>
      <c r="H26" s="40" t="s">
        <v>17</v>
      </c>
      <c r="I26" s="51">
        <v>33.390688225043618</v>
      </c>
      <c r="J26" s="50">
        <v>56.266623499033358</v>
      </c>
      <c r="K26" s="50">
        <v>21.241335387439939</v>
      </c>
      <c r="L26" s="40" t="s">
        <v>5</v>
      </c>
      <c r="M26" s="17">
        <v>3.3</v>
      </c>
      <c r="N26" s="17">
        <v>2063</v>
      </c>
      <c r="O26" s="34">
        <v>9.0004778258269535</v>
      </c>
      <c r="P26" s="34">
        <v>3.3977899553345514</v>
      </c>
      <c r="Q26" s="17">
        <v>125</v>
      </c>
      <c r="R26" s="34">
        <v>9.0004778258269535</v>
      </c>
      <c r="S26" s="51">
        <v>3.397789955334551</v>
      </c>
      <c r="T26" s="40"/>
      <c r="U26" s="40"/>
    </row>
    <row r="27" spans="1:31" x14ac:dyDescent="0.15">
      <c r="A27" s="20"/>
      <c r="B27" s="24"/>
      <c r="C27" s="47"/>
      <c r="D27" s="24"/>
      <c r="E27" s="25"/>
      <c r="F27" s="25"/>
      <c r="G27" s="25"/>
      <c r="H27" s="40" t="s">
        <v>18</v>
      </c>
      <c r="I27" s="51">
        <v>33.836551310369657</v>
      </c>
      <c r="J27" s="50">
        <v>41.360599998986487</v>
      </c>
      <c r="K27" s="50">
        <v>16.235631736602823</v>
      </c>
      <c r="L27" s="40" t="s">
        <v>5</v>
      </c>
      <c r="M27" s="17">
        <v>1.5</v>
      </c>
      <c r="N27" s="17">
        <v>2070</v>
      </c>
      <c r="O27" s="34">
        <v>2.9971449274627893</v>
      </c>
      <c r="P27" s="34">
        <v>1.1764950533770162</v>
      </c>
      <c r="Q27" s="17">
        <v>150</v>
      </c>
      <c r="R27" s="34">
        <v>2.9971449274627893</v>
      </c>
      <c r="S27" s="51">
        <v>1.1764950533770164</v>
      </c>
      <c r="T27" s="40"/>
      <c r="U27" s="40"/>
    </row>
    <row r="28" spans="1:31" x14ac:dyDescent="0.15">
      <c r="A28" s="20"/>
      <c r="B28" s="24"/>
      <c r="C28" s="47"/>
      <c r="D28" s="24"/>
      <c r="E28" s="25"/>
      <c r="F28" s="25"/>
      <c r="G28" s="25"/>
      <c r="H28" s="40" t="s">
        <v>19</v>
      </c>
      <c r="I28" s="51">
        <v>32.409999999999997</v>
      </c>
      <c r="J28" s="50">
        <v>110.72573797851483</v>
      </c>
      <c r="K28" s="50">
        <v>114.93077447449032</v>
      </c>
      <c r="L28" s="40" t="s">
        <v>5</v>
      </c>
      <c r="M28" s="17">
        <v>1.6</v>
      </c>
      <c r="N28" s="17">
        <v>2075</v>
      </c>
      <c r="O28" s="34">
        <v>8.5378882296686136</v>
      </c>
      <c r="P28" s="34">
        <v>8.8621320076715424</v>
      </c>
      <c r="Q28" s="17">
        <v>175</v>
      </c>
      <c r="R28" s="34">
        <v>0</v>
      </c>
      <c r="S28" s="51">
        <v>0</v>
      </c>
      <c r="T28" s="40"/>
      <c r="U28" s="40"/>
    </row>
    <row r="29" spans="1:31" x14ac:dyDescent="0.15">
      <c r="A29" s="20"/>
      <c r="B29" s="24"/>
      <c r="C29" s="47"/>
      <c r="D29" s="24"/>
      <c r="E29" s="25"/>
      <c r="F29" s="25"/>
      <c r="H29" s="16"/>
      <c r="I29" s="51"/>
      <c r="L29" s="40"/>
      <c r="O29" s="34"/>
      <c r="P29" s="34"/>
      <c r="R29" s="34">
        <v>0</v>
      </c>
      <c r="S29" s="27"/>
      <c r="T29" s="40"/>
      <c r="U29" s="40"/>
    </row>
    <row r="30" spans="1:31" x14ac:dyDescent="0.15">
      <c r="A30" s="20"/>
      <c r="B30" s="24"/>
      <c r="C30" s="47"/>
      <c r="D30" s="24"/>
      <c r="E30" s="25"/>
      <c r="F30" s="25"/>
      <c r="G30" s="25" t="s">
        <v>58</v>
      </c>
      <c r="H30" s="40" t="s">
        <v>20</v>
      </c>
      <c r="I30" s="51">
        <v>31.969187762785914</v>
      </c>
      <c r="J30" s="50">
        <v>150.10613001916178</v>
      </c>
      <c r="K30" s="50">
        <v>64.201789798986226</v>
      </c>
      <c r="L30" s="40" t="s">
        <v>5</v>
      </c>
      <c r="M30" s="17">
        <v>3.3</v>
      </c>
      <c r="N30" s="42">
        <v>2064</v>
      </c>
      <c r="O30" s="34">
        <v>28.799431922281038</v>
      </c>
      <c r="P30" s="34">
        <v>12.317785252131078</v>
      </c>
      <c r="Q30" s="17">
        <v>5</v>
      </c>
      <c r="R30" s="34">
        <v>28.799431922281038</v>
      </c>
      <c r="S30" s="51"/>
      <c r="T30" s="34"/>
      <c r="U30" s="40"/>
    </row>
    <row r="31" spans="1:31" x14ac:dyDescent="0.15">
      <c r="B31" s="40"/>
      <c r="C31" s="47"/>
      <c r="D31" s="24"/>
      <c r="E31" s="25"/>
      <c r="F31" s="25"/>
      <c r="G31" s="25"/>
      <c r="H31" s="40" t="s">
        <v>21</v>
      </c>
      <c r="I31" s="51">
        <v>30.929357137111698</v>
      </c>
      <c r="J31" s="50">
        <v>307.69914480232609</v>
      </c>
      <c r="K31" s="50">
        <v>59.840149095424614</v>
      </c>
      <c r="L31" s="40" t="s">
        <v>5</v>
      </c>
      <c r="M31" s="17">
        <v>3.9</v>
      </c>
      <c r="N31" s="42">
        <v>2053</v>
      </c>
      <c r="O31" s="34">
        <v>58.452346065712206</v>
      </c>
      <c r="P31" s="34">
        <v>11.36758799182445</v>
      </c>
      <c r="Q31" s="17">
        <v>25</v>
      </c>
      <c r="R31" s="34">
        <v>58.452346065712206</v>
      </c>
      <c r="S31" s="51">
        <v>11.36758799182445</v>
      </c>
      <c r="T31" s="34"/>
      <c r="U31" s="40"/>
    </row>
    <row r="32" spans="1:31" x14ac:dyDescent="0.15">
      <c r="A32" s="20"/>
      <c r="B32" s="24"/>
      <c r="C32" s="47"/>
      <c r="D32" s="24"/>
      <c r="E32" s="25"/>
      <c r="F32" s="25"/>
      <c r="H32" s="40" t="s">
        <v>22</v>
      </c>
      <c r="I32" s="51">
        <v>30.306377444582111</v>
      </c>
      <c r="J32" s="50">
        <v>473.02881437589798</v>
      </c>
      <c r="K32" s="50">
        <v>72.227662329588014</v>
      </c>
      <c r="L32" s="40" t="s">
        <v>5</v>
      </c>
      <c r="M32" s="17">
        <v>2.5</v>
      </c>
      <c r="N32" s="42">
        <v>2050</v>
      </c>
      <c r="O32" s="34">
        <v>57.686440777548533</v>
      </c>
      <c r="P32" s="34">
        <v>8.8082515036082949</v>
      </c>
      <c r="Q32" s="17">
        <v>45</v>
      </c>
      <c r="R32" s="34">
        <v>57.686440777548533</v>
      </c>
      <c r="S32" s="51">
        <v>8.8082515036082931</v>
      </c>
      <c r="T32" s="34"/>
      <c r="U32" s="40"/>
    </row>
    <row r="33" spans="1:22" x14ac:dyDescent="0.15">
      <c r="B33" s="24"/>
      <c r="C33" s="47"/>
      <c r="D33" s="24"/>
      <c r="E33" s="25"/>
      <c r="F33" s="25"/>
      <c r="H33" s="40" t="s">
        <v>23</v>
      </c>
      <c r="I33" s="51">
        <v>30.793364285213382</v>
      </c>
      <c r="J33" s="50">
        <v>337.98326641321376</v>
      </c>
      <c r="K33" s="50">
        <v>89.636627119484956</v>
      </c>
      <c r="L33" s="40" t="s">
        <v>5</v>
      </c>
      <c r="M33" s="17">
        <v>3.6</v>
      </c>
      <c r="N33" s="42">
        <v>2046</v>
      </c>
      <c r="O33" s="34">
        <v>59.469196436342607</v>
      </c>
      <c r="P33" s="34">
        <v>15.771840548882986</v>
      </c>
      <c r="Q33" s="17">
        <v>75</v>
      </c>
      <c r="R33" s="34">
        <v>59.469196436342607</v>
      </c>
      <c r="S33" s="51">
        <v>15.771840548882984</v>
      </c>
      <c r="T33" s="34"/>
      <c r="U33" s="40"/>
    </row>
    <row r="34" spans="1:22" x14ac:dyDescent="0.15">
      <c r="B34" s="24"/>
      <c r="C34" s="47"/>
      <c r="D34" s="24"/>
      <c r="E34" s="25"/>
      <c r="F34" s="25"/>
      <c r="H34" s="40" t="s">
        <v>24</v>
      </c>
      <c r="I34" s="51">
        <v>30.859641601296069</v>
      </c>
      <c r="J34" s="50">
        <v>322.86882341898081</v>
      </c>
      <c r="K34" s="50">
        <v>23.175402769762009</v>
      </c>
      <c r="L34" s="40" t="s">
        <v>5</v>
      </c>
      <c r="M34" s="17">
        <v>3.3</v>
      </c>
      <c r="N34" s="42">
        <v>2053</v>
      </c>
      <c r="O34" s="34">
        <v>51.898057344502512</v>
      </c>
      <c r="P34" s="34">
        <v>3.7252230462841998</v>
      </c>
      <c r="Q34" s="17">
        <v>100</v>
      </c>
      <c r="R34" s="34">
        <v>51.898057344502512</v>
      </c>
      <c r="S34" s="51">
        <v>3.7252230462841998</v>
      </c>
      <c r="T34" s="34"/>
      <c r="U34" s="40"/>
    </row>
    <row r="35" spans="1:22" x14ac:dyDescent="0.15">
      <c r="A35" s="20"/>
      <c r="B35" s="24"/>
      <c r="C35" s="47"/>
      <c r="D35" s="24"/>
      <c r="E35" s="25"/>
      <c r="F35" s="25"/>
      <c r="H35" s="40" t="s">
        <v>25</v>
      </c>
      <c r="I35" s="51">
        <v>33.957929640862268</v>
      </c>
      <c r="J35" s="50">
        <v>38.036379018582288</v>
      </c>
      <c r="K35" s="50">
        <v>7.8630374677115817</v>
      </c>
      <c r="L35" s="40" t="s">
        <v>5</v>
      </c>
      <c r="M35" s="17">
        <v>2.8</v>
      </c>
      <c r="N35" s="42">
        <v>2037</v>
      </c>
      <c r="O35" s="34">
        <v>5.2283682499769464</v>
      </c>
      <c r="P35" s="34">
        <v>1.0808298924689459</v>
      </c>
      <c r="Q35" s="17">
        <v>125</v>
      </c>
      <c r="R35" s="34">
        <v>5.2283682499769464</v>
      </c>
      <c r="S35" s="51">
        <v>1.0808298924689459</v>
      </c>
      <c r="T35" s="34"/>
      <c r="U35" s="40"/>
    </row>
    <row r="36" spans="1:22" x14ac:dyDescent="0.15">
      <c r="A36" s="20"/>
      <c r="B36" s="24"/>
      <c r="C36" s="47"/>
      <c r="D36" s="24"/>
      <c r="E36" s="25"/>
      <c r="F36" s="25"/>
      <c r="G36" s="25"/>
      <c r="H36" s="40" t="s">
        <v>26</v>
      </c>
      <c r="I36" s="51">
        <v>37.78929455789897</v>
      </c>
      <c r="J36" s="50">
        <v>2.7015013751398271</v>
      </c>
      <c r="K36" s="50">
        <v>1.0569220049210015</v>
      </c>
      <c r="L36" s="40" t="s">
        <v>5</v>
      </c>
      <c r="M36" s="17">
        <v>2</v>
      </c>
      <c r="N36" s="42">
        <v>2058</v>
      </c>
      <c r="O36" s="34">
        <v>0.2625365767871552</v>
      </c>
      <c r="P36" s="34">
        <v>0.10271350873867847</v>
      </c>
      <c r="Q36" s="17">
        <v>150</v>
      </c>
      <c r="R36" s="34">
        <v>0.2625365767871552</v>
      </c>
      <c r="S36" s="51">
        <v>0.10271350873867846</v>
      </c>
      <c r="T36" s="34"/>
      <c r="U36" s="40"/>
    </row>
    <row r="37" spans="1:22" x14ac:dyDescent="0.15">
      <c r="A37" s="20"/>
      <c r="B37" s="24"/>
      <c r="C37" s="47"/>
      <c r="D37" s="24"/>
      <c r="E37" s="25"/>
      <c r="F37" s="25"/>
      <c r="G37" s="25"/>
      <c r="H37" s="40" t="s">
        <v>27</v>
      </c>
      <c r="I37" s="51">
        <v>36.997259790277354</v>
      </c>
      <c r="J37" s="50">
        <v>4.66709928093338</v>
      </c>
      <c r="K37" s="50">
        <v>1.814031950714988</v>
      </c>
      <c r="L37" s="40" t="s">
        <v>5</v>
      </c>
      <c r="M37" s="17">
        <v>2</v>
      </c>
      <c r="N37" s="42">
        <v>2044</v>
      </c>
      <c r="O37" s="34">
        <v>0.45666333472929355</v>
      </c>
      <c r="P37" s="34">
        <v>0.1774982339251456</v>
      </c>
      <c r="Q37" s="17">
        <v>175</v>
      </c>
      <c r="R37" s="34">
        <v>0.45666333472929355</v>
      </c>
      <c r="S37" s="51">
        <v>0.1774982339251456</v>
      </c>
      <c r="T37" s="34"/>
      <c r="U37" s="40"/>
    </row>
    <row r="38" spans="1:22" x14ac:dyDescent="0.15">
      <c r="A38" s="20"/>
      <c r="B38" s="24"/>
      <c r="C38" s="47"/>
      <c r="D38" s="24"/>
      <c r="E38" s="25"/>
      <c r="F38" s="25"/>
      <c r="H38" s="16"/>
      <c r="I38" s="51"/>
      <c r="P38" s="34"/>
      <c r="Q38" s="34"/>
      <c r="R38" s="34">
        <v>0</v>
      </c>
      <c r="S38" s="48"/>
      <c r="T38" s="51"/>
      <c r="U38" s="40"/>
      <c r="V38" s="40"/>
    </row>
    <row r="39" spans="1:22" x14ac:dyDescent="0.15">
      <c r="A39" s="20"/>
      <c r="B39" s="24"/>
      <c r="C39" s="47"/>
      <c r="D39" s="24"/>
      <c r="E39" s="25"/>
      <c r="F39" s="25"/>
      <c r="G39" s="120" t="s">
        <v>54</v>
      </c>
      <c r="H39" s="17" t="s">
        <v>28</v>
      </c>
      <c r="I39" s="51">
        <v>33.851442222491372</v>
      </c>
      <c r="J39" s="50">
        <v>40.937632794856363</v>
      </c>
      <c r="K39" s="50">
        <v>17.657255206315469</v>
      </c>
      <c r="L39" s="40" t="s">
        <v>5</v>
      </c>
      <c r="M39" s="17">
        <v>3.3</v>
      </c>
      <c r="N39" s="17">
        <v>2067</v>
      </c>
      <c r="O39" s="34">
        <v>6.5357614041134973</v>
      </c>
      <c r="P39" s="34">
        <v>2.8190102651592186</v>
      </c>
      <c r="Q39" s="17">
        <v>5</v>
      </c>
      <c r="R39" s="34">
        <v>6.5357614041134973</v>
      </c>
      <c r="S39" s="51">
        <v>2.8190102651592182</v>
      </c>
      <c r="U39" s="40"/>
      <c r="V39" s="40"/>
    </row>
    <row r="40" spans="1:22" x14ac:dyDescent="0.15">
      <c r="A40" s="20"/>
      <c r="B40" s="24"/>
      <c r="C40" s="47"/>
      <c r="D40" s="24"/>
      <c r="E40" s="25"/>
      <c r="F40" s="25"/>
      <c r="H40" s="17" t="s">
        <v>29</v>
      </c>
      <c r="I40" s="51">
        <v>32.928711264421558</v>
      </c>
      <c r="J40" s="50">
        <v>77.40082883595116</v>
      </c>
      <c r="K40" s="50">
        <v>44.823047316455288</v>
      </c>
      <c r="L40" s="40" t="s">
        <v>5</v>
      </c>
      <c r="M40" s="17">
        <v>2.5</v>
      </c>
      <c r="N40" s="17">
        <v>2074</v>
      </c>
      <c r="O40" s="34">
        <v>13.061856360936792</v>
      </c>
      <c r="P40" s="34">
        <v>7.5641593832012299</v>
      </c>
      <c r="Q40" s="17">
        <v>25</v>
      </c>
      <c r="R40" s="34">
        <v>13.061856360936792</v>
      </c>
      <c r="S40" s="51">
        <v>7.5641593832012308</v>
      </c>
      <c r="U40" s="40"/>
      <c r="V40" s="40"/>
    </row>
    <row r="41" spans="1:22" x14ac:dyDescent="0.15">
      <c r="A41" s="20"/>
      <c r="B41" s="24"/>
      <c r="C41" s="47"/>
      <c r="D41" s="24"/>
      <c r="E41" s="25"/>
      <c r="F41" s="25"/>
      <c r="G41" s="25"/>
      <c r="H41" s="17" t="s">
        <v>30</v>
      </c>
      <c r="I41" s="51">
        <v>33.041008226310176</v>
      </c>
      <c r="J41" s="50">
        <v>71.627604181005438</v>
      </c>
      <c r="K41" s="50">
        <v>15.959672934577993</v>
      </c>
      <c r="L41" s="40" t="s">
        <v>5</v>
      </c>
      <c r="M41" s="17">
        <v>3</v>
      </c>
      <c r="N41" s="17">
        <v>2066</v>
      </c>
      <c r="O41" s="34">
        <v>10.400910578074361</v>
      </c>
      <c r="P41" s="34">
        <v>2.3174742886608897</v>
      </c>
      <c r="Q41" s="17">
        <v>45</v>
      </c>
      <c r="R41" s="34">
        <v>10.400910578074361</v>
      </c>
      <c r="S41" s="51">
        <v>2.3174742886608897</v>
      </c>
      <c r="U41" s="40"/>
      <c r="V41" s="40"/>
    </row>
    <row r="42" spans="1:22" x14ac:dyDescent="0.15">
      <c r="A42" s="20"/>
      <c r="B42" s="24"/>
      <c r="C42" s="47"/>
      <c r="D42" s="24"/>
      <c r="E42" s="25"/>
      <c r="F42" s="25"/>
      <c r="G42" s="25"/>
      <c r="H42" s="17" t="s">
        <v>31</v>
      </c>
      <c r="I42" s="51">
        <v>32.651505436796839</v>
      </c>
      <c r="J42" s="50">
        <v>93.723469388948814</v>
      </c>
      <c r="K42" s="50">
        <v>21.773686500197126</v>
      </c>
      <c r="L42" s="40" t="s">
        <v>5</v>
      </c>
      <c r="M42" s="17">
        <v>2.1</v>
      </c>
      <c r="N42" s="17">
        <v>2072</v>
      </c>
      <c r="O42" s="34">
        <v>16.148300469041857</v>
      </c>
      <c r="P42" s="34">
        <v>3.7515473361826128</v>
      </c>
      <c r="Q42" s="17">
        <v>75</v>
      </c>
      <c r="R42" s="34">
        <v>16.148300469041857</v>
      </c>
      <c r="S42" s="51">
        <v>3.7515473361826128</v>
      </c>
      <c r="U42" s="40"/>
      <c r="V42" s="40"/>
    </row>
    <row r="43" spans="1:22" x14ac:dyDescent="0.15">
      <c r="B43" s="24"/>
      <c r="C43" s="47"/>
      <c r="D43" s="24"/>
      <c r="E43" s="25"/>
      <c r="F43" s="25"/>
      <c r="H43" s="17" t="s">
        <v>32</v>
      </c>
      <c r="I43" s="51">
        <v>33.50787423584449</v>
      </c>
      <c r="J43" s="50">
        <v>51.894340137491604</v>
      </c>
      <c r="K43" s="50">
        <v>14.217427233759013</v>
      </c>
      <c r="L43" s="40" t="s">
        <v>5</v>
      </c>
      <c r="M43" s="17">
        <v>3.6</v>
      </c>
      <c r="N43" s="17">
        <v>2077</v>
      </c>
      <c r="O43" s="34">
        <v>8.9946858206533342</v>
      </c>
      <c r="P43" s="34">
        <v>2.46426278485953</v>
      </c>
      <c r="Q43" s="17">
        <v>100</v>
      </c>
      <c r="R43" s="34">
        <v>8.9946858206533342</v>
      </c>
      <c r="S43" s="51">
        <v>2.46426278485953</v>
      </c>
      <c r="U43" s="40"/>
      <c r="V43" s="40"/>
    </row>
    <row r="44" spans="1:22" x14ac:dyDescent="0.15">
      <c r="B44" s="24"/>
      <c r="C44" s="47"/>
      <c r="D44" s="24"/>
      <c r="E44" s="25"/>
      <c r="F44" s="25"/>
      <c r="H44" s="17" t="s">
        <v>33</v>
      </c>
      <c r="I44" s="51">
        <v>36.738861334749103</v>
      </c>
      <c r="J44" s="50">
        <v>5.5784247153806454</v>
      </c>
      <c r="K44" s="50">
        <v>2.5845666780268766</v>
      </c>
      <c r="L44" s="40" t="s">
        <v>5</v>
      </c>
      <c r="M44" s="17">
        <v>1.9</v>
      </c>
      <c r="N44" s="17">
        <v>2077</v>
      </c>
      <c r="O44" s="34">
        <v>0.51030365716048265</v>
      </c>
      <c r="P44" s="34">
        <v>0.23643123198127416</v>
      </c>
      <c r="Q44" s="17">
        <v>125</v>
      </c>
      <c r="R44" s="34">
        <v>0.51030365716048265</v>
      </c>
      <c r="S44" s="51">
        <v>0.23643123198127419</v>
      </c>
      <c r="U44" s="40"/>
      <c r="V44" s="40"/>
    </row>
    <row r="45" spans="1:22" x14ac:dyDescent="0.15">
      <c r="B45" s="24"/>
      <c r="C45" s="47"/>
      <c r="D45" s="24"/>
      <c r="E45" s="25"/>
      <c r="F45" s="25"/>
      <c r="H45" s="17" t="s">
        <v>34</v>
      </c>
      <c r="I45" s="51"/>
      <c r="J45" s="50" t="e">
        <v>#DIV/0!</v>
      </c>
      <c r="K45" s="50" t="e">
        <v>#DIV/0!</v>
      </c>
      <c r="L45" s="40" t="s">
        <v>5</v>
      </c>
      <c r="M45" s="17">
        <v>1.5</v>
      </c>
      <c r="N45" s="17">
        <v>2076</v>
      </c>
      <c r="O45" s="34"/>
      <c r="P45" s="34" t="e">
        <v>#DIV/0!</v>
      </c>
      <c r="Q45" s="17">
        <v>150</v>
      </c>
      <c r="R45" s="34">
        <v>0</v>
      </c>
      <c r="S45" s="51"/>
      <c r="U45" s="40"/>
      <c r="V45" s="40"/>
    </row>
    <row r="46" spans="1:22" x14ac:dyDescent="0.15">
      <c r="A46" s="20"/>
      <c r="B46" s="24"/>
      <c r="C46" s="47"/>
      <c r="D46" s="24"/>
      <c r="E46" s="25"/>
      <c r="F46" s="25"/>
      <c r="H46" s="17" t="s">
        <v>35</v>
      </c>
      <c r="I46" s="51">
        <v>37.82</v>
      </c>
      <c r="J46" s="50">
        <v>2.6448442110774666</v>
      </c>
      <c r="K46" s="50"/>
      <c r="L46" s="40" t="s">
        <v>5</v>
      </c>
      <c r="M46" s="17">
        <v>1.2</v>
      </c>
      <c r="N46" s="17">
        <v>2071</v>
      </c>
      <c r="O46" s="34">
        <v>0.15325026814548331</v>
      </c>
      <c r="P46" s="34">
        <v>0</v>
      </c>
      <c r="Q46" s="17">
        <v>175</v>
      </c>
      <c r="R46" s="34">
        <v>0.15325026814548331</v>
      </c>
      <c r="S46" s="51">
        <v>0</v>
      </c>
      <c r="U46" s="40"/>
      <c r="V46" s="40"/>
    </row>
    <row r="47" spans="1:22" x14ac:dyDescent="0.15">
      <c r="A47" s="20"/>
      <c r="B47" s="24"/>
      <c r="C47" s="47"/>
      <c r="D47" s="24"/>
      <c r="E47" s="25"/>
      <c r="F47" s="25"/>
      <c r="G47" s="25"/>
    </row>
    <row r="48" spans="1:22" x14ac:dyDescent="0.15">
      <c r="A48" s="20"/>
      <c r="B48" s="24"/>
      <c r="C48" s="47"/>
      <c r="D48" s="24"/>
      <c r="E48" s="25"/>
      <c r="F48" s="25"/>
      <c r="G48" s="25"/>
    </row>
    <row r="49" spans="1:16" x14ac:dyDescent="0.15">
      <c r="A49" s="20"/>
      <c r="B49" s="24"/>
      <c r="C49" s="47"/>
      <c r="D49" s="24"/>
      <c r="E49" s="25"/>
      <c r="F49" s="25"/>
      <c r="G49" s="25"/>
    </row>
    <row r="50" spans="1:16" x14ac:dyDescent="0.15">
      <c r="A50" s="20"/>
      <c r="B50" s="24"/>
      <c r="C50" s="47"/>
      <c r="D50" s="24"/>
      <c r="E50" s="25"/>
      <c r="F50" s="25"/>
      <c r="G50" s="25"/>
      <c r="H50" s="19"/>
      <c r="K50" s="25"/>
      <c r="L50" s="43"/>
      <c r="M50" s="24"/>
      <c r="N50" s="24"/>
      <c r="P50" s="25"/>
    </row>
    <row r="51" spans="1:16" x14ac:dyDescent="0.15">
      <c r="A51" s="20"/>
      <c r="B51" s="24"/>
      <c r="C51" s="47"/>
      <c r="D51" s="24"/>
      <c r="E51" s="25"/>
      <c r="F51" s="25"/>
      <c r="G51" s="25"/>
      <c r="H51" s="19"/>
      <c r="I51" s="25"/>
      <c r="J51" s="25"/>
      <c r="K51" s="25"/>
      <c r="L51" s="25"/>
      <c r="M51" s="25"/>
      <c r="N51" s="25"/>
      <c r="O51" s="25"/>
      <c r="P51" s="25"/>
    </row>
    <row r="52" spans="1:16" x14ac:dyDescent="0.15">
      <c r="A52" s="20"/>
      <c r="B52" s="24"/>
      <c r="C52" s="47"/>
      <c r="D52" s="24"/>
      <c r="E52" s="25"/>
      <c r="F52" s="25"/>
      <c r="G52" s="25"/>
      <c r="H52" s="81"/>
      <c r="I52" s="52"/>
      <c r="J52" s="84"/>
      <c r="K52" s="43"/>
      <c r="L52" s="84"/>
      <c r="M52" s="84"/>
      <c r="N52" s="85"/>
      <c r="O52" s="27"/>
      <c r="P52" s="27"/>
    </row>
    <row r="53" spans="1:16" x14ac:dyDescent="0.15">
      <c r="A53" s="20"/>
      <c r="B53" s="24"/>
      <c r="C53" s="47"/>
      <c r="D53" s="24"/>
      <c r="E53" s="25"/>
      <c r="F53" s="25"/>
      <c r="G53" s="25"/>
      <c r="H53" s="81"/>
      <c r="I53" s="24"/>
      <c r="J53" s="84"/>
      <c r="L53" s="25"/>
      <c r="M53" s="25"/>
      <c r="N53" s="27"/>
      <c r="P53" s="25"/>
    </row>
    <row r="54" spans="1:16" x14ac:dyDescent="0.15">
      <c r="A54" s="20"/>
      <c r="B54" s="24"/>
      <c r="C54" s="47"/>
      <c r="D54" s="24"/>
      <c r="E54" s="25"/>
      <c r="F54" s="25"/>
      <c r="G54" s="25"/>
      <c r="H54" s="81"/>
      <c r="I54" s="24"/>
      <c r="J54" s="84"/>
      <c r="L54" s="25"/>
      <c r="M54" s="25"/>
      <c r="N54" s="27"/>
      <c r="P54" s="25"/>
    </row>
    <row r="55" spans="1:16" x14ac:dyDescent="0.15">
      <c r="B55" s="24"/>
      <c r="C55" s="47"/>
      <c r="D55" s="24"/>
      <c r="E55" s="25"/>
      <c r="F55" s="25"/>
      <c r="G55" s="25"/>
    </row>
    <row r="56" spans="1:16" x14ac:dyDescent="0.15">
      <c r="B56" s="24"/>
      <c r="C56" s="47"/>
      <c r="D56" s="24"/>
      <c r="E56" s="25"/>
      <c r="F56" s="25"/>
      <c r="G56" s="25"/>
      <c r="H56" s="83"/>
      <c r="I56" s="52"/>
      <c r="J56" s="84"/>
      <c r="K56" s="43"/>
      <c r="L56" s="84"/>
      <c r="M56" s="122"/>
      <c r="N56" s="85"/>
      <c r="O56" s="27"/>
      <c r="P56" s="25"/>
    </row>
    <row r="57" spans="1:16" x14ac:dyDescent="0.15">
      <c r="B57" s="24"/>
      <c r="C57" s="47"/>
      <c r="D57" s="24"/>
      <c r="E57" s="25"/>
      <c r="F57" s="25"/>
      <c r="G57" s="25"/>
      <c r="H57" s="83"/>
      <c r="I57" s="52"/>
      <c r="J57" s="84"/>
      <c r="K57" s="43"/>
      <c r="L57" s="84"/>
      <c r="M57" s="122"/>
      <c r="N57" s="85"/>
      <c r="P57" s="25"/>
    </row>
    <row r="58" spans="1:16" x14ac:dyDescent="0.15">
      <c r="A58" s="20"/>
      <c r="B58" s="24"/>
      <c r="C58" s="47"/>
      <c r="D58" s="24"/>
      <c r="E58" s="25"/>
      <c r="F58" s="25"/>
      <c r="G58" s="25"/>
      <c r="H58" s="83"/>
      <c r="I58" s="24"/>
      <c r="J58" s="84"/>
      <c r="K58" s="40"/>
      <c r="L58" s="50"/>
      <c r="M58" s="50"/>
      <c r="N58" s="27"/>
      <c r="P58" s="25"/>
    </row>
    <row r="59" spans="1:16" x14ac:dyDescent="0.15">
      <c r="A59" s="20"/>
      <c r="B59" s="24"/>
      <c r="C59" s="47"/>
      <c r="D59" s="24"/>
      <c r="E59" s="25"/>
      <c r="F59" s="25"/>
      <c r="G59" s="25"/>
      <c r="H59" s="83"/>
      <c r="I59" s="24"/>
      <c r="J59" s="84"/>
      <c r="K59" s="40"/>
      <c r="L59" s="50"/>
      <c r="M59" s="50"/>
      <c r="N59" s="27"/>
      <c r="P59" s="25"/>
    </row>
    <row r="60" spans="1:16" x14ac:dyDescent="0.15">
      <c r="A60" s="20"/>
      <c r="B60" s="24"/>
      <c r="C60" s="47"/>
      <c r="D60" s="24"/>
      <c r="E60" s="25"/>
      <c r="F60" s="25"/>
      <c r="G60" s="25"/>
      <c r="H60" s="36"/>
      <c r="I60" s="36"/>
      <c r="J60" s="110"/>
      <c r="K60" s="123"/>
      <c r="L60" s="109"/>
      <c r="M60" s="109"/>
      <c r="N60" s="54"/>
      <c r="P60" s="25"/>
    </row>
    <row r="61" spans="1:16" x14ac:dyDescent="0.15">
      <c r="A61" s="20"/>
      <c r="B61" s="24"/>
      <c r="C61" s="47"/>
      <c r="D61" s="24"/>
      <c r="E61" s="25"/>
      <c r="F61" s="25"/>
      <c r="G61" s="25"/>
      <c r="H61" s="83"/>
      <c r="I61" s="52"/>
      <c r="J61" s="84"/>
      <c r="K61" s="43"/>
      <c r="L61" s="84"/>
      <c r="M61" s="122"/>
      <c r="N61" s="85"/>
      <c r="O61" s="27"/>
      <c r="P61" s="25"/>
    </row>
    <row r="62" spans="1:16" x14ac:dyDescent="0.15">
      <c r="A62" s="20"/>
      <c r="B62" s="24"/>
      <c r="C62" s="47"/>
      <c r="D62" s="24"/>
      <c r="E62" s="25"/>
      <c r="F62" s="25"/>
      <c r="G62" s="25"/>
      <c r="H62" s="83"/>
      <c r="I62" s="24"/>
      <c r="J62" s="84"/>
      <c r="K62" s="40"/>
      <c r="L62" s="50"/>
      <c r="M62" s="50"/>
      <c r="N62" s="27"/>
      <c r="P62" s="25"/>
    </row>
    <row r="63" spans="1:16" x14ac:dyDescent="0.15">
      <c r="A63" s="20"/>
      <c r="B63" s="24"/>
      <c r="C63" s="47"/>
      <c r="D63" s="24"/>
      <c r="E63" s="25"/>
      <c r="F63" s="25"/>
      <c r="G63" s="25"/>
      <c r="H63" s="83"/>
      <c r="I63" s="24"/>
      <c r="J63" s="84"/>
      <c r="K63" s="40"/>
      <c r="L63" s="50"/>
      <c r="M63" s="50"/>
      <c r="N63" s="27"/>
      <c r="P63" s="25"/>
    </row>
    <row r="64" spans="1:16" x14ac:dyDescent="0.15">
      <c r="A64" s="20"/>
      <c r="B64" s="24"/>
      <c r="C64" s="47"/>
      <c r="D64" s="24"/>
      <c r="E64" s="25"/>
      <c r="F64" s="25"/>
      <c r="G64" s="25"/>
      <c r="H64" s="83"/>
      <c r="I64" s="24"/>
      <c r="J64" s="84"/>
      <c r="K64" s="40"/>
      <c r="L64" s="50"/>
      <c r="M64" s="50"/>
      <c r="N64" s="27"/>
    </row>
    <row r="65" spans="1:16" x14ac:dyDescent="0.15">
      <c r="A65" s="20"/>
      <c r="B65" s="24"/>
      <c r="C65" s="47"/>
      <c r="D65" s="24"/>
      <c r="E65" s="25"/>
      <c r="F65" s="25"/>
      <c r="G65" s="25"/>
      <c r="P65" s="25"/>
    </row>
    <row r="66" spans="1:16" x14ac:dyDescent="0.15">
      <c r="A66" s="20"/>
      <c r="B66" s="24"/>
      <c r="C66" s="47"/>
      <c r="D66" s="24"/>
      <c r="E66" s="25"/>
      <c r="F66" s="25"/>
      <c r="G66" s="25"/>
      <c r="H66" s="83"/>
      <c r="I66" s="52"/>
      <c r="J66" s="84"/>
      <c r="K66" s="43"/>
      <c r="L66" s="84"/>
      <c r="M66" s="84"/>
      <c r="N66" s="85"/>
      <c r="O66" s="27"/>
      <c r="P66" s="25"/>
    </row>
    <row r="67" spans="1:16" x14ac:dyDescent="0.15">
      <c r="B67" s="24"/>
      <c r="C67" s="47"/>
      <c r="D67" s="24"/>
      <c r="E67" s="25"/>
      <c r="F67" s="25"/>
      <c r="G67" s="25"/>
      <c r="H67" s="83"/>
      <c r="I67" s="52"/>
      <c r="J67" s="84"/>
      <c r="K67" s="43"/>
      <c r="L67" s="84"/>
      <c r="M67" s="84"/>
      <c r="N67" s="85"/>
      <c r="P67" s="25"/>
    </row>
    <row r="68" spans="1:16" x14ac:dyDescent="0.15">
      <c r="B68" s="24"/>
      <c r="C68" s="47"/>
      <c r="D68" s="24"/>
      <c r="E68" s="25"/>
      <c r="F68" s="25"/>
      <c r="G68" s="25"/>
      <c r="H68" s="10"/>
      <c r="J68" s="84"/>
      <c r="L68" s="25"/>
      <c r="M68" s="25"/>
      <c r="N68" s="27"/>
      <c r="P68" s="25"/>
    </row>
    <row r="69" spans="1:16" x14ac:dyDescent="0.15">
      <c r="B69" s="24"/>
      <c r="C69" s="47"/>
      <c r="D69" s="40"/>
      <c r="E69" s="25"/>
      <c r="F69" s="25"/>
      <c r="G69" s="25"/>
      <c r="I69" s="87"/>
      <c r="J69" s="84"/>
      <c r="K69" s="88"/>
      <c r="L69" s="35"/>
      <c r="M69" s="35"/>
      <c r="N69" s="89"/>
      <c r="P69" s="25"/>
    </row>
    <row r="70" spans="1:16" x14ac:dyDescent="0.15">
      <c r="A70" s="20"/>
      <c r="B70" s="24"/>
      <c r="C70" s="47"/>
      <c r="D70" s="24"/>
      <c r="E70" s="25"/>
      <c r="F70" s="25"/>
      <c r="G70" s="25"/>
      <c r="P70" s="25"/>
    </row>
    <row r="71" spans="1:16" x14ac:dyDescent="0.15">
      <c r="A71" s="20"/>
      <c r="B71" s="24"/>
      <c r="C71" s="47"/>
      <c r="D71" s="24"/>
      <c r="E71" s="25"/>
      <c r="F71" s="25"/>
      <c r="G71" s="25"/>
      <c r="P71" s="25"/>
    </row>
    <row r="72" spans="1:16" x14ac:dyDescent="0.15">
      <c r="A72" s="20"/>
      <c r="B72" s="24"/>
      <c r="C72" s="47"/>
      <c r="D72" s="24"/>
      <c r="E72" s="25"/>
      <c r="F72" s="25"/>
      <c r="G72" s="25"/>
      <c r="P72" s="25"/>
    </row>
    <row r="73" spans="1:16" x14ac:dyDescent="0.15">
      <c r="A73" s="20"/>
      <c r="B73" s="40"/>
      <c r="C73" s="47"/>
      <c r="D73" s="24"/>
      <c r="E73" s="25"/>
      <c r="F73" s="25"/>
      <c r="G73" s="25"/>
      <c r="P73" s="25"/>
    </row>
    <row r="74" spans="1:16" x14ac:dyDescent="0.15">
      <c r="A74" s="20"/>
      <c r="B74" s="24"/>
      <c r="C74" s="47"/>
      <c r="D74" s="24"/>
      <c r="E74" s="25"/>
      <c r="F74" s="25"/>
      <c r="G74" s="25"/>
      <c r="P74" s="25"/>
    </row>
    <row r="75" spans="1:16" x14ac:dyDescent="0.15">
      <c r="A75" s="20"/>
      <c r="B75" s="24"/>
      <c r="C75" s="47"/>
      <c r="D75" s="24"/>
      <c r="E75" s="25"/>
      <c r="F75" s="25"/>
      <c r="G75" s="25"/>
      <c r="P75" s="25"/>
    </row>
    <row r="76" spans="1:16" x14ac:dyDescent="0.15">
      <c r="A76" s="20"/>
      <c r="B76" s="24"/>
      <c r="C76" s="47"/>
      <c r="D76" s="24"/>
      <c r="E76" s="25"/>
      <c r="F76" s="25"/>
      <c r="G76" s="25"/>
      <c r="P76" s="25"/>
    </row>
    <row r="77" spans="1:16" x14ac:dyDescent="0.15">
      <c r="A77" s="20"/>
      <c r="B77" s="24"/>
      <c r="C77" s="47"/>
      <c r="D77" s="24"/>
      <c r="E77" s="25"/>
      <c r="F77" s="25"/>
      <c r="G77" s="25"/>
      <c r="P77" s="25"/>
    </row>
    <row r="78" spans="1:16" x14ac:dyDescent="0.15">
      <c r="A78" s="20"/>
      <c r="B78" s="24"/>
      <c r="C78" s="47"/>
      <c r="D78" s="24"/>
      <c r="E78" s="25"/>
      <c r="F78" s="25"/>
      <c r="G78" s="25"/>
      <c r="P78" s="25"/>
    </row>
    <row r="79" spans="1:16" x14ac:dyDescent="0.15">
      <c r="B79" s="24"/>
      <c r="C79" s="47"/>
      <c r="D79" s="24"/>
      <c r="E79" s="25"/>
      <c r="F79" s="25"/>
      <c r="G79" s="25"/>
      <c r="P79" s="25"/>
    </row>
    <row r="80" spans="1:16" x14ac:dyDescent="0.15">
      <c r="B80" s="24"/>
      <c r="C80" s="11"/>
      <c r="D80" s="24"/>
      <c r="E80" s="25"/>
      <c r="F80" s="25"/>
      <c r="G80" s="25"/>
      <c r="P80" s="25"/>
    </row>
    <row r="81" spans="1:16" x14ac:dyDescent="0.15">
      <c r="B81" s="24"/>
      <c r="C81" s="47"/>
      <c r="D81" s="24"/>
      <c r="E81" s="25"/>
      <c r="F81" s="25"/>
      <c r="G81" s="25"/>
      <c r="P81" s="25"/>
    </row>
    <row r="82" spans="1:16" x14ac:dyDescent="0.15">
      <c r="A82" s="20"/>
      <c r="B82" s="40"/>
      <c r="C82" s="11"/>
      <c r="D82" s="24"/>
      <c r="E82" s="25"/>
      <c r="F82" s="25"/>
      <c r="G82" s="25"/>
      <c r="P82" s="25"/>
    </row>
    <row r="83" spans="1:16" x14ac:dyDescent="0.15">
      <c r="A83" s="20"/>
      <c r="B83" s="24"/>
      <c r="C83" s="47"/>
      <c r="D83" s="24"/>
      <c r="E83" s="25"/>
      <c r="F83" s="25"/>
      <c r="G83" s="25"/>
      <c r="P83" s="25"/>
    </row>
    <row r="84" spans="1:16" x14ac:dyDescent="0.15">
      <c r="A84" s="20"/>
      <c r="B84" s="24"/>
      <c r="C84" s="47"/>
      <c r="D84" s="24"/>
      <c r="E84" s="25"/>
      <c r="F84" s="25"/>
      <c r="G84" s="25"/>
      <c r="P84" s="25"/>
    </row>
    <row r="85" spans="1:16" x14ac:dyDescent="0.15">
      <c r="A85" s="20"/>
      <c r="B85" s="24"/>
      <c r="C85" s="47"/>
      <c r="D85" s="24"/>
      <c r="E85" s="25"/>
      <c r="F85" s="25"/>
      <c r="G85" s="25"/>
      <c r="H85" s="25"/>
      <c r="I85" s="31"/>
      <c r="J85" s="31"/>
      <c r="P85" s="25"/>
    </row>
    <row r="86" spans="1:16" x14ac:dyDescent="0.15">
      <c r="A86" s="20"/>
      <c r="B86" s="40"/>
      <c r="C86" s="11"/>
      <c r="D86" s="24"/>
      <c r="E86" s="25"/>
      <c r="F86" s="25"/>
      <c r="G86" s="25"/>
      <c r="H86" s="25"/>
      <c r="P86" s="25"/>
    </row>
    <row r="87" spans="1:16" x14ac:dyDescent="0.15">
      <c r="A87" s="20"/>
      <c r="B87" s="40"/>
      <c r="C87" s="11"/>
      <c r="D87" s="24"/>
      <c r="E87" s="25"/>
      <c r="F87" s="25"/>
      <c r="G87" s="25"/>
      <c r="H87" s="25"/>
      <c r="I87" s="31"/>
      <c r="J87" s="31"/>
      <c r="N87" s="40"/>
      <c r="P87" s="25"/>
    </row>
    <row r="88" spans="1:16" x14ac:dyDescent="0.15">
      <c r="A88" s="20"/>
      <c r="B88" s="24"/>
      <c r="C88" s="47"/>
      <c r="D88" s="24"/>
      <c r="E88" s="25"/>
      <c r="F88" s="25"/>
      <c r="G88" s="25"/>
      <c r="H88" s="25"/>
      <c r="P88" s="25"/>
    </row>
    <row r="89" spans="1:16" x14ac:dyDescent="0.15">
      <c r="A89" s="20"/>
      <c r="B89" s="24"/>
      <c r="C89" s="47"/>
      <c r="D89" s="24"/>
      <c r="E89" s="25"/>
      <c r="F89" s="25"/>
      <c r="G89" s="25"/>
      <c r="H89" s="25"/>
      <c r="I89" s="31"/>
      <c r="J89" s="31"/>
      <c r="N89" s="40"/>
      <c r="O89" s="40"/>
      <c r="P89" s="25"/>
    </row>
    <row r="90" spans="1:16" x14ac:dyDescent="0.15">
      <c r="A90" s="20"/>
      <c r="B90" s="40"/>
      <c r="C90" s="11"/>
      <c r="D90" s="24"/>
      <c r="E90" s="25"/>
      <c r="F90" s="25"/>
      <c r="G90" s="25"/>
      <c r="H90" s="25"/>
      <c r="I90" s="31"/>
      <c r="J90" s="31"/>
      <c r="N90" s="40"/>
      <c r="O90" s="40"/>
      <c r="P90" s="25"/>
    </row>
    <row r="91" spans="1:16" x14ac:dyDescent="0.15">
      <c r="B91" s="24"/>
      <c r="C91" s="47"/>
      <c r="D91" s="40"/>
      <c r="E91" s="25"/>
      <c r="F91" s="25"/>
      <c r="G91" s="25"/>
      <c r="H91" s="25"/>
      <c r="I91" s="31"/>
      <c r="J91" s="31"/>
      <c r="N91" s="40"/>
      <c r="O91" s="40"/>
      <c r="P91" s="25"/>
    </row>
    <row r="92" spans="1:16" x14ac:dyDescent="0.15">
      <c r="B92" s="24"/>
      <c r="C92" s="11"/>
      <c r="D92" s="40"/>
      <c r="E92" s="25"/>
      <c r="F92" s="25"/>
      <c r="G92" s="25"/>
      <c r="H92" s="25"/>
      <c r="I92" s="31"/>
      <c r="J92" s="31"/>
      <c r="N92" s="40"/>
      <c r="O92" s="44"/>
      <c r="P92" s="30"/>
    </row>
    <row r="93" spans="1:16" x14ac:dyDescent="0.15">
      <c r="B93" s="24"/>
      <c r="C93" s="11"/>
      <c r="D93" s="24"/>
      <c r="E93" s="25"/>
      <c r="F93" s="25"/>
      <c r="G93" s="25"/>
      <c r="H93" s="25"/>
      <c r="I93" s="31"/>
      <c r="J93" s="31"/>
      <c r="N93" s="40"/>
    </row>
    <row r="94" spans="1:16" x14ac:dyDescent="0.15">
      <c r="A94" s="20"/>
      <c r="B94" s="40"/>
      <c r="C94" s="11"/>
      <c r="D94" s="24"/>
      <c r="E94" s="25"/>
      <c r="F94" s="25"/>
      <c r="G94" s="25"/>
      <c r="H94" s="25"/>
      <c r="K94" s="25"/>
      <c r="N94" s="40"/>
    </row>
    <row r="95" spans="1:16" x14ac:dyDescent="0.15">
      <c r="A95" s="20"/>
      <c r="B95" s="40"/>
      <c r="C95" s="11"/>
      <c r="D95" s="24"/>
      <c r="E95" s="25"/>
      <c r="F95" s="25"/>
      <c r="G95" s="25"/>
      <c r="H95" s="25"/>
      <c r="I95" s="31"/>
      <c r="J95" s="31"/>
      <c r="K95" s="25"/>
      <c r="N95" s="40"/>
    </row>
    <row r="96" spans="1:16" x14ac:dyDescent="0.15">
      <c r="A96" s="20"/>
      <c r="B96" s="24"/>
      <c r="C96" s="47"/>
      <c r="D96" s="24"/>
      <c r="E96" s="25"/>
      <c r="F96" s="25"/>
      <c r="G96" s="25"/>
      <c r="H96" s="25"/>
      <c r="K96" s="25"/>
      <c r="N96" s="40"/>
    </row>
    <row r="97" spans="1:17" x14ac:dyDescent="0.15">
      <c r="A97" s="20"/>
      <c r="B97" s="24"/>
      <c r="C97" s="47"/>
      <c r="D97" s="24"/>
      <c r="E97" s="25"/>
      <c r="F97" s="25"/>
      <c r="G97" s="25"/>
      <c r="H97" s="25"/>
      <c r="I97" s="31"/>
      <c r="J97" s="31"/>
      <c r="K97" s="25"/>
      <c r="N97" s="40"/>
    </row>
    <row r="98" spans="1:17" x14ac:dyDescent="0.15">
      <c r="A98" s="20"/>
      <c r="B98" s="40"/>
      <c r="C98" s="11"/>
      <c r="D98" s="24"/>
      <c r="E98" s="25"/>
      <c r="F98" s="25"/>
      <c r="G98" s="25"/>
      <c r="H98" s="25"/>
      <c r="K98" s="25"/>
      <c r="N98" s="40"/>
    </row>
    <row r="99" spans="1:17" x14ac:dyDescent="0.15">
      <c r="A99" s="20"/>
      <c r="B99" s="24"/>
      <c r="C99" s="24"/>
      <c r="D99" s="24"/>
      <c r="E99" s="25"/>
      <c r="F99" s="25"/>
      <c r="G99" s="25"/>
      <c r="H99" s="25"/>
      <c r="I99" s="31"/>
      <c r="J99" s="31"/>
      <c r="K99" s="25"/>
      <c r="N99" s="40"/>
    </row>
    <row r="100" spans="1:17" x14ac:dyDescent="0.15">
      <c r="A100" s="20"/>
      <c r="B100" s="24"/>
      <c r="C100" s="24"/>
      <c r="D100" s="24"/>
      <c r="E100" s="25"/>
      <c r="F100" s="25"/>
      <c r="G100" s="25"/>
      <c r="H100" s="25"/>
      <c r="K100" s="25"/>
      <c r="N100" s="40"/>
    </row>
    <row r="101" spans="1:17" x14ac:dyDescent="0.15">
      <c r="A101" s="20"/>
      <c r="B101" s="24"/>
      <c r="C101" s="24"/>
      <c r="D101" s="24"/>
      <c r="E101" s="25"/>
      <c r="F101" s="25"/>
      <c r="G101" s="25"/>
      <c r="H101" s="25"/>
      <c r="I101" s="31"/>
      <c r="J101" s="31"/>
      <c r="N101" s="40"/>
    </row>
    <row r="102" spans="1:17" x14ac:dyDescent="0.15">
      <c r="A102" s="20"/>
      <c r="B102" s="40"/>
      <c r="C102" s="40"/>
      <c r="D102" s="24"/>
      <c r="E102" s="23"/>
      <c r="F102" s="24"/>
      <c r="G102" s="24"/>
      <c r="H102" s="24"/>
      <c r="I102" s="23"/>
      <c r="J102" s="23"/>
      <c r="N102" s="40"/>
      <c r="O102" s="40"/>
      <c r="P102" s="25"/>
    </row>
    <row r="103" spans="1:17" x14ac:dyDescent="0.15">
      <c r="B103" s="36"/>
      <c r="C103" s="30"/>
      <c r="D103" s="30"/>
      <c r="E103" s="30"/>
      <c r="F103" s="30"/>
      <c r="G103" s="30"/>
      <c r="H103" s="30"/>
      <c r="I103" s="30"/>
      <c r="J103" s="30"/>
      <c r="L103" s="18"/>
      <c r="M103" s="16"/>
      <c r="Q103" s="44"/>
    </row>
    <row r="104" spans="1:17" x14ac:dyDescent="0.15">
      <c r="A104" s="20"/>
      <c r="B104" s="22"/>
      <c r="C104" s="16"/>
      <c r="D104" s="31"/>
      <c r="E104" s="31"/>
      <c r="F104" s="16"/>
      <c r="G104" s="18"/>
      <c r="H104" s="18"/>
      <c r="I104" s="18"/>
      <c r="J104" s="18"/>
      <c r="K104" s="18"/>
      <c r="L104" s="18"/>
      <c r="M104" s="16"/>
      <c r="N104" s="30"/>
      <c r="O104" s="30"/>
      <c r="Q104" s="40"/>
    </row>
    <row r="105" spans="1:17" x14ac:dyDescent="0.15">
      <c r="A105" s="20"/>
      <c r="B105" s="20"/>
      <c r="C105" s="40"/>
      <c r="D105" s="31"/>
      <c r="E105" s="31"/>
      <c r="F105" s="40"/>
      <c r="I105" s="34"/>
      <c r="L105" s="18"/>
      <c r="M105" s="31"/>
      <c r="N105" s="37"/>
      <c r="O105" s="37"/>
      <c r="Q105" s="40"/>
    </row>
    <row r="106" spans="1:17" x14ac:dyDescent="0.15">
      <c r="A106" s="19"/>
      <c r="B106" s="20"/>
      <c r="C106" s="40"/>
      <c r="D106" s="31"/>
      <c r="E106" s="31"/>
      <c r="F106" s="40"/>
      <c r="I106" s="34"/>
      <c r="J106" s="34"/>
      <c r="L106" s="32"/>
      <c r="M106" s="29"/>
      <c r="N106" s="30"/>
      <c r="O106" s="37"/>
      <c r="Q106" s="40"/>
    </row>
    <row r="107" spans="1:17" x14ac:dyDescent="0.15">
      <c r="A107" s="19"/>
      <c r="B107" s="20"/>
      <c r="C107" s="40"/>
      <c r="D107" s="31"/>
      <c r="E107" s="31"/>
      <c r="F107" s="40"/>
      <c r="I107" s="34"/>
      <c r="J107" s="34"/>
      <c r="L107" s="32"/>
      <c r="M107" s="29"/>
      <c r="N107" s="37"/>
      <c r="O107" s="37"/>
      <c r="Q107" s="40"/>
    </row>
    <row r="108" spans="1:17" x14ac:dyDescent="0.15">
      <c r="A108" s="19"/>
      <c r="B108" s="20"/>
      <c r="C108" s="40"/>
      <c r="D108" s="31"/>
      <c r="E108" s="31"/>
      <c r="F108" s="40"/>
      <c r="I108" s="34"/>
      <c r="J108" s="34"/>
      <c r="L108" s="32"/>
      <c r="M108" s="29"/>
      <c r="N108" s="30"/>
      <c r="O108" s="37"/>
      <c r="Q108" s="40"/>
    </row>
    <row r="109" spans="1:17" x14ac:dyDescent="0.15">
      <c r="A109" s="19"/>
      <c r="B109" s="20"/>
      <c r="C109" s="40"/>
      <c r="D109" s="31"/>
      <c r="E109" s="31"/>
      <c r="F109" s="40"/>
      <c r="I109" s="34"/>
      <c r="J109" s="34"/>
      <c r="L109" s="32"/>
      <c r="M109" s="29"/>
      <c r="N109" s="37"/>
      <c r="O109" s="37"/>
      <c r="Q109" s="40"/>
    </row>
    <row r="110" spans="1:17" x14ac:dyDescent="0.15">
      <c r="A110" s="19"/>
      <c r="B110" s="20"/>
      <c r="C110" s="40"/>
      <c r="D110" s="31"/>
      <c r="E110" s="31"/>
      <c r="F110" s="40"/>
      <c r="I110" s="34"/>
      <c r="J110" s="34"/>
      <c r="L110" s="32"/>
      <c r="M110" s="29"/>
      <c r="N110" s="30"/>
      <c r="O110" s="37"/>
      <c r="Q110" s="40"/>
    </row>
    <row r="111" spans="1:17" x14ac:dyDescent="0.15">
      <c r="A111" s="19"/>
      <c r="B111" s="20"/>
      <c r="C111" s="40"/>
      <c r="D111" s="31"/>
      <c r="E111" s="31"/>
      <c r="F111" s="40"/>
      <c r="I111" s="34"/>
      <c r="J111" s="34"/>
      <c r="L111" s="32"/>
      <c r="M111" s="29"/>
      <c r="N111" s="37"/>
      <c r="O111" s="37"/>
      <c r="Q111" s="40"/>
    </row>
    <row r="112" spans="1:17" x14ac:dyDescent="0.15">
      <c r="A112" s="19"/>
      <c r="B112" s="20"/>
      <c r="C112" s="40"/>
      <c r="D112" s="31"/>
      <c r="E112" s="31"/>
      <c r="F112" s="40"/>
      <c r="I112" s="34"/>
      <c r="J112" s="34"/>
      <c r="L112" s="32"/>
      <c r="M112" s="29"/>
      <c r="N112" s="30"/>
      <c r="O112" s="37"/>
      <c r="Q112" s="40"/>
    </row>
    <row r="113" spans="1:17" x14ac:dyDescent="0.15">
      <c r="A113" s="19"/>
      <c r="B113" s="22"/>
      <c r="C113" s="16"/>
      <c r="D113" s="25"/>
      <c r="E113" s="25"/>
      <c r="F113" s="40"/>
      <c r="I113" s="34"/>
      <c r="J113" s="34"/>
      <c r="L113" s="33"/>
      <c r="M113" s="29"/>
      <c r="N113" s="40"/>
      <c r="O113" s="40"/>
      <c r="Q113" s="40"/>
    </row>
    <row r="114" spans="1:17" x14ac:dyDescent="0.15">
      <c r="A114" s="19"/>
      <c r="B114" s="20"/>
      <c r="C114" s="40"/>
      <c r="D114" s="31"/>
      <c r="E114" s="31"/>
      <c r="F114" s="40"/>
      <c r="I114" s="34"/>
      <c r="J114" s="34"/>
      <c r="L114" s="33"/>
      <c r="M114" s="29"/>
      <c r="N114" s="40"/>
      <c r="O114" s="40"/>
      <c r="Q114" s="40"/>
    </row>
    <row r="115" spans="1:17" x14ac:dyDescent="0.15">
      <c r="A115" s="19"/>
      <c r="B115" s="20"/>
      <c r="C115" s="40"/>
      <c r="D115" s="31"/>
      <c r="E115" s="31"/>
      <c r="F115" s="40"/>
      <c r="I115" s="34"/>
      <c r="J115" s="34"/>
      <c r="L115" s="33"/>
      <c r="M115" s="29"/>
      <c r="N115" s="40"/>
      <c r="O115" s="40"/>
      <c r="Q115" s="40"/>
    </row>
    <row r="116" spans="1:17" x14ac:dyDescent="0.15">
      <c r="A116" s="19"/>
      <c r="B116" s="20"/>
      <c r="C116" s="40"/>
      <c r="D116" s="31"/>
      <c r="E116" s="31"/>
      <c r="F116" s="40"/>
      <c r="I116" s="34"/>
      <c r="J116" s="34"/>
      <c r="L116" s="33"/>
      <c r="M116" s="29"/>
      <c r="N116" s="40"/>
      <c r="O116" s="40"/>
      <c r="Q116" s="40"/>
    </row>
    <row r="117" spans="1:17" x14ac:dyDescent="0.15">
      <c r="A117" s="19"/>
      <c r="B117" s="20"/>
      <c r="C117" s="40"/>
      <c r="D117" s="31"/>
      <c r="E117" s="31"/>
      <c r="F117" s="40"/>
      <c r="I117" s="34"/>
      <c r="J117" s="34"/>
      <c r="L117" s="32"/>
      <c r="M117" s="29"/>
      <c r="N117" s="40"/>
      <c r="O117" s="40"/>
      <c r="Q117" s="40"/>
    </row>
    <row r="118" spans="1:17" x14ac:dyDescent="0.15">
      <c r="A118" s="19"/>
      <c r="B118" s="20"/>
      <c r="C118" s="40"/>
      <c r="D118" s="31"/>
      <c r="E118" s="31"/>
      <c r="F118" s="40"/>
      <c r="I118" s="34"/>
      <c r="J118" s="34"/>
      <c r="L118" s="33"/>
      <c r="M118" s="29"/>
      <c r="N118" s="40"/>
      <c r="O118" s="40"/>
      <c r="Q118" s="40"/>
    </row>
    <row r="119" spans="1:17" x14ac:dyDescent="0.15">
      <c r="A119" s="19"/>
      <c r="B119" s="20"/>
      <c r="C119" s="40"/>
      <c r="D119" s="31"/>
      <c r="E119" s="31"/>
      <c r="F119" s="40"/>
      <c r="I119" s="34"/>
      <c r="J119" s="34"/>
      <c r="L119" s="33"/>
      <c r="M119" s="29"/>
      <c r="N119" s="40"/>
      <c r="O119" s="40"/>
      <c r="Q119" s="40"/>
    </row>
    <row r="120" spans="1:17" x14ac:dyDescent="0.15">
      <c r="A120" s="19"/>
      <c r="B120" s="20"/>
      <c r="C120" s="40"/>
      <c r="D120" s="31"/>
      <c r="E120" s="31"/>
      <c r="F120" s="40"/>
      <c r="I120" s="34"/>
      <c r="J120" s="34"/>
      <c r="L120" s="33"/>
      <c r="M120" s="29"/>
      <c r="N120" s="40"/>
      <c r="O120" s="40"/>
      <c r="Q120" s="40"/>
    </row>
    <row r="121" spans="1:17" x14ac:dyDescent="0.15">
      <c r="A121" s="19"/>
      <c r="B121" s="20"/>
      <c r="C121" s="40"/>
      <c r="D121" s="31"/>
      <c r="E121" s="31"/>
      <c r="F121" s="40"/>
      <c r="I121" s="34"/>
      <c r="J121" s="34"/>
      <c r="L121" s="33"/>
      <c r="M121" s="29"/>
      <c r="N121" s="40"/>
      <c r="O121" s="40"/>
      <c r="Q121" s="40"/>
    </row>
    <row r="122" spans="1:17" x14ac:dyDescent="0.15">
      <c r="A122" s="19"/>
      <c r="B122" s="10"/>
      <c r="D122" s="25"/>
      <c r="E122" s="25"/>
      <c r="I122" s="34"/>
      <c r="J122" s="34"/>
      <c r="L122" s="18"/>
      <c r="M122" s="29"/>
      <c r="N122" s="40"/>
      <c r="O122" s="40"/>
      <c r="Q122" s="40"/>
    </row>
    <row r="123" spans="1:17" x14ac:dyDescent="0.15">
      <c r="A123" s="19"/>
      <c r="B123" s="22"/>
      <c r="C123" s="16"/>
      <c r="D123" s="40"/>
      <c r="E123" s="40"/>
      <c r="F123" s="40"/>
      <c r="I123" s="34"/>
      <c r="J123" s="34"/>
      <c r="L123" s="32"/>
      <c r="M123" s="27"/>
      <c r="N123" s="40"/>
      <c r="O123" s="40"/>
      <c r="Q123" s="40"/>
    </row>
    <row r="124" spans="1:17" x14ac:dyDescent="0.15">
      <c r="A124" s="19"/>
      <c r="B124" s="20"/>
      <c r="C124" s="40"/>
      <c r="D124" s="31"/>
      <c r="E124" s="31"/>
      <c r="F124" s="40"/>
      <c r="H124" s="42"/>
      <c r="I124" s="34"/>
      <c r="J124" s="34"/>
      <c r="L124" s="32"/>
      <c r="M124" s="29"/>
      <c r="N124" s="34"/>
      <c r="O124" s="40"/>
      <c r="Q124" s="40"/>
    </row>
    <row r="125" spans="1:17" x14ac:dyDescent="0.15">
      <c r="A125" s="19"/>
      <c r="B125" s="20"/>
      <c r="C125" s="40"/>
      <c r="D125" s="31"/>
      <c r="E125" s="31"/>
      <c r="F125" s="40"/>
      <c r="H125" s="42"/>
      <c r="I125" s="34"/>
      <c r="J125" s="34"/>
      <c r="L125" s="32"/>
      <c r="M125" s="29"/>
      <c r="N125" s="34"/>
      <c r="O125" s="40"/>
      <c r="Q125" s="40"/>
    </row>
    <row r="126" spans="1:17" x14ac:dyDescent="0.15">
      <c r="A126" s="19"/>
      <c r="B126" s="20"/>
      <c r="C126" s="40"/>
      <c r="D126" s="31"/>
      <c r="E126" s="31"/>
      <c r="F126" s="40"/>
      <c r="H126" s="42"/>
      <c r="I126" s="34"/>
      <c r="J126" s="34"/>
      <c r="L126" s="32"/>
      <c r="M126" s="29"/>
      <c r="N126" s="34"/>
      <c r="O126" s="40"/>
      <c r="Q126" s="40"/>
    </row>
    <row r="127" spans="1:17" x14ac:dyDescent="0.15">
      <c r="A127" s="19"/>
      <c r="B127" s="20"/>
      <c r="C127" s="40"/>
      <c r="D127" s="31"/>
      <c r="E127" s="31"/>
      <c r="F127" s="40"/>
      <c r="H127" s="42"/>
      <c r="I127" s="34"/>
      <c r="J127" s="34"/>
      <c r="L127" s="32"/>
      <c r="M127" s="29"/>
      <c r="N127" s="34"/>
      <c r="O127" s="40"/>
      <c r="Q127" s="40"/>
    </row>
    <row r="128" spans="1:17" x14ac:dyDescent="0.15">
      <c r="A128" s="19"/>
      <c r="B128" s="20"/>
      <c r="C128" s="40"/>
      <c r="D128" s="31"/>
      <c r="E128" s="31"/>
      <c r="F128" s="40"/>
      <c r="H128" s="42"/>
      <c r="I128" s="34"/>
      <c r="J128" s="34"/>
      <c r="L128" s="32"/>
      <c r="M128" s="29"/>
      <c r="N128" s="34"/>
      <c r="O128" s="40"/>
      <c r="Q128" s="40"/>
    </row>
    <row r="129" spans="1:17" x14ac:dyDescent="0.15">
      <c r="A129" s="19"/>
      <c r="B129" s="20"/>
      <c r="C129" s="40"/>
      <c r="D129" s="31"/>
      <c r="E129" s="31"/>
      <c r="F129" s="40"/>
      <c r="H129" s="42"/>
      <c r="I129" s="34"/>
      <c r="J129" s="34"/>
      <c r="L129" s="32"/>
      <c r="M129" s="29"/>
      <c r="N129" s="34"/>
      <c r="O129" s="40"/>
      <c r="Q129" s="40"/>
    </row>
    <row r="130" spans="1:17" x14ac:dyDescent="0.15">
      <c r="A130" s="19"/>
      <c r="B130" s="20"/>
      <c r="C130" s="40"/>
      <c r="D130" s="31"/>
      <c r="E130" s="31"/>
      <c r="F130" s="40"/>
      <c r="H130" s="42"/>
      <c r="I130" s="34"/>
      <c r="J130" s="34"/>
      <c r="L130" s="32"/>
      <c r="M130" s="29"/>
      <c r="N130" s="34"/>
      <c r="O130" s="40"/>
      <c r="Q130" s="40"/>
    </row>
    <row r="131" spans="1:17" x14ac:dyDescent="0.15">
      <c r="A131" s="19"/>
      <c r="B131" s="20"/>
      <c r="C131" s="40"/>
      <c r="D131" s="31"/>
      <c r="E131" s="31"/>
      <c r="F131" s="40"/>
      <c r="H131" s="42"/>
      <c r="I131" s="34"/>
      <c r="J131" s="34"/>
      <c r="L131" s="32"/>
      <c r="M131" s="29"/>
      <c r="N131" s="34"/>
      <c r="O131" s="40"/>
      <c r="Q131" s="40"/>
    </row>
    <row r="132" spans="1:17" x14ac:dyDescent="0.15">
      <c r="A132" s="19"/>
      <c r="B132" s="16"/>
      <c r="C132" s="40"/>
      <c r="D132" s="25"/>
      <c r="E132" s="25"/>
      <c r="F132" s="40"/>
      <c r="G132" s="40"/>
      <c r="H132" s="40"/>
      <c r="I132" s="34"/>
      <c r="J132" s="34"/>
      <c r="K132" s="40"/>
      <c r="L132" s="40"/>
      <c r="M132" s="27"/>
      <c r="N132" s="40"/>
      <c r="O132" s="40"/>
      <c r="Q132" s="40"/>
    </row>
    <row r="133" spans="1:17" x14ac:dyDescent="0.15">
      <c r="A133" s="19"/>
      <c r="B133" s="10"/>
      <c r="C133" s="16"/>
      <c r="D133" s="25"/>
      <c r="E133" s="25"/>
      <c r="J133" s="34"/>
      <c r="K133" s="34"/>
      <c r="M133" s="18"/>
      <c r="N133" s="29"/>
      <c r="O133" s="40"/>
      <c r="P133" s="40"/>
      <c r="Q133" s="40"/>
    </row>
    <row r="134" spans="1:17" x14ac:dyDescent="0.15">
      <c r="A134" s="19"/>
      <c r="B134" s="20"/>
      <c r="D134" s="31"/>
      <c r="E134" s="31"/>
      <c r="F134" s="40"/>
      <c r="J134" s="34"/>
      <c r="K134" s="34"/>
      <c r="M134" s="33"/>
      <c r="N134" s="29"/>
      <c r="O134" s="40"/>
      <c r="P134" s="40"/>
      <c r="Q134" s="40"/>
    </row>
    <row r="135" spans="1:17" x14ac:dyDescent="0.15">
      <c r="A135" s="19"/>
      <c r="B135" s="20"/>
      <c r="D135" s="31"/>
      <c r="E135" s="31"/>
      <c r="F135" s="40"/>
      <c r="J135" s="34"/>
      <c r="K135" s="34"/>
      <c r="M135" s="32"/>
      <c r="N135" s="29"/>
      <c r="O135" s="40"/>
      <c r="P135" s="40"/>
      <c r="Q135" s="40"/>
    </row>
    <row r="136" spans="1:17" x14ac:dyDescent="0.15">
      <c r="A136" s="19"/>
      <c r="B136" s="20"/>
      <c r="D136" s="31"/>
      <c r="E136" s="31"/>
      <c r="F136" s="40"/>
      <c r="J136" s="34"/>
      <c r="K136" s="34"/>
      <c r="M136" s="32"/>
      <c r="N136" s="29"/>
      <c r="O136" s="40"/>
      <c r="P136" s="40"/>
      <c r="Q136" s="40"/>
    </row>
    <row r="137" spans="1:17" x14ac:dyDescent="0.15">
      <c r="A137" s="19"/>
      <c r="B137" s="20"/>
      <c r="D137" s="31"/>
      <c r="E137" s="31"/>
      <c r="F137" s="40"/>
      <c r="J137" s="34"/>
      <c r="K137" s="34"/>
      <c r="M137" s="32"/>
      <c r="N137" s="29"/>
      <c r="O137" s="40"/>
      <c r="P137" s="40"/>
      <c r="Q137" s="40"/>
    </row>
    <row r="138" spans="1:17" x14ac:dyDescent="0.15">
      <c r="A138" s="19"/>
      <c r="B138" s="20"/>
      <c r="D138" s="31"/>
      <c r="E138" s="31"/>
      <c r="F138" s="40"/>
      <c r="J138" s="34"/>
      <c r="K138" s="34"/>
      <c r="M138" s="32"/>
      <c r="N138" s="29"/>
      <c r="O138" s="40"/>
      <c r="P138" s="40"/>
      <c r="Q138" s="40"/>
    </row>
    <row r="139" spans="1:17" x14ac:dyDescent="0.15">
      <c r="A139" s="19"/>
      <c r="B139" s="20"/>
      <c r="D139" s="31"/>
      <c r="E139" s="31"/>
      <c r="F139" s="40"/>
      <c r="J139" s="34"/>
      <c r="K139" s="34"/>
      <c r="M139" s="32"/>
      <c r="N139" s="29"/>
      <c r="O139" s="40"/>
      <c r="P139" s="40"/>
      <c r="Q139" s="40"/>
    </row>
    <row r="140" spans="1:17" x14ac:dyDescent="0.15">
      <c r="A140" s="19"/>
      <c r="B140" s="20"/>
      <c r="D140" s="31"/>
      <c r="E140" s="31"/>
      <c r="F140" s="40"/>
      <c r="J140" s="34"/>
      <c r="K140" s="34"/>
      <c r="M140" s="32"/>
      <c r="N140" s="29"/>
      <c r="O140" s="40"/>
      <c r="P140" s="40"/>
      <c r="Q140" s="40"/>
    </row>
    <row r="141" spans="1:17" x14ac:dyDescent="0.15">
      <c r="A141" s="19"/>
      <c r="B141" s="20"/>
      <c r="D141" s="31"/>
      <c r="E141" s="31"/>
      <c r="F141" s="40"/>
      <c r="J141" s="34"/>
      <c r="K141" s="27"/>
      <c r="M141" s="32"/>
      <c r="N141" s="29"/>
      <c r="O141" s="40"/>
      <c r="P141" s="40"/>
      <c r="Q141" s="40"/>
    </row>
    <row r="142" spans="1:17" x14ac:dyDescent="0.15">
      <c r="A142" s="19"/>
      <c r="B142" s="16"/>
      <c r="C142" s="40"/>
      <c r="D142" s="25"/>
      <c r="E142" s="2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2"/>
  <sheetViews>
    <sheetView tabSelected="1" zoomScale="89" zoomScaleNormal="130" zoomScalePageLayoutView="130" workbookViewId="0">
      <selection activeCell="G15" sqref="G15:AK170"/>
    </sheetView>
  </sheetViews>
  <sheetFormatPr baseColWidth="10" defaultRowHeight="13" x14ac:dyDescent="0.15"/>
  <cols>
    <col min="1" max="1" width="23.5" style="10" customWidth="1"/>
    <col min="2" max="2" width="9" style="17" customWidth="1"/>
    <col min="3" max="4" width="8.83203125" style="17" customWidth="1"/>
    <col min="5" max="5" width="10.83203125" style="38"/>
    <col min="6" max="6" width="11.83203125" style="41" customWidth="1"/>
    <col min="7" max="7" width="11.6640625" style="38" customWidth="1"/>
    <col min="8" max="8" width="11.6640625" style="38" bestFit="1" customWidth="1"/>
    <col min="9" max="12" width="10.83203125" style="38"/>
    <col min="13" max="13" width="13.83203125" style="38" bestFit="1" customWidth="1"/>
    <col min="14" max="15" width="10.83203125" style="38"/>
    <col min="16" max="16" width="13.83203125" style="38" customWidth="1"/>
    <col min="17" max="17" width="11.83203125" style="38" customWidth="1"/>
    <col min="18" max="18" width="12" style="38" bestFit="1" customWidth="1"/>
    <col min="19" max="16384" width="10.83203125" style="38"/>
  </cols>
  <sheetData>
    <row r="1" spans="1:39" x14ac:dyDescent="0.15">
      <c r="A1" s="20" t="s">
        <v>38</v>
      </c>
      <c r="B1" s="47"/>
      <c r="C1" s="40"/>
      <c r="D1" s="10" t="s">
        <v>40</v>
      </c>
      <c r="E1" s="45" t="s">
        <v>41</v>
      </c>
      <c r="F1" s="10" t="s">
        <v>42</v>
      </c>
      <c r="G1" s="16"/>
      <c r="H1" s="16"/>
      <c r="J1" s="17"/>
      <c r="K1" s="17"/>
      <c r="L1" s="17"/>
      <c r="M1" s="17"/>
      <c r="N1" s="18"/>
      <c r="O1" s="18"/>
      <c r="P1" s="18"/>
      <c r="Q1" s="10"/>
      <c r="R1" s="10"/>
      <c r="S1" s="10"/>
      <c r="T1" s="20"/>
      <c r="U1" s="21"/>
      <c r="V1" s="22"/>
      <c r="W1" s="18"/>
      <c r="X1" s="22"/>
      <c r="Y1" s="16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</row>
    <row r="2" spans="1:39" x14ac:dyDescent="0.15">
      <c r="A2" s="17" t="s">
        <v>43</v>
      </c>
      <c r="B2" s="17" t="s">
        <v>44</v>
      </c>
      <c r="C2" s="24"/>
      <c r="D2" s="10">
        <v>-3.4506999999999999</v>
      </c>
      <c r="E2" s="45">
        <v>0.99931000000000003</v>
      </c>
      <c r="F2" s="114">
        <f>-1+10^(-1/D2)</f>
        <v>0.94893014557588229</v>
      </c>
      <c r="G2" s="23"/>
      <c r="H2" s="23"/>
      <c r="J2" s="17"/>
      <c r="K2" s="24"/>
      <c r="L2" s="17"/>
      <c r="M2" s="30"/>
      <c r="N2" s="40"/>
      <c r="O2" s="40"/>
      <c r="P2" s="40"/>
      <c r="Q2" s="25"/>
      <c r="R2" s="25"/>
      <c r="S2" s="25"/>
      <c r="T2" s="27"/>
      <c r="U2" s="28"/>
      <c r="V2" s="29"/>
      <c r="W2" s="29"/>
      <c r="X2" s="40"/>
      <c r="Y2" s="29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</row>
    <row r="3" spans="1:39" x14ac:dyDescent="0.15">
      <c r="A3" s="17">
        <v>6</v>
      </c>
      <c r="B3" s="17">
        <v>19.450000000000003</v>
      </c>
      <c r="D3" s="24"/>
      <c r="E3" s="24"/>
      <c r="F3" s="26"/>
      <c r="G3" s="23"/>
      <c r="H3" s="23"/>
      <c r="I3" s="30"/>
      <c r="J3" s="30"/>
      <c r="K3" s="30"/>
      <c r="L3" s="30"/>
      <c r="M3" s="30"/>
      <c r="N3" s="17"/>
      <c r="S3" s="53"/>
      <c r="T3" s="27"/>
      <c r="U3" s="28"/>
      <c r="V3" s="29"/>
      <c r="W3" s="29"/>
      <c r="X3" s="40"/>
      <c r="Y3" s="16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</row>
    <row r="4" spans="1:39" s="17" customFormat="1" x14ac:dyDescent="0.15">
      <c r="A4" s="17">
        <v>5</v>
      </c>
      <c r="B4" s="17">
        <v>23.354999999999997</v>
      </c>
      <c r="C4" s="10"/>
      <c r="H4" s="16"/>
      <c r="P4" s="18"/>
      <c r="Q4" s="10"/>
      <c r="R4" s="10"/>
      <c r="S4" s="10"/>
      <c r="T4" s="10"/>
      <c r="U4" s="20"/>
      <c r="V4" s="21"/>
      <c r="W4" s="22"/>
      <c r="X4" s="18"/>
      <c r="Y4" s="22"/>
      <c r="Z4" s="16"/>
    </row>
    <row r="5" spans="1:39" s="17" customFormat="1" x14ac:dyDescent="0.15">
      <c r="A5" s="17">
        <v>4</v>
      </c>
      <c r="B5" s="17">
        <v>26.605</v>
      </c>
      <c r="C5" s="20"/>
      <c r="G5" s="24"/>
      <c r="H5" s="24"/>
      <c r="I5" s="23"/>
      <c r="J5" s="23"/>
      <c r="M5" s="24"/>
      <c r="P5" s="40"/>
      <c r="Q5" s="26"/>
      <c r="R5" s="25"/>
      <c r="S5" s="25"/>
      <c r="T5" s="25"/>
      <c r="U5" s="27"/>
      <c r="V5" s="28"/>
      <c r="W5" s="29"/>
      <c r="X5" s="29"/>
      <c r="Y5" s="40"/>
      <c r="Z5" s="29"/>
    </row>
    <row r="6" spans="1:39" s="17" customFormat="1" x14ac:dyDescent="0.15">
      <c r="A6" s="17">
        <v>3</v>
      </c>
      <c r="B6" s="17">
        <v>29.674999999999997</v>
      </c>
      <c r="H6" s="24"/>
      <c r="I6" s="23"/>
      <c r="J6" s="23"/>
      <c r="K6" s="30"/>
      <c r="L6" s="30"/>
      <c r="M6" s="30"/>
      <c r="N6" s="30"/>
      <c r="O6" s="30"/>
      <c r="T6" s="25"/>
      <c r="U6" s="27"/>
      <c r="V6" s="28"/>
      <c r="W6" s="29"/>
      <c r="X6" s="29"/>
      <c r="Y6" s="40"/>
      <c r="Z6" s="16"/>
    </row>
    <row r="7" spans="1:39" s="17" customFormat="1" x14ac:dyDescent="0.15">
      <c r="A7" s="17">
        <v>2</v>
      </c>
      <c r="B7" s="17">
        <v>32.79</v>
      </c>
      <c r="J7" s="23"/>
      <c r="K7" s="30"/>
      <c r="L7" s="30"/>
      <c r="M7" s="30"/>
      <c r="N7" s="30"/>
      <c r="O7" s="30"/>
      <c r="T7" s="25"/>
      <c r="U7" s="27"/>
      <c r="V7" s="28"/>
      <c r="W7" s="29"/>
      <c r="X7" s="29"/>
      <c r="Y7" s="40"/>
      <c r="Z7" s="16"/>
    </row>
    <row r="8" spans="1:39" s="17" customFormat="1" x14ac:dyDescent="0.15">
      <c r="A8" s="17">
        <v>1</v>
      </c>
      <c r="B8" s="17">
        <v>37.33</v>
      </c>
      <c r="C8" s="27"/>
      <c r="D8" s="27"/>
      <c r="E8" s="27"/>
      <c r="F8" s="27"/>
      <c r="H8" s="27"/>
      <c r="I8" s="27"/>
      <c r="J8" s="23"/>
      <c r="K8" s="30"/>
      <c r="L8" s="30"/>
      <c r="M8" s="30"/>
      <c r="N8" s="30"/>
      <c r="O8" s="30"/>
      <c r="T8" s="25"/>
      <c r="U8" s="27"/>
      <c r="V8" s="28"/>
      <c r="W8" s="29"/>
      <c r="X8" s="29"/>
      <c r="Y8" s="40"/>
      <c r="Z8" s="16"/>
    </row>
    <row r="9" spans="1:39" s="17" customFormat="1" x14ac:dyDescent="0.15">
      <c r="C9" s="27"/>
      <c r="D9" s="27"/>
      <c r="E9" s="27"/>
      <c r="F9" s="27"/>
      <c r="H9" s="27"/>
      <c r="I9" s="27"/>
      <c r="J9" s="23"/>
      <c r="K9" s="30"/>
      <c r="L9" s="30"/>
      <c r="M9" s="30"/>
      <c r="N9" s="30"/>
      <c r="O9" s="30"/>
      <c r="T9" s="25"/>
      <c r="U9" s="27"/>
      <c r="V9" s="28"/>
      <c r="W9" s="29"/>
      <c r="X9" s="29"/>
      <c r="Y9" s="40"/>
      <c r="Z9" s="16"/>
    </row>
    <row r="10" spans="1:39" s="17" customFormat="1" x14ac:dyDescent="0.15">
      <c r="C10" s="27"/>
      <c r="D10" s="27"/>
      <c r="E10" s="27"/>
      <c r="F10" s="27"/>
      <c r="H10" s="27"/>
      <c r="I10" s="27"/>
      <c r="J10" s="23"/>
      <c r="K10" s="30"/>
      <c r="L10" s="30"/>
      <c r="M10" s="30"/>
      <c r="N10" s="30"/>
      <c r="O10" s="30"/>
      <c r="T10" s="25"/>
      <c r="U10" s="27"/>
      <c r="V10" s="28"/>
      <c r="W10" s="29"/>
      <c r="X10" s="29"/>
      <c r="Y10" s="40"/>
      <c r="Z10" s="16"/>
    </row>
    <row r="11" spans="1:39" s="17" customFormat="1" x14ac:dyDescent="0.15">
      <c r="C11" s="27"/>
      <c r="D11" s="27"/>
      <c r="E11" s="27"/>
      <c r="F11" s="27"/>
      <c r="H11" s="27"/>
      <c r="I11" s="27"/>
      <c r="J11" s="23"/>
      <c r="K11" s="30"/>
      <c r="L11" s="30"/>
      <c r="M11" s="30"/>
      <c r="N11" s="30"/>
      <c r="O11" s="30"/>
      <c r="T11" s="25"/>
      <c r="U11" s="27"/>
      <c r="V11" s="28"/>
      <c r="W11" s="29"/>
      <c r="X11" s="29"/>
      <c r="Y11" s="40"/>
      <c r="Z11" s="16"/>
    </row>
    <row r="12" spans="1:39" s="17" customFormat="1" x14ac:dyDescent="0.15">
      <c r="C12" s="27"/>
      <c r="D12" s="27"/>
      <c r="E12" s="27"/>
      <c r="F12" s="27"/>
      <c r="H12" s="27"/>
      <c r="I12" s="27"/>
      <c r="J12" s="23"/>
      <c r="K12" s="30"/>
      <c r="L12" s="30"/>
      <c r="M12" s="30"/>
      <c r="N12" s="30"/>
      <c r="O12" s="30"/>
      <c r="T12" s="25"/>
      <c r="U12" s="27"/>
      <c r="V12" s="28"/>
      <c r="W12" s="29"/>
      <c r="X12" s="29"/>
      <c r="Y12" s="40"/>
      <c r="Z12" s="16"/>
    </row>
    <row r="13" spans="1:39" s="17" customFormat="1" x14ac:dyDescent="0.15">
      <c r="C13" s="27"/>
      <c r="D13" s="27"/>
      <c r="E13" s="27"/>
      <c r="F13" s="27"/>
      <c r="H13" s="27"/>
      <c r="I13" s="27"/>
      <c r="J13" s="23"/>
      <c r="K13" s="30"/>
      <c r="L13" s="30"/>
      <c r="M13" s="30"/>
      <c r="N13" s="30"/>
      <c r="O13" s="30"/>
      <c r="T13" s="25"/>
      <c r="U13" s="27"/>
      <c r="V13" s="28"/>
      <c r="W13" s="29"/>
      <c r="X13" s="29"/>
      <c r="Y13" s="40"/>
      <c r="Z13" s="16"/>
    </row>
    <row r="14" spans="1:39" ht="39" x14ac:dyDescent="0.15">
      <c r="A14" s="20"/>
      <c r="B14" s="20"/>
      <c r="C14" s="20"/>
      <c r="D14" s="20"/>
      <c r="E14" s="117" t="s">
        <v>55</v>
      </c>
      <c r="F14" s="116" t="s">
        <v>37</v>
      </c>
      <c r="G14" s="116" t="s">
        <v>49</v>
      </c>
      <c r="H14" s="117" t="s">
        <v>46</v>
      </c>
      <c r="I14" s="117" t="s">
        <v>50</v>
      </c>
      <c r="J14" s="117" t="s">
        <v>51</v>
      </c>
      <c r="K14" s="118" t="s">
        <v>1</v>
      </c>
      <c r="L14" s="118" t="s">
        <v>48</v>
      </c>
      <c r="M14" s="118" t="s">
        <v>47</v>
      </c>
      <c r="N14" s="118" t="s">
        <v>62</v>
      </c>
      <c r="O14" s="118" t="s">
        <v>53</v>
      </c>
      <c r="P14" s="118" t="s">
        <v>2</v>
      </c>
      <c r="Q14" s="117" t="s">
        <v>63</v>
      </c>
      <c r="R14" s="108" t="s">
        <v>0</v>
      </c>
      <c r="S14" s="108" t="s">
        <v>59</v>
      </c>
      <c r="T14" s="108" t="s">
        <v>60</v>
      </c>
      <c r="U14" s="53"/>
      <c r="V14" s="27"/>
      <c r="W14" s="20"/>
      <c r="X14" s="16"/>
      <c r="Y14" s="16"/>
      <c r="Z14" s="40"/>
      <c r="AA14" s="16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</row>
    <row r="15" spans="1:39" x14ac:dyDescent="0.15">
      <c r="A15" s="20"/>
      <c r="B15" s="47"/>
      <c r="C15" s="25"/>
      <c r="E15" s="25" t="s">
        <v>56</v>
      </c>
      <c r="F15" s="20" t="s">
        <v>3</v>
      </c>
      <c r="G15" s="40"/>
      <c r="H15" s="50"/>
      <c r="I15" s="50"/>
      <c r="J15" s="40"/>
      <c r="K15" s="17"/>
      <c r="L15" s="17"/>
      <c r="M15" s="34"/>
      <c r="N15" s="34"/>
      <c r="O15" s="17"/>
      <c r="P15" s="17"/>
      <c r="Q15" s="50"/>
      <c r="R15" s="34">
        <v>5</v>
      </c>
      <c r="S15" s="24">
        <v>5.6261461812295268</v>
      </c>
      <c r="T15" s="24">
        <v>4.5009169449836213</v>
      </c>
      <c r="U15" s="54"/>
      <c r="V15" s="27"/>
      <c r="W15" s="27"/>
      <c r="X15" s="51"/>
      <c r="Y15" s="49"/>
      <c r="Z15" s="40"/>
      <c r="AA15" s="51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</row>
    <row r="16" spans="1:39" x14ac:dyDescent="0.15">
      <c r="A16" s="20"/>
      <c r="B16" s="47"/>
      <c r="C16" s="25"/>
      <c r="E16" s="25"/>
      <c r="F16" s="20" t="s">
        <v>4</v>
      </c>
      <c r="G16" s="51">
        <v>36.286963924257186</v>
      </c>
      <c r="H16" s="50">
        <v>14.341262364867017</v>
      </c>
      <c r="I16" s="50">
        <v>5.9752700036378634</v>
      </c>
      <c r="J16" s="40" t="s">
        <v>5</v>
      </c>
      <c r="K16" s="17">
        <v>2.7</v>
      </c>
      <c r="L16" s="17">
        <v>1315</v>
      </c>
      <c r="M16" s="27">
        <v>2.94459379354684</v>
      </c>
      <c r="N16" s="34">
        <v>1.2268615216594854</v>
      </c>
      <c r="O16" s="27">
        <v>3.68074224193355</v>
      </c>
      <c r="P16" s="17">
        <v>25</v>
      </c>
      <c r="Q16" s="52">
        <v>1.5335769020743568</v>
      </c>
      <c r="R16" s="17">
        <v>25</v>
      </c>
      <c r="S16" s="24">
        <v>9.2592296072981668</v>
      </c>
      <c r="T16" s="24">
        <v>7.4073836858385347</v>
      </c>
      <c r="U16" s="54"/>
      <c r="V16" s="27"/>
      <c r="W16" s="27"/>
      <c r="X16" s="51"/>
      <c r="Y16" s="51"/>
      <c r="Z16" s="40"/>
      <c r="AA16" s="49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</row>
    <row r="17" spans="1:39" x14ac:dyDescent="0.15">
      <c r="A17" s="20"/>
      <c r="B17" s="47"/>
      <c r="C17" s="25"/>
      <c r="E17" s="25"/>
      <c r="F17" s="20" t="s">
        <v>6</v>
      </c>
      <c r="G17" s="51">
        <v>35.550591930860548</v>
      </c>
      <c r="H17" s="50">
        <v>23.441491476492608</v>
      </c>
      <c r="I17" s="50">
        <v>2.5389565544860573</v>
      </c>
      <c r="J17" s="40" t="s">
        <v>5</v>
      </c>
      <c r="K17" s="17">
        <v>3.4</v>
      </c>
      <c r="L17" s="17">
        <v>1300</v>
      </c>
      <c r="M17" s="27">
        <v>6.130851616928835</v>
      </c>
      <c r="N17" s="34">
        <v>0.66403479117327635</v>
      </c>
      <c r="O17" s="27">
        <v>7.6635645211610433</v>
      </c>
      <c r="P17" s="17">
        <v>45</v>
      </c>
      <c r="Q17" s="52">
        <v>0.83004348896659552</v>
      </c>
      <c r="R17" s="34">
        <v>45</v>
      </c>
      <c r="S17" s="24">
        <v>13.064811189508093</v>
      </c>
      <c r="T17" s="24">
        <v>10.451848951606475</v>
      </c>
      <c r="U17" s="54"/>
      <c r="V17" s="27"/>
      <c r="W17" s="40"/>
      <c r="X17" s="49"/>
      <c r="Y17" s="49"/>
      <c r="Z17" s="40"/>
      <c r="AA17" s="49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</row>
    <row r="18" spans="1:39" x14ac:dyDescent="0.15">
      <c r="A18" s="20"/>
      <c r="B18" s="11"/>
      <c r="C18" s="25"/>
      <c r="E18" s="17"/>
      <c r="F18" s="20" t="s">
        <v>7</v>
      </c>
      <c r="G18" s="51">
        <v>36.884591327795057</v>
      </c>
      <c r="H18" s="50">
        <v>9.6249212914357294</v>
      </c>
      <c r="I18" s="50">
        <v>0.31784088562595542</v>
      </c>
      <c r="J18" s="40" t="s">
        <v>5</v>
      </c>
      <c r="K18" s="17">
        <v>5.7</v>
      </c>
      <c r="L18" s="17">
        <v>2055</v>
      </c>
      <c r="M18" s="27">
        <v>2.6696861976245088</v>
      </c>
      <c r="N18" s="34">
        <v>8.8160245648075217E-2</v>
      </c>
      <c r="O18" s="27">
        <v>3.3371077470306356</v>
      </c>
      <c r="P18" s="17">
        <v>75</v>
      </c>
      <c r="Q18" s="52">
        <v>0.11020030706009402</v>
      </c>
      <c r="R18" s="17">
        <v>75</v>
      </c>
      <c r="S18" s="24">
        <v>10.313762784363066</v>
      </c>
      <c r="T18" s="24">
        <v>8.2510102274904522</v>
      </c>
      <c r="U18" s="54"/>
      <c r="V18" s="27"/>
      <c r="W18" s="27"/>
      <c r="X18" s="51"/>
      <c r="Y18" s="51"/>
      <c r="Z18" s="49"/>
      <c r="AA18" s="51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</row>
    <row r="19" spans="1:39" x14ac:dyDescent="0.15">
      <c r="A19" s="20"/>
      <c r="B19" s="47"/>
      <c r="C19" s="25"/>
      <c r="E19" s="17"/>
      <c r="F19" s="20" t="s">
        <v>8</v>
      </c>
      <c r="G19" s="51">
        <v>38.805966572356972</v>
      </c>
      <c r="H19" s="50">
        <v>2.6704829000347372</v>
      </c>
      <c r="I19" s="50">
        <v>0.27671136753114395</v>
      </c>
      <c r="J19" s="40" t="s">
        <v>5</v>
      </c>
      <c r="K19" s="17">
        <v>4.5999999999999996</v>
      </c>
      <c r="L19" s="17">
        <v>2064</v>
      </c>
      <c r="M19" s="27">
        <v>0.59516576260464105</v>
      </c>
      <c r="N19" s="34">
        <v>6.167016912031309E-2</v>
      </c>
      <c r="O19" s="27">
        <v>0.74395720325580128</v>
      </c>
      <c r="P19" s="17">
        <v>100</v>
      </c>
      <c r="Q19" s="52">
        <v>7.7087711400391362E-2</v>
      </c>
      <c r="R19" s="34">
        <v>100</v>
      </c>
      <c r="S19" s="24">
        <v>1.8182086867822025</v>
      </c>
      <c r="T19" s="24">
        <v>1.454566949425762</v>
      </c>
      <c r="U19" s="54"/>
      <c r="V19" s="27"/>
      <c r="W19" s="27"/>
      <c r="X19" s="51"/>
      <c r="Y19" s="51"/>
      <c r="Z19" s="40"/>
      <c r="AA19" s="49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</row>
    <row r="20" spans="1:39" x14ac:dyDescent="0.15">
      <c r="A20" s="20"/>
      <c r="B20" s="47"/>
      <c r="C20" s="25"/>
      <c r="E20" s="17"/>
      <c r="F20" s="20" t="s">
        <v>9</v>
      </c>
      <c r="G20" s="51">
        <v>37.92990879827088</v>
      </c>
      <c r="H20" s="50">
        <v>4.7914623446063267</v>
      </c>
      <c r="I20" s="50">
        <v>1.2296670201876398</v>
      </c>
      <c r="J20" s="40" t="s">
        <v>5</v>
      </c>
      <c r="K20" s="17">
        <v>2.6</v>
      </c>
      <c r="L20" s="17">
        <v>2059</v>
      </c>
      <c r="M20" s="27">
        <v>0.60504138397165863</v>
      </c>
      <c r="N20" s="34">
        <v>0.15527606860067333</v>
      </c>
      <c r="O20" s="27">
        <v>0.75630172996457323</v>
      </c>
      <c r="P20" s="17">
        <v>125</v>
      </c>
      <c r="Q20" s="52">
        <v>0.19409508575084167</v>
      </c>
      <c r="R20" s="17">
        <v>125</v>
      </c>
      <c r="S20" s="24">
        <v>0.63840254224917781</v>
      </c>
      <c r="T20" s="24">
        <v>0.51072203379934233</v>
      </c>
      <c r="U20" s="54"/>
      <c r="V20" s="2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</row>
    <row r="21" spans="1:39" x14ac:dyDescent="0.15">
      <c r="A21" s="20"/>
      <c r="B21" s="47"/>
      <c r="C21" s="25"/>
      <c r="E21" s="17"/>
      <c r="F21" s="20" t="s">
        <v>10</v>
      </c>
      <c r="G21" s="51">
        <v>37.4</v>
      </c>
      <c r="H21" s="50">
        <v>6.8239160337276346</v>
      </c>
      <c r="I21" s="50" t="e">
        <v>#DIV/0!</v>
      </c>
      <c r="J21" s="40" t="s">
        <v>5</v>
      </c>
      <c r="K21" s="17">
        <v>2</v>
      </c>
      <c r="L21" s="17">
        <v>2056</v>
      </c>
      <c r="M21" s="27">
        <v>0.66380506164665709</v>
      </c>
      <c r="N21" s="34" t="e">
        <v>#DIV/0!</v>
      </c>
      <c r="O21" s="27">
        <v>0.82975632705832136</v>
      </c>
      <c r="P21" s="17">
        <v>150</v>
      </c>
      <c r="Q21" s="52" t="e">
        <v>#DIV/0!</v>
      </c>
      <c r="R21" s="34">
        <v>150</v>
      </c>
      <c r="S21" s="24">
        <v>0.61020503986843921</v>
      </c>
      <c r="T21" s="24">
        <v>0.48816403189475133</v>
      </c>
      <c r="U21" s="54"/>
      <c r="V21" s="27"/>
      <c r="W21" s="27"/>
      <c r="X21" s="51"/>
      <c r="Y21" s="51"/>
      <c r="Z21" s="40"/>
      <c r="AA21" s="51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</row>
    <row r="22" spans="1:39" x14ac:dyDescent="0.15">
      <c r="A22" s="20"/>
      <c r="B22" s="47"/>
      <c r="C22" s="25"/>
      <c r="E22" s="17"/>
      <c r="F22" s="20" t="s">
        <v>11</v>
      </c>
      <c r="G22" s="51"/>
      <c r="H22" s="50" t="e">
        <v>#DIV/0!</v>
      </c>
      <c r="I22" s="50" t="e">
        <v>#DIV/0!</v>
      </c>
      <c r="J22" s="40" t="s">
        <v>5</v>
      </c>
      <c r="K22" s="17">
        <v>1.7</v>
      </c>
      <c r="L22" s="17">
        <v>2000</v>
      </c>
      <c r="M22" s="27">
        <v>0</v>
      </c>
      <c r="N22" s="34" t="e">
        <v>#DIV/0!</v>
      </c>
      <c r="O22" s="27">
        <v>0</v>
      </c>
      <c r="P22" s="17">
        <v>175</v>
      </c>
      <c r="Q22" s="52" t="e">
        <v>#DIV/0!</v>
      </c>
      <c r="R22" s="17">
        <v>175</v>
      </c>
      <c r="S22" s="24">
        <v>9.2794563131790894E-2</v>
      </c>
      <c r="T22" s="24">
        <v>7.4235650505432724E-2</v>
      </c>
      <c r="U22" s="54"/>
      <c r="V22" s="2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</row>
    <row r="23" spans="1:39" x14ac:dyDescent="0.15">
      <c r="A23" s="20"/>
      <c r="B23" s="47"/>
      <c r="C23" s="25"/>
      <c r="D23" s="25"/>
      <c r="E23" s="17"/>
      <c r="F23" s="16"/>
      <c r="G23" s="51"/>
      <c r="H23" s="50"/>
      <c r="I23" s="50"/>
      <c r="J23" s="40"/>
      <c r="K23" s="17"/>
      <c r="L23" s="17"/>
      <c r="M23" s="27"/>
      <c r="N23" s="34"/>
      <c r="O23" s="27"/>
      <c r="P23" s="17"/>
      <c r="Q23" s="52"/>
      <c r="R23" s="40"/>
      <c r="S23" s="40"/>
      <c r="U23" s="109"/>
      <c r="V23" s="2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</row>
    <row r="24" spans="1:39" x14ac:dyDescent="0.15">
      <c r="B24" s="47"/>
      <c r="C24" s="25"/>
      <c r="D24" s="25"/>
      <c r="E24" s="25" t="s">
        <v>57</v>
      </c>
      <c r="F24" s="20" t="s">
        <v>12</v>
      </c>
      <c r="G24" s="51">
        <v>35.48881924997788</v>
      </c>
      <c r="H24" s="50">
        <v>24.427933729745167</v>
      </c>
      <c r="I24" s="50">
        <v>15.612291842494994</v>
      </c>
      <c r="J24" s="40" t="s">
        <v>5</v>
      </c>
      <c r="K24" s="17">
        <v>1.7</v>
      </c>
      <c r="L24" s="17">
        <v>1350</v>
      </c>
      <c r="M24" s="27">
        <v>3.0761101733753176</v>
      </c>
      <c r="N24" s="34">
        <v>1.9659923060919622</v>
      </c>
      <c r="O24" s="27">
        <v>3.8451377167191469</v>
      </c>
      <c r="P24" s="17">
        <v>5</v>
      </c>
      <c r="Q24" s="52">
        <v>2.457490382614953</v>
      </c>
      <c r="R24" s="40"/>
      <c r="S24" s="40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</row>
    <row r="25" spans="1:39" x14ac:dyDescent="0.15">
      <c r="B25" s="47"/>
      <c r="C25" s="25"/>
      <c r="D25" s="25"/>
      <c r="E25" s="17"/>
      <c r="F25" s="20" t="s">
        <v>13</v>
      </c>
      <c r="G25" s="51">
        <v>33.808061860859539</v>
      </c>
      <c r="H25" s="50">
        <v>74.983198300352072</v>
      </c>
      <c r="I25" s="50">
        <v>19.926930319690513</v>
      </c>
      <c r="J25" s="40" t="s">
        <v>5</v>
      </c>
      <c r="K25" s="17">
        <v>2.2000000000000002</v>
      </c>
      <c r="L25" s="17">
        <v>1950</v>
      </c>
      <c r="M25" s="27">
        <v>8.4596428851679271</v>
      </c>
      <c r="N25" s="34">
        <v>2.2481664976061095</v>
      </c>
      <c r="O25" s="27">
        <v>10.574553606459908</v>
      </c>
      <c r="P25" s="17">
        <v>25</v>
      </c>
      <c r="Q25" s="52">
        <v>2.8102081220076363</v>
      </c>
      <c r="R25" s="40"/>
      <c r="S25" s="40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</row>
    <row r="26" spans="1:39" x14ac:dyDescent="0.15">
      <c r="B26" s="47"/>
      <c r="C26" s="25"/>
      <c r="D26" s="25"/>
      <c r="E26" s="17"/>
      <c r="F26" s="20" t="s">
        <v>14</v>
      </c>
      <c r="G26" s="51">
        <v>34.205934935870864</v>
      </c>
      <c r="H26" s="50">
        <v>57.499203183342033</v>
      </c>
      <c r="I26" s="50">
        <v>8.9170113232792918</v>
      </c>
      <c r="J26" s="40" t="s">
        <v>5</v>
      </c>
      <c r="K26" s="17">
        <v>3.8</v>
      </c>
      <c r="L26" s="17">
        <v>1590</v>
      </c>
      <c r="M26" s="27">
        <v>13.741947930610046</v>
      </c>
      <c r="N26" s="34">
        <v>2.1311096244315286</v>
      </c>
      <c r="O26" s="27">
        <v>17.177434913262555</v>
      </c>
      <c r="P26" s="17">
        <v>45</v>
      </c>
      <c r="Q26" s="52">
        <v>2.6638870305394109</v>
      </c>
      <c r="R26" s="40"/>
      <c r="S26" s="40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</row>
    <row r="27" spans="1:39" x14ac:dyDescent="0.15">
      <c r="A27" s="20"/>
      <c r="B27" s="47"/>
      <c r="C27" s="25"/>
      <c r="D27" s="25"/>
      <c r="E27" s="17"/>
      <c r="F27" s="20" t="s">
        <v>15</v>
      </c>
      <c r="G27" s="51">
        <v>34.538799215706049</v>
      </c>
      <c r="H27" s="50">
        <v>46.046751657354541</v>
      </c>
      <c r="I27" s="50">
        <v>2.6058041286879261</v>
      </c>
      <c r="J27" s="40" t="s">
        <v>5</v>
      </c>
      <c r="K27" s="17">
        <v>3.1</v>
      </c>
      <c r="L27" s="17">
        <v>2062</v>
      </c>
      <c r="M27" s="27">
        <v>6.9226445265663967</v>
      </c>
      <c r="N27" s="34">
        <v>0.39175522788227796</v>
      </c>
      <c r="O27" s="27">
        <v>8.6533056582079961</v>
      </c>
      <c r="P27" s="17">
        <v>75</v>
      </c>
      <c r="Q27" s="52">
        <v>0.48969403485284752</v>
      </c>
      <c r="R27" s="40"/>
      <c r="S27" s="40"/>
      <c r="U27" s="17"/>
      <c r="V27" s="17"/>
      <c r="W27" s="17"/>
      <c r="X27" s="17"/>
      <c r="Y27" s="17"/>
      <c r="Z27" s="17"/>
      <c r="AA27" s="17"/>
      <c r="AB27" s="17"/>
      <c r="AC27" s="40"/>
      <c r="AD27" s="17"/>
      <c r="AE27" s="17"/>
      <c r="AF27" s="17"/>
      <c r="AG27" s="17"/>
      <c r="AH27" s="17"/>
      <c r="AI27" s="17"/>
      <c r="AJ27" s="17"/>
      <c r="AK27" s="17"/>
      <c r="AL27" s="17"/>
      <c r="AM27" s="17"/>
    </row>
    <row r="28" spans="1:39" x14ac:dyDescent="0.15">
      <c r="A28" s="20"/>
      <c r="B28" s="47"/>
      <c r="C28" s="25"/>
      <c r="D28" s="25"/>
      <c r="E28" s="17"/>
      <c r="F28" s="20" t="s">
        <v>16</v>
      </c>
      <c r="G28" s="51">
        <v>36.475966572356967</v>
      </c>
      <c r="H28" s="50">
        <v>12.641980554921929</v>
      </c>
      <c r="I28" s="50">
        <v>1.3099427551508318</v>
      </c>
      <c r="J28" s="40" t="s">
        <v>5</v>
      </c>
      <c r="K28" s="17">
        <v>1.7</v>
      </c>
      <c r="L28" s="17">
        <v>2069</v>
      </c>
      <c r="M28" s="27">
        <v>1.0387320900612509</v>
      </c>
      <c r="N28" s="34">
        <v>0.1076318358509625</v>
      </c>
      <c r="O28" s="27">
        <v>1.2984151125765635</v>
      </c>
      <c r="P28" s="17">
        <v>100</v>
      </c>
      <c r="Q28" s="52">
        <v>0.13453979481370312</v>
      </c>
      <c r="R28" s="40"/>
      <c r="S28" s="40"/>
      <c r="U28" s="17"/>
      <c r="V28" s="17"/>
      <c r="W28" s="17"/>
      <c r="X28" s="17"/>
      <c r="Y28" s="17"/>
      <c r="Z28" s="17"/>
      <c r="AA28" s="17"/>
      <c r="AB28" s="17"/>
      <c r="AC28" s="40"/>
      <c r="AD28" s="17"/>
      <c r="AE28" s="17"/>
      <c r="AF28" s="17"/>
      <c r="AG28" s="17"/>
      <c r="AH28" s="17"/>
      <c r="AI28" s="17"/>
      <c r="AJ28" s="17"/>
      <c r="AK28" s="17"/>
      <c r="AL28" s="17"/>
      <c r="AM28" s="17"/>
    </row>
    <row r="29" spans="1:39" x14ac:dyDescent="0.15">
      <c r="A29" s="20"/>
      <c r="B29" s="47"/>
      <c r="C29" s="25"/>
      <c r="D29" s="25"/>
      <c r="E29" s="25"/>
      <c r="F29" s="20" t="s">
        <v>17</v>
      </c>
      <c r="G29" s="51">
        <v>37.787299136575058</v>
      </c>
      <c r="H29" s="50">
        <v>5.2698205649033056</v>
      </c>
      <c r="I29" s="50">
        <v>0.44703357784137854</v>
      </c>
      <c r="J29" s="40" t="s">
        <v>5</v>
      </c>
      <c r="K29" s="17">
        <v>3.3</v>
      </c>
      <c r="L29" s="17">
        <v>2063</v>
      </c>
      <c r="M29" s="27">
        <v>0.8429669347639801</v>
      </c>
      <c r="N29" s="34">
        <v>7.1508037172881692E-2</v>
      </c>
      <c r="O29" s="27">
        <v>1.053708668454975</v>
      </c>
      <c r="P29" s="17">
        <v>125</v>
      </c>
      <c r="Q29" s="52">
        <v>8.9385046466102097E-2</v>
      </c>
      <c r="R29" s="40"/>
      <c r="S29" s="40"/>
      <c r="AM29" s="17"/>
    </row>
    <row r="30" spans="1:39" x14ac:dyDescent="0.15">
      <c r="A30" s="20"/>
      <c r="B30" s="47"/>
      <c r="C30" s="25"/>
      <c r="D30" s="25"/>
      <c r="E30" s="25"/>
      <c r="F30" s="20" t="s">
        <v>18</v>
      </c>
      <c r="G30" s="51">
        <v>37.33</v>
      </c>
      <c r="H30" s="50">
        <v>7.1502201473478744</v>
      </c>
      <c r="I30" s="50" t="e">
        <v>#DIV/0!</v>
      </c>
      <c r="J30" s="40" t="s">
        <v>5</v>
      </c>
      <c r="K30" s="17">
        <v>1.5</v>
      </c>
      <c r="L30" s="17">
        <v>2070</v>
      </c>
      <c r="M30" s="27">
        <v>0.51813189473535326</v>
      </c>
      <c r="N30" s="34" t="e">
        <v>#DIV/0!</v>
      </c>
      <c r="O30" s="27">
        <v>0.64766486841919158</v>
      </c>
      <c r="P30" s="17">
        <v>150</v>
      </c>
      <c r="Q30" s="52"/>
      <c r="R30" s="40"/>
      <c r="S30" s="40"/>
      <c r="AM30" s="17"/>
    </row>
    <row r="31" spans="1:39" x14ac:dyDescent="0.15">
      <c r="A31" s="20"/>
      <c r="B31" s="47"/>
      <c r="C31" s="25"/>
      <c r="D31" s="25"/>
      <c r="E31" s="25"/>
      <c r="F31" s="20" t="s">
        <v>19</v>
      </c>
      <c r="G31" s="51"/>
      <c r="H31" s="50" t="e">
        <v>#DIV/0!</v>
      </c>
      <c r="I31" s="50" t="e">
        <v>#DIV/0!</v>
      </c>
      <c r="J31" s="40" t="s">
        <v>5</v>
      </c>
      <c r="K31" s="17">
        <v>1.6</v>
      </c>
      <c r="L31" s="17">
        <v>2075</v>
      </c>
      <c r="M31" s="27">
        <v>0</v>
      </c>
      <c r="N31" s="34" t="e">
        <v>#DIV/0!</v>
      </c>
      <c r="O31" s="27">
        <v>0</v>
      </c>
      <c r="P31" s="17">
        <v>175</v>
      </c>
      <c r="Q31" s="52"/>
      <c r="R31" s="40"/>
      <c r="S31" s="40"/>
      <c r="AM31" s="17"/>
    </row>
    <row r="32" spans="1:39" x14ac:dyDescent="0.15">
      <c r="A32" s="20"/>
      <c r="B32" s="47"/>
      <c r="C32" s="25"/>
      <c r="D32" s="25"/>
      <c r="E32" s="25" t="s">
        <v>58</v>
      </c>
      <c r="F32" s="16"/>
      <c r="G32" s="51"/>
      <c r="J32" s="40"/>
      <c r="K32" s="17"/>
      <c r="L32" s="17"/>
      <c r="M32" s="27"/>
      <c r="N32" s="34"/>
      <c r="O32" s="27"/>
      <c r="P32" s="17"/>
      <c r="Q32" s="52"/>
      <c r="R32" s="40"/>
      <c r="S32" s="40"/>
      <c r="AM32" s="17"/>
    </row>
    <row r="33" spans="1:39" x14ac:dyDescent="0.15">
      <c r="A33" s="20"/>
      <c r="B33" s="47"/>
      <c r="C33" s="25"/>
      <c r="D33" s="25"/>
      <c r="E33" s="25"/>
      <c r="F33" s="20" t="s">
        <v>20</v>
      </c>
      <c r="G33" s="51">
        <v>34.75</v>
      </c>
      <c r="H33" s="50">
        <v>39.993903866908269</v>
      </c>
      <c r="I33" s="50" t="e">
        <v>#DIV/0!</v>
      </c>
      <c r="J33" s="40" t="s">
        <v>5</v>
      </c>
      <c r="K33" s="17">
        <v>3.3</v>
      </c>
      <c r="L33" s="42">
        <v>2064</v>
      </c>
      <c r="M33" s="27">
        <v>7.6732489977207718</v>
      </c>
      <c r="N33" s="34" t="e">
        <v>#DIV/0!</v>
      </c>
      <c r="O33" s="27">
        <v>9.591561247150965</v>
      </c>
      <c r="P33" s="17">
        <v>5</v>
      </c>
      <c r="Q33" s="52" t="e">
        <v>#DIV/0!</v>
      </c>
      <c r="R33" s="34"/>
      <c r="S33" s="40"/>
      <c r="AM33" s="17"/>
    </row>
    <row r="34" spans="1:39" x14ac:dyDescent="0.15">
      <c r="B34" s="47"/>
      <c r="C34" s="25"/>
      <c r="D34" s="25"/>
      <c r="E34" s="25"/>
      <c r="F34" s="20" t="s">
        <v>21</v>
      </c>
      <c r="G34" s="51">
        <v>33.764591327795053</v>
      </c>
      <c r="H34" s="50">
        <v>77.190092109056394</v>
      </c>
      <c r="I34" s="50">
        <v>2.5490252329982228</v>
      </c>
      <c r="J34" s="40" t="s">
        <v>5</v>
      </c>
      <c r="K34" s="17">
        <v>3.9</v>
      </c>
      <c r="L34" s="42">
        <v>2053</v>
      </c>
      <c r="M34" s="27">
        <v>14.663485593050167</v>
      </c>
      <c r="N34" s="34">
        <v>0.4842278815729697</v>
      </c>
      <c r="O34" s="27">
        <v>18.329356991312707</v>
      </c>
      <c r="P34" s="17">
        <v>25</v>
      </c>
      <c r="Q34" s="52">
        <v>0.60528485196621218</v>
      </c>
      <c r="R34" s="34"/>
      <c r="S34" s="40"/>
      <c r="AM34" s="17"/>
    </row>
    <row r="35" spans="1:39" x14ac:dyDescent="0.15">
      <c r="A35" s="20"/>
      <c r="B35" s="47"/>
      <c r="C35" s="25"/>
      <c r="D35" s="25"/>
      <c r="E35" s="17"/>
      <c r="F35" s="20" t="s">
        <v>22</v>
      </c>
      <c r="G35" s="51">
        <v>33.067865715532662</v>
      </c>
      <c r="H35" s="50">
        <v>122.87684308122749</v>
      </c>
      <c r="I35" s="50">
        <v>9.267684796503147</v>
      </c>
      <c r="J35" s="40" t="s">
        <v>5</v>
      </c>
      <c r="K35" s="17">
        <v>2.5</v>
      </c>
      <c r="L35" s="42">
        <v>2050</v>
      </c>
      <c r="M35" s="27">
        <v>14.984980863564328</v>
      </c>
      <c r="N35" s="34">
        <v>1.1302054629881886</v>
      </c>
      <c r="O35" s="27">
        <v>18.731226079455407</v>
      </c>
      <c r="P35" s="17">
        <v>45</v>
      </c>
      <c r="Q35" s="52">
        <v>1.4127568287352354</v>
      </c>
      <c r="R35" s="34"/>
      <c r="S35" s="40"/>
      <c r="AM35" s="17"/>
    </row>
    <row r="36" spans="1:39" x14ac:dyDescent="0.15">
      <c r="B36" s="47"/>
      <c r="C36" s="25"/>
      <c r="D36" s="25"/>
      <c r="E36" s="17"/>
      <c r="F36" s="20" t="s">
        <v>23</v>
      </c>
      <c r="G36" s="51">
        <v>33.331990910917675</v>
      </c>
      <c r="H36" s="50">
        <v>103.02142381111479</v>
      </c>
      <c r="I36" s="50">
        <v>9.2234509564454594</v>
      </c>
      <c r="J36" s="40" t="s">
        <v>5</v>
      </c>
      <c r="K36" s="17">
        <v>3.6</v>
      </c>
      <c r="L36" s="42">
        <v>2046</v>
      </c>
      <c r="M36" s="27">
        <v>18.126936740958612</v>
      </c>
      <c r="N36" s="34">
        <v>1.6228945964420163</v>
      </c>
      <c r="O36" s="27">
        <v>22.658670926198266</v>
      </c>
      <c r="P36" s="17">
        <v>75</v>
      </c>
      <c r="Q36" s="52">
        <v>2.0286182455525203</v>
      </c>
      <c r="R36" s="34"/>
      <c r="S36" s="40"/>
      <c r="AM36" s="17"/>
    </row>
    <row r="37" spans="1:39" x14ac:dyDescent="0.15">
      <c r="B37" s="47"/>
      <c r="C37" s="25"/>
      <c r="D37" s="25"/>
      <c r="E37" s="17"/>
      <c r="F37" s="20" t="s">
        <v>24</v>
      </c>
      <c r="G37" s="51">
        <v>35.732590740270005</v>
      </c>
      <c r="H37" s="50">
        <v>20.760732074047574</v>
      </c>
      <c r="I37" s="50">
        <v>1.6634881401241235</v>
      </c>
      <c r="J37" s="40" t="s">
        <v>5</v>
      </c>
      <c r="K37" s="17">
        <v>3.3</v>
      </c>
      <c r="L37" s="42">
        <v>2053</v>
      </c>
      <c r="M37" s="27">
        <v>3.3370879612448605</v>
      </c>
      <c r="N37" s="34">
        <v>0.26738971565560676</v>
      </c>
      <c r="O37" s="27">
        <v>4.1713599515560755</v>
      </c>
      <c r="P37" s="17">
        <v>100</v>
      </c>
      <c r="Q37" s="52">
        <v>0.33423714456950843</v>
      </c>
      <c r="R37" s="34"/>
      <c r="S37" s="40"/>
      <c r="AM37" s="17"/>
    </row>
    <row r="38" spans="1:39" x14ac:dyDescent="0.15">
      <c r="A38" s="20"/>
      <c r="B38" s="47"/>
      <c r="C38" s="25"/>
      <c r="D38" s="25"/>
      <c r="E38" s="17"/>
      <c r="F38" s="20" t="s">
        <v>25</v>
      </c>
      <c r="G38" s="51">
        <v>39.22</v>
      </c>
      <c r="H38" s="50">
        <v>2.0258368051025992</v>
      </c>
      <c r="I38" s="50" t="e">
        <v>#DIV/0!</v>
      </c>
      <c r="J38" s="40" t="s">
        <v>5</v>
      </c>
      <c r="K38" s="17">
        <v>2.8</v>
      </c>
      <c r="L38" s="42">
        <v>2037</v>
      </c>
      <c r="M38" s="27">
        <v>0.27846554022028852</v>
      </c>
      <c r="N38" s="34" t="e">
        <v>#DIV/0!</v>
      </c>
      <c r="O38" s="27">
        <v>0.34808192527536064</v>
      </c>
      <c r="P38" s="17">
        <v>125</v>
      </c>
      <c r="Q38" s="52" t="e">
        <v>#DIV/0!</v>
      </c>
      <c r="R38" s="34"/>
      <c r="S38" s="40"/>
      <c r="AM38" s="17"/>
    </row>
    <row r="39" spans="1:39" x14ac:dyDescent="0.15">
      <c r="A39" s="20"/>
      <c r="B39" s="47"/>
      <c r="C39" s="25"/>
      <c r="D39" s="25"/>
      <c r="E39" s="25"/>
      <c r="F39" s="20" t="s">
        <v>26</v>
      </c>
      <c r="G39" s="51">
        <v>37.174745680279095</v>
      </c>
      <c r="H39" s="50">
        <v>7.9307002716170789</v>
      </c>
      <c r="I39" s="50">
        <v>3.875093052836585</v>
      </c>
      <c r="J39" s="40" t="s">
        <v>5</v>
      </c>
      <c r="K39" s="17">
        <v>2</v>
      </c>
      <c r="L39" s="42">
        <v>2058</v>
      </c>
      <c r="M39" s="27">
        <v>0.77071917119699507</v>
      </c>
      <c r="N39" s="34">
        <v>0.37658824614544073</v>
      </c>
      <c r="O39" s="27">
        <v>0.96339896399624381</v>
      </c>
      <c r="P39" s="17">
        <v>150</v>
      </c>
      <c r="Q39" s="52">
        <v>0.47073530768180094</v>
      </c>
      <c r="R39" s="34"/>
      <c r="S39" s="40"/>
      <c r="AM39" s="17"/>
    </row>
    <row r="40" spans="1:39" x14ac:dyDescent="0.15">
      <c r="A40" s="20"/>
      <c r="B40" s="47"/>
      <c r="C40" s="25"/>
      <c r="D40" s="25"/>
      <c r="E40" s="25"/>
      <c r="F40" s="20" t="s">
        <v>27</v>
      </c>
      <c r="G40" s="51">
        <v>38.614336764273624</v>
      </c>
      <c r="H40" s="50">
        <v>3.0347533926620893</v>
      </c>
      <c r="I40" s="50">
        <v>2.483949260340049</v>
      </c>
      <c r="J40" s="40" t="s">
        <v>5</v>
      </c>
      <c r="K40" s="17">
        <v>2</v>
      </c>
      <c r="L40" s="42">
        <v>2044</v>
      </c>
      <c r="M40" s="27">
        <v>0.29694260202173089</v>
      </c>
      <c r="N40" s="34">
        <v>0.24304787283170737</v>
      </c>
      <c r="O40" s="27">
        <v>0.37117825252716358</v>
      </c>
      <c r="P40" s="17">
        <v>175</v>
      </c>
      <c r="Q40" s="52">
        <v>0.30380984103963421</v>
      </c>
      <c r="R40" s="34"/>
      <c r="S40" s="40"/>
      <c r="AM40" s="17"/>
    </row>
    <row r="41" spans="1:39" x14ac:dyDescent="0.15">
      <c r="A41" s="20"/>
      <c r="B41" s="47"/>
      <c r="C41" s="25"/>
      <c r="D41" s="25"/>
      <c r="E41" s="17"/>
      <c r="F41" s="16"/>
      <c r="G41" s="51"/>
      <c r="J41" s="17"/>
      <c r="K41" s="17"/>
      <c r="L41" s="17"/>
      <c r="M41" s="27"/>
      <c r="N41" s="34" t="e">
        <v>#DIV/0!</v>
      </c>
      <c r="O41" s="27"/>
      <c r="P41" s="34"/>
      <c r="Q41" s="52"/>
      <c r="R41" s="51"/>
      <c r="S41" s="40"/>
      <c r="T41" s="40"/>
      <c r="AM41" s="17"/>
    </row>
    <row r="42" spans="1:39" x14ac:dyDescent="0.15">
      <c r="A42" s="20"/>
      <c r="B42" s="47"/>
      <c r="C42" s="25"/>
      <c r="D42" s="25"/>
      <c r="E42" s="120" t="s">
        <v>54</v>
      </c>
      <c r="F42" s="10" t="s">
        <v>28</v>
      </c>
      <c r="G42" s="51">
        <v>36.010538185455268</v>
      </c>
      <c r="H42" s="50">
        <v>17.246244149053993</v>
      </c>
      <c r="I42" s="50">
        <v>10.827215596421844</v>
      </c>
      <c r="J42" s="40" t="s">
        <v>5</v>
      </c>
      <c r="K42" s="17">
        <v>3.3</v>
      </c>
      <c r="L42" s="17">
        <v>2067</v>
      </c>
      <c r="M42" s="27">
        <v>2.753391663854774</v>
      </c>
      <c r="N42" s="34">
        <v>1.7285830415187269</v>
      </c>
      <c r="O42" s="27">
        <v>3.4417395798184671</v>
      </c>
      <c r="P42" s="17">
        <v>5</v>
      </c>
      <c r="Q42" s="52">
        <v>2.1607288018984083</v>
      </c>
      <c r="S42" s="40"/>
      <c r="T42" s="40"/>
      <c r="AM42" s="17"/>
    </row>
    <row r="43" spans="1:39" x14ac:dyDescent="0.15">
      <c r="A43" s="20"/>
      <c r="B43" s="47"/>
      <c r="C43" s="25"/>
      <c r="D43" s="25"/>
      <c r="E43" s="17"/>
      <c r="F43" s="10" t="s">
        <v>29</v>
      </c>
      <c r="G43" s="51">
        <v>35.707852346837555</v>
      </c>
      <c r="H43" s="50">
        <v>21.106283045931441</v>
      </c>
      <c r="I43" s="50">
        <v>9.3362980243985234</v>
      </c>
      <c r="J43" s="40" t="s">
        <v>5</v>
      </c>
      <c r="K43" s="17">
        <v>2.5</v>
      </c>
      <c r="L43" s="17">
        <v>2074</v>
      </c>
      <c r="M43" s="27">
        <v>3.5618124715892017</v>
      </c>
      <c r="N43" s="34">
        <v>1.5755565614944471</v>
      </c>
      <c r="O43" s="27">
        <v>4.452265589486502</v>
      </c>
      <c r="P43" s="17">
        <v>25</v>
      </c>
      <c r="Q43" s="52">
        <v>1.9694457018680587</v>
      </c>
      <c r="S43" s="40"/>
      <c r="T43" s="40"/>
      <c r="AM43" s="17"/>
    </row>
    <row r="44" spans="1:39" x14ac:dyDescent="0.15">
      <c r="A44" s="20"/>
      <c r="B44" s="47"/>
      <c r="C44" s="25"/>
      <c r="D44" s="25"/>
      <c r="E44" s="25"/>
      <c r="F44" s="10" t="s">
        <v>30</v>
      </c>
      <c r="G44" s="51">
        <v>34.480928097085794</v>
      </c>
      <c r="H44" s="50">
        <v>47.859684689122304</v>
      </c>
      <c r="I44" s="50">
        <v>17.858792587789917</v>
      </c>
      <c r="J44" s="40" t="s">
        <v>5</v>
      </c>
      <c r="K44" s="17">
        <v>3</v>
      </c>
      <c r="L44" s="17">
        <v>2066</v>
      </c>
      <c r="M44" s="27">
        <v>6.9496153953226969</v>
      </c>
      <c r="N44" s="34">
        <v>2.5932419052937923</v>
      </c>
      <c r="O44" s="27">
        <v>8.6870192441533707</v>
      </c>
      <c r="P44" s="17">
        <v>45</v>
      </c>
      <c r="Q44" s="52">
        <v>3.2415523816172405</v>
      </c>
      <c r="S44" s="40"/>
      <c r="T44" s="40"/>
      <c r="AM44" s="17"/>
    </row>
    <row r="45" spans="1:39" x14ac:dyDescent="0.15">
      <c r="A45" s="20"/>
      <c r="B45" s="47"/>
      <c r="C45" s="25"/>
      <c r="D45" s="25"/>
      <c r="E45" s="25"/>
      <c r="F45" s="10" t="s">
        <v>31</v>
      </c>
      <c r="G45" s="51">
        <v>35.147678990242198</v>
      </c>
      <c r="H45" s="50">
        <v>30.672410581655654</v>
      </c>
      <c r="I45" s="50">
        <v>20.400841477410665</v>
      </c>
      <c r="J45" s="40" t="s">
        <v>5</v>
      </c>
      <c r="K45" s="17">
        <v>2.1</v>
      </c>
      <c r="L45" s="17">
        <v>2072</v>
      </c>
      <c r="M45" s="27">
        <v>5.2847734448122914</v>
      </c>
      <c r="N45" s="34">
        <v>3.5150098491484592</v>
      </c>
      <c r="O45" s="27">
        <v>6.6059668060153642</v>
      </c>
      <c r="P45" s="17">
        <v>75</v>
      </c>
      <c r="Q45" s="52">
        <v>4.3937623114355739</v>
      </c>
      <c r="S45" s="40"/>
      <c r="T45" s="40"/>
      <c r="AM45" s="17"/>
    </row>
    <row r="46" spans="1:39" x14ac:dyDescent="0.15">
      <c r="B46" s="47"/>
      <c r="C46" s="25"/>
      <c r="D46" s="25"/>
      <c r="E46" s="17"/>
      <c r="F46" s="10" t="s">
        <v>32</v>
      </c>
      <c r="G46" s="51">
        <v>37.899908798270879</v>
      </c>
      <c r="H46" s="50">
        <v>4.8883463342683271</v>
      </c>
      <c r="I46" s="50">
        <v>1.2545310467213648</v>
      </c>
      <c r="J46" s="40" t="s">
        <v>5</v>
      </c>
      <c r="K46" s="17">
        <v>3.6</v>
      </c>
      <c r="L46" s="17">
        <v>2077</v>
      </c>
      <c r="M46" s="27">
        <v>0.84728198379229558</v>
      </c>
      <c r="N46" s="34">
        <v>0.2174439946170878</v>
      </c>
      <c r="O46" s="27">
        <v>1.0591024797403694</v>
      </c>
      <c r="P46" s="17">
        <v>100</v>
      </c>
      <c r="Q46" s="52">
        <v>0.27180499327135976</v>
      </c>
      <c r="S46" s="40"/>
      <c r="T46" s="40"/>
      <c r="AM46" s="17"/>
    </row>
    <row r="47" spans="1:39" x14ac:dyDescent="0.15">
      <c r="B47" s="47"/>
      <c r="C47" s="25"/>
      <c r="D47" s="25"/>
      <c r="E47" s="17"/>
      <c r="F47" s="10" t="s">
        <v>33</v>
      </c>
      <c r="G47" s="51">
        <v>38.418283311030756</v>
      </c>
      <c r="H47" s="50">
        <v>3.4589076408077624</v>
      </c>
      <c r="I47" s="50">
        <v>1.9294689437640657</v>
      </c>
      <c r="J47" s="40" t="s">
        <v>5</v>
      </c>
      <c r="K47" s="17">
        <v>1.9</v>
      </c>
      <c r="L47" s="17">
        <v>2077</v>
      </c>
      <c r="M47" s="27">
        <v>0.31641427624144192</v>
      </c>
      <c r="N47" s="34">
        <v>0.17650414025766611</v>
      </c>
      <c r="O47" s="27">
        <v>0.3955178453018024</v>
      </c>
      <c r="P47" s="17">
        <v>125</v>
      </c>
      <c r="Q47" s="52">
        <v>0.22063017532208262</v>
      </c>
      <c r="S47" s="40"/>
      <c r="T47" s="40"/>
      <c r="AM47" s="17"/>
    </row>
    <row r="48" spans="1:39" x14ac:dyDescent="0.15">
      <c r="B48" s="47"/>
      <c r="C48" s="25"/>
      <c r="D48" s="25"/>
      <c r="E48" s="17"/>
      <c r="F48" s="10" t="s">
        <v>34</v>
      </c>
      <c r="G48" s="51" t="e">
        <v>#DIV/0!</v>
      </c>
      <c r="H48" s="50" t="e">
        <v>#DIV/0!</v>
      </c>
      <c r="I48" s="50" t="e">
        <v>#DIV/0!</v>
      </c>
      <c r="J48" s="40" t="s">
        <v>5</v>
      </c>
      <c r="K48" s="17">
        <v>1.5</v>
      </c>
      <c r="L48" s="17">
        <v>2076</v>
      </c>
      <c r="M48" s="27">
        <v>0</v>
      </c>
      <c r="N48" s="34" t="e">
        <v>#DIV/0!</v>
      </c>
      <c r="O48" s="27">
        <v>0</v>
      </c>
      <c r="P48" s="17">
        <v>150</v>
      </c>
      <c r="Q48" s="52"/>
      <c r="S48" s="40"/>
      <c r="T48" s="40"/>
      <c r="AM48" s="17"/>
    </row>
    <row r="49" spans="1:39" x14ac:dyDescent="0.15">
      <c r="A49" s="20"/>
      <c r="B49" s="47"/>
      <c r="C49" s="25"/>
      <c r="D49" s="25"/>
      <c r="E49" s="17"/>
      <c r="F49" s="10" t="s">
        <v>35</v>
      </c>
      <c r="G49" s="51" t="e">
        <v>#DIV/0!</v>
      </c>
      <c r="H49" s="50" t="e">
        <v>#DIV/0!</v>
      </c>
      <c r="I49" s="50" t="e">
        <v>#DIV/0!</v>
      </c>
      <c r="J49" s="40" t="s">
        <v>5</v>
      </c>
      <c r="K49" s="17">
        <v>1.2</v>
      </c>
      <c r="L49" s="17">
        <v>2071</v>
      </c>
      <c r="M49" s="27">
        <v>0</v>
      </c>
      <c r="N49" s="34" t="e">
        <v>#DIV/0!</v>
      </c>
      <c r="O49" s="27">
        <v>0</v>
      </c>
      <c r="P49" s="17">
        <v>175</v>
      </c>
      <c r="Q49" s="52"/>
      <c r="S49" s="40"/>
      <c r="T49" s="40"/>
      <c r="AM49" s="17"/>
    </row>
    <row r="50" spans="1:39" x14ac:dyDescent="0.15">
      <c r="A50" s="20"/>
      <c r="B50" s="47"/>
      <c r="C50" s="25"/>
      <c r="D50" s="25"/>
      <c r="E50" s="25"/>
      <c r="F50" s="19"/>
      <c r="G50" s="50"/>
      <c r="H50" s="50"/>
      <c r="L50" s="55"/>
      <c r="AK50" s="17"/>
    </row>
    <row r="51" spans="1:39" x14ac:dyDescent="0.15">
      <c r="A51" s="20"/>
      <c r="B51" s="47"/>
      <c r="C51" s="25"/>
      <c r="D51" s="25"/>
      <c r="E51" s="25"/>
      <c r="F51" s="19"/>
      <c r="I51" s="17"/>
      <c r="J51" s="17"/>
      <c r="K51" s="17"/>
      <c r="L51" s="27"/>
      <c r="M51" s="17"/>
      <c r="N51" s="17"/>
      <c r="O51" s="17"/>
      <c r="P51" s="17"/>
      <c r="Q51" s="17"/>
      <c r="R51" s="17"/>
      <c r="AK51" s="17"/>
    </row>
    <row r="52" spans="1:39" x14ac:dyDescent="0.15">
      <c r="A52" s="20"/>
      <c r="B52" s="47"/>
      <c r="C52" s="25"/>
      <c r="D52" s="25"/>
      <c r="E52" s="25"/>
      <c r="F52" s="19"/>
      <c r="G52" s="50"/>
      <c r="H52" s="50"/>
      <c r="I52" s="25"/>
      <c r="J52" s="43"/>
      <c r="K52" s="24"/>
      <c r="L52" s="27"/>
      <c r="M52" s="17"/>
      <c r="N52" s="25"/>
      <c r="O52" s="94"/>
      <c r="P52" s="94"/>
      <c r="AK52" s="17"/>
    </row>
    <row r="53" spans="1:39" x14ac:dyDescent="0.15">
      <c r="A53" s="20"/>
      <c r="B53" s="47"/>
      <c r="C53" s="25"/>
      <c r="D53" s="25"/>
      <c r="E53" s="25"/>
      <c r="F53" s="19"/>
      <c r="G53" s="17"/>
      <c r="H53" s="17"/>
      <c r="I53" s="25"/>
      <c r="J53" s="43"/>
      <c r="K53" s="24"/>
      <c r="L53" s="24"/>
      <c r="M53" s="17"/>
      <c r="N53" s="25"/>
      <c r="O53" s="24"/>
      <c r="P53" s="52"/>
      <c r="AK53" s="17"/>
    </row>
    <row r="54" spans="1:39" x14ac:dyDescent="0.15">
      <c r="A54" s="20"/>
      <c r="B54" s="47"/>
      <c r="C54" s="25"/>
      <c r="D54" s="25"/>
      <c r="E54" s="25"/>
      <c r="F54" s="19"/>
      <c r="G54" s="25"/>
      <c r="H54" s="25"/>
      <c r="I54" s="25"/>
      <c r="J54" s="25"/>
      <c r="K54" s="25"/>
      <c r="L54" s="25"/>
      <c r="M54" s="25"/>
      <c r="N54" s="25"/>
      <c r="O54" s="24"/>
      <c r="P54" s="52"/>
      <c r="AK54" s="17"/>
    </row>
    <row r="55" spans="1:39" x14ac:dyDescent="0.15">
      <c r="A55" s="20"/>
      <c r="B55" s="47"/>
      <c r="C55" s="25"/>
      <c r="D55" s="25"/>
      <c r="E55" s="25"/>
      <c r="F55" s="83"/>
      <c r="G55" s="24"/>
      <c r="H55" s="25"/>
      <c r="I55" s="43"/>
      <c r="J55" s="84"/>
      <c r="K55" s="84"/>
      <c r="L55" s="85"/>
      <c r="M55" s="27"/>
      <c r="N55" s="27"/>
      <c r="O55" s="24"/>
      <c r="P55" s="52"/>
      <c r="AK55" s="17"/>
    </row>
    <row r="56" spans="1:39" x14ac:dyDescent="0.15">
      <c r="A56" s="20"/>
      <c r="B56" s="47"/>
      <c r="C56" s="25"/>
      <c r="D56" s="25"/>
      <c r="E56" s="25"/>
      <c r="F56" s="83"/>
      <c r="G56" s="24"/>
      <c r="H56" s="25"/>
      <c r="I56" s="43"/>
      <c r="J56" s="84"/>
      <c r="K56" s="84"/>
      <c r="L56" s="85"/>
      <c r="M56" s="24"/>
      <c r="N56" s="25"/>
      <c r="O56" s="24"/>
      <c r="P56" s="52"/>
      <c r="AK56" s="17"/>
    </row>
    <row r="57" spans="1:39" x14ac:dyDescent="0.15">
      <c r="A57" s="20"/>
      <c r="B57" s="47"/>
      <c r="C57" s="25"/>
      <c r="D57" s="25"/>
      <c r="E57" s="25"/>
      <c r="F57" s="83"/>
      <c r="G57" s="24"/>
      <c r="H57" s="25"/>
      <c r="I57" s="43"/>
      <c r="J57" s="84"/>
      <c r="K57" s="84"/>
      <c r="L57" s="85"/>
      <c r="M57" s="24"/>
      <c r="N57" s="24"/>
      <c r="O57" s="24"/>
      <c r="P57" s="52"/>
      <c r="AK57" s="17"/>
    </row>
    <row r="58" spans="1:39" x14ac:dyDescent="0.15">
      <c r="B58" s="47"/>
      <c r="C58" s="25"/>
      <c r="D58" s="25"/>
      <c r="E58" s="25"/>
      <c r="F58" s="83"/>
      <c r="G58" s="91"/>
      <c r="H58" s="25"/>
      <c r="I58" s="43"/>
      <c r="J58" s="84"/>
      <c r="K58" s="84"/>
      <c r="L58" s="85"/>
      <c r="M58" s="24"/>
      <c r="N58" s="24"/>
      <c r="P58" s="52"/>
      <c r="AK58" s="17"/>
    </row>
    <row r="59" spans="1:39" x14ac:dyDescent="0.15">
      <c r="B59" s="47"/>
      <c r="C59" s="25"/>
      <c r="D59" s="25"/>
      <c r="E59" s="25"/>
      <c r="F59" s="83"/>
      <c r="G59" s="91"/>
      <c r="H59" s="25"/>
      <c r="I59" s="43"/>
      <c r="J59" s="84"/>
      <c r="K59" s="84"/>
      <c r="L59" s="85"/>
      <c r="M59" s="24"/>
      <c r="N59" s="24"/>
      <c r="P59" s="52"/>
      <c r="AK59" s="17"/>
    </row>
    <row r="60" spans="1:39" x14ac:dyDescent="0.15">
      <c r="B60" s="47"/>
      <c r="C60" s="25"/>
      <c r="D60" s="25"/>
      <c r="E60" s="25"/>
      <c r="H60" s="25"/>
      <c r="J60" s="84"/>
      <c r="K60" s="84"/>
      <c r="L60" s="111"/>
      <c r="N60" s="24"/>
      <c r="P60" s="52"/>
      <c r="AK60" s="17"/>
    </row>
    <row r="61" spans="1:39" x14ac:dyDescent="0.15">
      <c r="A61" s="20"/>
      <c r="B61" s="47"/>
      <c r="C61" s="25"/>
      <c r="D61" s="25"/>
      <c r="E61" s="25"/>
      <c r="H61" s="25"/>
      <c r="N61" s="24"/>
      <c r="P61" s="94"/>
      <c r="AK61" s="17"/>
    </row>
    <row r="62" spans="1:39" x14ac:dyDescent="0.15">
      <c r="A62" s="20"/>
      <c r="B62" s="47"/>
      <c r="C62" s="25"/>
      <c r="D62" s="25"/>
      <c r="E62" s="25"/>
      <c r="F62" s="20"/>
      <c r="G62" s="24"/>
      <c r="H62" s="25"/>
      <c r="I62" s="17"/>
      <c r="J62" s="25"/>
      <c r="K62" s="25"/>
      <c r="L62" s="27"/>
      <c r="M62" s="24"/>
      <c r="N62" s="24"/>
      <c r="P62" s="52"/>
      <c r="AK62" s="17"/>
    </row>
    <row r="63" spans="1:39" x14ac:dyDescent="0.15">
      <c r="A63" s="20"/>
      <c r="B63" s="47"/>
      <c r="C63" s="25"/>
      <c r="D63" s="25"/>
      <c r="E63" s="25"/>
      <c r="F63" s="83"/>
      <c r="G63" s="24"/>
      <c r="H63" s="25"/>
      <c r="I63" s="90"/>
      <c r="J63" s="84"/>
      <c r="K63" s="84"/>
      <c r="L63" s="85"/>
      <c r="M63" s="24"/>
      <c r="N63" s="24"/>
      <c r="P63" s="52"/>
      <c r="AK63" s="17"/>
    </row>
    <row r="64" spans="1:39" x14ac:dyDescent="0.15">
      <c r="A64" s="20"/>
      <c r="B64" s="47"/>
      <c r="C64" s="25"/>
      <c r="D64" s="25"/>
      <c r="E64" s="25"/>
      <c r="F64" s="83"/>
      <c r="G64" s="24"/>
      <c r="H64" s="25"/>
      <c r="I64" s="43"/>
      <c r="J64" s="84"/>
      <c r="K64" s="84"/>
      <c r="L64" s="85"/>
      <c r="M64" s="27"/>
      <c r="N64" s="24"/>
      <c r="P64" s="52"/>
      <c r="AK64" s="17"/>
    </row>
    <row r="65" spans="1:37" x14ac:dyDescent="0.15">
      <c r="A65" s="20"/>
      <c r="B65" s="47"/>
      <c r="C65" s="25"/>
      <c r="D65" s="25"/>
      <c r="E65" s="25"/>
      <c r="F65" s="83"/>
      <c r="G65" s="24"/>
      <c r="H65" s="25"/>
      <c r="I65" s="43"/>
      <c r="J65" s="84"/>
      <c r="K65" s="84"/>
      <c r="L65" s="85"/>
      <c r="M65" s="40"/>
      <c r="N65" s="25"/>
      <c r="P65" s="52"/>
      <c r="AK65" s="17"/>
    </row>
    <row r="66" spans="1:37" x14ac:dyDescent="0.15">
      <c r="A66" s="20"/>
      <c r="B66" s="47"/>
      <c r="C66" s="25"/>
      <c r="D66" s="25"/>
      <c r="E66" s="25"/>
      <c r="F66" s="83"/>
      <c r="G66" s="24"/>
      <c r="H66" s="25"/>
      <c r="I66" s="43"/>
      <c r="J66" s="84"/>
      <c r="K66" s="84"/>
      <c r="L66" s="85"/>
      <c r="M66" s="40"/>
      <c r="N66" s="24"/>
      <c r="P66" s="52"/>
      <c r="AK66" s="17"/>
    </row>
    <row r="67" spans="1:37" x14ac:dyDescent="0.15">
      <c r="A67" s="20"/>
      <c r="B67" s="47"/>
      <c r="C67" s="25"/>
      <c r="D67" s="25"/>
      <c r="E67" s="25"/>
      <c r="F67" s="83"/>
      <c r="G67" s="24"/>
      <c r="H67" s="25"/>
      <c r="I67" s="17"/>
      <c r="J67" s="25"/>
      <c r="K67" s="25"/>
      <c r="L67" s="27"/>
      <c r="M67" s="40"/>
      <c r="N67" s="24"/>
      <c r="P67" s="52"/>
      <c r="AK67" s="17"/>
    </row>
    <row r="68" spans="1:37" x14ac:dyDescent="0.15">
      <c r="A68" s="20"/>
      <c r="B68" s="47"/>
      <c r="C68" s="25"/>
      <c r="D68" s="25"/>
      <c r="E68" s="25"/>
      <c r="F68" s="83"/>
      <c r="G68" s="24"/>
      <c r="H68" s="25"/>
      <c r="I68" s="17"/>
      <c r="J68" s="25"/>
      <c r="K68" s="25"/>
      <c r="L68" s="27"/>
      <c r="M68" s="40"/>
      <c r="N68" s="24"/>
      <c r="P68" s="52"/>
      <c r="AK68" s="17"/>
    </row>
    <row r="69" spans="1:37" x14ac:dyDescent="0.15">
      <c r="A69" s="20"/>
      <c r="B69" s="47"/>
      <c r="C69" s="25"/>
      <c r="D69" s="25"/>
      <c r="E69" s="25"/>
      <c r="N69" s="24"/>
      <c r="P69" s="52"/>
      <c r="AK69" s="17"/>
    </row>
    <row r="70" spans="1:37" x14ac:dyDescent="0.15">
      <c r="B70" s="47"/>
      <c r="C70" s="25"/>
      <c r="D70" s="25"/>
      <c r="E70" s="25"/>
      <c r="F70" s="83"/>
      <c r="P70" s="94"/>
      <c r="AK70" s="17"/>
    </row>
    <row r="71" spans="1:37" x14ac:dyDescent="0.15">
      <c r="B71" s="47"/>
      <c r="C71" s="25"/>
      <c r="D71" s="25"/>
      <c r="E71" s="25"/>
      <c r="F71" s="83"/>
      <c r="P71" s="52"/>
      <c r="AK71" s="17"/>
    </row>
    <row r="72" spans="1:37" x14ac:dyDescent="0.15">
      <c r="B72" s="47"/>
      <c r="C72" s="25"/>
      <c r="D72" s="25"/>
      <c r="E72" s="25"/>
      <c r="F72" s="83"/>
      <c r="P72" s="52"/>
      <c r="AK72" s="17"/>
    </row>
    <row r="73" spans="1:37" x14ac:dyDescent="0.15">
      <c r="A73" s="20"/>
      <c r="B73" s="47"/>
      <c r="C73" s="25"/>
      <c r="D73" s="25"/>
      <c r="E73" s="25"/>
      <c r="F73" s="83"/>
      <c r="P73" s="52"/>
      <c r="AK73" s="17"/>
    </row>
    <row r="74" spans="1:37" x14ac:dyDescent="0.15">
      <c r="A74" s="20"/>
      <c r="B74" s="47"/>
      <c r="C74" s="25"/>
      <c r="D74" s="25"/>
      <c r="E74" s="25"/>
      <c r="F74" s="83"/>
      <c r="P74" s="52"/>
      <c r="AK74" s="17"/>
    </row>
    <row r="75" spans="1:37" x14ac:dyDescent="0.15">
      <c r="A75" s="20"/>
      <c r="B75" s="47"/>
      <c r="C75" s="25"/>
      <c r="D75" s="25"/>
      <c r="E75" s="25"/>
      <c r="F75" s="83"/>
      <c r="N75" s="40"/>
      <c r="O75" s="24"/>
      <c r="P75" s="52"/>
      <c r="AK75" s="17"/>
    </row>
    <row r="76" spans="1:37" x14ac:dyDescent="0.15">
      <c r="A76" s="20"/>
      <c r="B76" s="11"/>
      <c r="C76" s="25"/>
      <c r="D76" s="25"/>
      <c r="E76" s="25"/>
      <c r="F76" s="83"/>
      <c r="N76" s="40"/>
      <c r="O76" s="24"/>
      <c r="P76" s="52"/>
      <c r="AK76" s="17"/>
    </row>
    <row r="77" spans="1:37" x14ac:dyDescent="0.15">
      <c r="A77" s="20"/>
      <c r="B77" s="47"/>
      <c r="C77" s="25"/>
      <c r="D77" s="25"/>
      <c r="E77" s="25"/>
      <c r="F77" s="83"/>
      <c r="N77" s="40"/>
      <c r="O77" s="24"/>
      <c r="P77" s="52"/>
      <c r="AK77" s="17"/>
    </row>
    <row r="78" spans="1:37" x14ac:dyDescent="0.15">
      <c r="A78" s="20"/>
      <c r="B78" s="47"/>
      <c r="C78" s="25"/>
      <c r="D78" s="25"/>
      <c r="E78" s="25"/>
      <c r="F78" s="81"/>
      <c r="N78" s="40"/>
      <c r="O78" s="24"/>
      <c r="P78" s="52"/>
      <c r="AK78" s="17"/>
    </row>
    <row r="79" spans="1:37" x14ac:dyDescent="0.15">
      <c r="A79" s="20"/>
      <c r="B79" s="47"/>
      <c r="C79" s="25"/>
      <c r="D79" s="25"/>
      <c r="E79" s="25"/>
      <c r="F79" s="92"/>
      <c r="N79" s="40"/>
      <c r="O79" s="25"/>
      <c r="P79" s="94"/>
      <c r="AK79" s="17"/>
    </row>
    <row r="80" spans="1:37" x14ac:dyDescent="0.15">
      <c r="A80" s="20"/>
      <c r="B80" s="47"/>
      <c r="C80" s="25"/>
      <c r="D80" s="25"/>
      <c r="E80" s="25"/>
      <c r="F80" s="83"/>
      <c r="G80" s="82"/>
      <c r="H80" s="91"/>
      <c r="I80" s="84"/>
      <c r="J80" s="90"/>
      <c r="K80" s="84"/>
      <c r="L80" s="84"/>
      <c r="M80" s="93"/>
      <c r="N80" s="95"/>
      <c r="O80" s="24"/>
      <c r="P80" s="52"/>
      <c r="AK80" s="17"/>
    </row>
    <row r="81" spans="1:37" x14ac:dyDescent="0.15">
      <c r="A81" s="20"/>
      <c r="B81" s="47"/>
      <c r="C81" s="25"/>
      <c r="D81" s="25"/>
      <c r="E81" s="25"/>
      <c r="F81" s="83"/>
      <c r="G81" s="82"/>
      <c r="H81" s="91"/>
      <c r="I81" s="84"/>
      <c r="J81" s="90"/>
      <c r="K81" s="84"/>
      <c r="L81" s="84"/>
      <c r="M81" s="93"/>
      <c r="N81" s="95"/>
      <c r="O81" s="24"/>
      <c r="P81" s="52"/>
      <c r="AK81" s="17"/>
    </row>
    <row r="82" spans="1:37" x14ac:dyDescent="0.15">
      <c r="B82" s="47"/>
      <c r="C82" s="25"/>
      <c r="D82" s="25"/>
      <c r="E82" s="25"/>
      <c r="F82" s="83"/>
      <c r="G82" s="82"/>
      <c r="H82" s="91"/>
      <c r="I82" s="84"/>
      <c r="J82" s="90"/>
      <c r="K82" s="84"/>
      <c r="L82" s="84"/>
      <c r="M82" s="85"/>
      <c r="N82" s="95"/>
      <c r="O82" s="24"/>
      <c r="P82" s="52"/>
      <c r="AK82" s="17"/>
    </row>
    <row r="83" spans="1:37" x14ac:dyDescent="0.15">
      <c r="B83" s="47"/>
      <c r="C83" s="25"/>
      <c r="D83" s="25"/>
      <c r="E83" s="25"/>
      <c r="F83" s="83"/>
      <c r="G83" s="82"/>
      <c r="H83" s="91"/>
      <c r="I83" s="84"/>
      <c r="J83" s="90"/>
      <c r="K83" s="84"/>
      <c r="L83" s="84"/>
      <c r="M83" s="85"/>
      <c r="N83" s="95"/>
      <c r="O83" s="24"/>
      <c r="P83" s="52"/>
      <c r="AK83" s="17"/>
    </row>
    <row r="84" spans="1:37" x14ac:dyDescent="0.15">
      <c r="B84" s="47"/>
      <c r="C84" s="25"/>
      <c r="D84" s="25"/>
      <c r="E84" s="25"/>
      <c r="F84" s="83"/>
      <c r="N84" s="95"/>
      <c r="O84" s="24"/>
      <c r="P84" s="52"/>
      <c r="AK84" s="17"/>
    </row>
    <row r="85" spans="1:37" x14ac:dyDescent="0.15">
      <c r="A85" s="20"/>
      <c r="B85" s="47"/>
      <c r="C85" s="25"/>
      <c r="D85" s="25"/>
      <c r="E85" s="25"/>
      <c r="F85" s="83"/>
      <c r="O85" s="24"/>
      <c r="P85" s="52"/>
      <c r="AK85" s="17"/>
    </row>
    <row r="86" spans="1:37" x14ac:dyDescent="0.15">
      <c r="A86" s="20"/>
      <c r="B86" s="11"/>
      <c r="C86" s="25"/>
      <c r="D86" s="25"/>
      <c r="E86" s="25"/>
      <c r="F86" s="83"/>
      <c r="O86" s="24"/>
      <c r="P86" s="52"/>
      <c r="AK86" s="17"/>
    </row>
    <row r="87" spans="1:37" x14ac:dyDescent="0.15">
      <c r="A87" s="20"/>
      <c r="B87" s="47"/>
      <c r="C87" s="25"/>
      <c r="D87" s="25"/>
      <c r="E87" s="25"/>
      <c r="F87" s="83"/>
      <c r="O87" s="24"/>
      <c r="P87" s="52"/>
      <c r="AK87" s="17"/>
    </row>
    <row r="88" spans="1:37" x14ac:dyDescent="0.15">
      <c r="A88" s="20"/>
      <c r="B88" s="47"/>
      <c r="C88" s="25"/>
      <c r="D88" s="25"/>
      <c r="E88" s="25"/>
      <c r="F88" s="83"/>
      <c r="G88" s="82"/>
      <c r="H88" s="91"/>
      <c r="I88" s="84"/>
      <c r="J88" s="91"/>
      <c r="K88" s="84"/>
      <c r="L88" s="84"/>
      <c r="M88" s="93"/>
      <c r="O88" s="25"/>
      <c r="P88" s="94"/>
      <c r="AK88" s="17"/>
    </row>
    <row r="89" spans="1:37" x14ac:dyDescent="0.15">
      <c r="A89" s="20"/>
      <c r="B89" s="11"/>
      <c r="C89" s="25"/>
      <c r="D89" s="25"/>
      <c r="E89" s="25"/>
      <c r="F89" s="83"/>
      <c r="G89" s="82"/>
      <c r="H89" s="91"/>
      <c r="I89" s="84"/>
      <c r="J89" s="91"/>
      <c r="K89" s="84"/>
      <c r="L89" s="84"/>
      <c r="M89" s="93"/>
      <c r="O89" s="40"/>
      <c r="P89" s="49"/>
      <c r="AK89" s="17"/>
    </row>
    <row r="90" spans="1:37" x14ac:dyDescent="0.15">
      <c r="A90" s="20"/>
      <c r="B90" s="11"/>
      <c r="C90" s="25"/>
      <c r="D90" s="25"/>
      <c r="E90" s="25"/>
      <c r="F90" s="19"/>
      <c r="G90" s="25"/>
      <c r="H90" s="17"/>
      <c r="I90" s="25"/>
      <c r="J90" s="17"/>
      <c r="K90" s="17"/>
      <c r="L90" s="40"/>
      <c r="M90" s="17"/>
      <c r="O90" s="40"/>
      <c r="P90" s="49"/>
      <c r="AK90" s="17"/>
    </row>
    <row r="91" spans="1:37" x14ac:dyDescent="0.15">
      <c r="A91" s="20"/>
      <c r="B91" s="47"/>
      <c r="C91" s="25"/>
      <c r="D91" s="25"/>
      <c r="E91" s="25"/>
      <c r="F91" s="19"/>
      <c r="G91" s="17"/>
      <c r="H91" s="17"/>
      <c r="I91" s="17"/>
      <c r="J91" s="17"/>
      <c r="K91" s="17"/>
      <c r="L91" s="17"/>
      <c r="M91" s="17"/>
      <c r="O91" s="24"/>
      <c r="P91" s="52"/>
      <c r="AK91" s="17"/>
    </row>
    <row r="92" spans="1:37" x14ac:dyDescent="0.15">
      <c r="A92" s="20"/>
      <c r="B92" s="11"/>
      <c r="C92" s="25"/>
      <c r="D92" s="25"/>
      <c r="E92" s="25"/>
      <c r="F92" s="10"/>
      <c r="G92" s="40"/>
      <c r="H92" s="24"/>
      <c r="I92" s="25"/>
      <c r="J92" s="34"/>
      <c r="K92" s="25"/>
      <c r="L92" s="25"/>
      <c r="M92" s="86"/>
      <c r="O92" s="40"/>
      <c r="P92" s="49"/>
      <c r="AK92" s="17"/>
    </row>
    <row r="93" spans="1:37" x14ac:dyDescent="0.15">
      <c r="A93" s="20"/>
      <c r="B93" s="47"/>
      <c r="C93" s="25"/>
      <c r="D93" s="25"/>
      <c r="E93" s="25"/>
      <c r="F93" s="10"/>
      <c r="G93" s="40"/>
      <c r="H93" s="24"/>
      <c r="I93" s="25"/>
      <c r="J93" s="34"/>
      <c r="K93" s="25"/>
      <c r="L93" s="25"/>
      <c r="M93" s="86"/>
      <c r="O93" s="24"/>
      <c r="P93" s="52"/>
      <c r="AK93" s="17"/>
    </row>
    <row r="94" spans="1:37" x14ac:dyDescent="0.15">
      <c r="B94" s="11"/>
      <c r="C94" s="25"/>
      <c r="D94" s="25"/>
      <c r="E94" s="25"/>
      <c r="F94" s="10"/>
      <c r="G94" s="40"/>
      <c r="H94" s="24"/>
      <c r="I94" s="25"/>
      <c r="J94" s="34"/>
      <c r="K94" s="25"/>
      <c r="L94" s="25"/>
      <c r="M94" s="27"/>
      <c r="O94" s="40"/>
      <c r="P94" s="49"/>
      <c r="AK94" s="17"/>
    </row>
    <row r="95" spans="1:37" x14ac:dyDescent="0.15">
      <c r="B95" s="11"/>
      <c r="C95" s="25"/>
      <c r="D95" s="25"/>
      <c r="E95" s="25"/>
      <c r="F95" s="10"/>
      <c r="G95" s="40"/>
      <c r="H95" s="24"/>
      <c r="I95" s="25"/>
      <c r="J95" s="34"/>
      <c r="K95" s="25"/>
      <c r="L95" s="25"/>
      <c r="M95" s="27"/>
      <c r="O95" s="44"/>
      <c r="P95" s="44"/>
      <c r="AK95" s="17"/>
    </row>
    <row r="96" spans="1:37" x14ac:dyDescent="0.15">
      <c r="B96" s="11"/>
      <c r="C96" s="25"/>
      <c r="D96" s="25"/>
      <c r="E96" s="25"/>
      <c r="F96" s="10"/>
      <c r="O96" s="40"/>
      <c r="P96" s="40"/>
      <c r="AK96" s="17"/>
    </row>
    <row r="97" spans="1:37" x14ac:dyDescent="0.15">
      <c r="A97" s="20"/>
      <c r="B97" s="11"/>
      <c r="C97" s="25"/>
      <c r="D97" s="25"/>
      <c r="E97" s="25"/>
      <c r="F97" s="10"/>
      <c r="O97" s="40"/>
      <c r="P97" s="40"/>
      <c r="AK97" s="17"/>
    </row>
    <row r="98" spans="1:37" x14ac:dyDescent="0.15">
      <c r="A98" s="20"/>
      <c r="B98" s="11"/>
      <c r="C98" s="25"/>
      <c r="D98" s="25"/>
      <c r="E98" s="25"/>
      <c r="F98" s="10"/>
      <c r="G98" s="40"/>
      <c r="H98" s="24"/>
      <c r="I98" s="84"/>
      <c r="J98" s="34"/>
      <c r="K98" s="25"/>
      <c r="L98" s="25"/>
      <c r="M98" s="27"/>
      <c r="O98" s="40"/>
      <c r="P98" s="40"/>
      <c r="AK98" s="17"/>
    </row>
    <row r="99" spans="1:37" x14ac:dyDescent="0.15">
      <c r="A99" s="20"/>
      <c r="B99" s="47"/>
      <c r="C99" s="25"/>
      <c r="D99" s="25"/>
      <c r="E99" s="25"/>
      <c r="F99" s="10"/>
      <c r="G99" s="40"/>
      <c r="H99" s="24"/>
      <c r="I99" s="84"/>
      <c r="J99" s="34"/>
      <c r="K99" s="25"/>
      <c r="L99" s="25"/>
      <c r="M99" s="27"/>
      <c r="O99" s="40"/>
      <c r="P99" s="40"/>
      <c r="AK99" s="17"/>
    </row>
    <row r="100" spans="1:37" x14ac:dyDescent="0.15">
      <c r="A100" s="20"/>
      <c r="B100" s="47"/>
      <c r="C100" s="25"/>
      <c r="D100" s="25"/>
      <c r="E100" s="25"/>
      <c r="F100" s="10"/>
      <c r="G100" s="40"/>
      <c r="H100" s="24"/>
      <c r="I100" s="84"/>
      <c r="J100" s="24"/>
      <c r="K100" s="25"/>
      <c r="L100" s="25"/>
      <c r="M100" s="86"/>
      <c r="O100" s="40"/>
      <c r="P100" s="40"/>
      <c r="AK100" s="17"/>
    </row>
    <row r="101" spans="1:37" x14ac:dyDescent="0.15">
      <c r="A101" s="20"/>
      <c r="B101" s="11"/>
      <c r="C101" s="25"/>
      <c r="D101" s="25"/>
      <c r="E101" s="25"/>
      <c r="F101" s="10"/>
      <c r="G101" s="40"/>
      <c r="H101" s="24"/>
      <c r="I101" s="84"/>
      <c r="J101" s="24"/>
      <c r="K101" s="25"/>
      <c r="L101" s="25"/>
      <c r="M101" s="86"/>
      <c r="O101" s="40"/>
      <c r="P101" s="40"/>
      <c r="AK101" s="17"/>
    </row>
    <row r="102" spans="1:37" x14ac:dyDescent="0.15">
      <c r="A102" s="20"/>
      <c r="B102" s="11"/>
      <c r="C102" s="25"/>
      <c r="D102" s="25"/>
      <c r="E102" s="25"/>
      <c r="F102" s="19"/>
      <c r="G102" s="25"/>
      <c r="H102" s="25"/>
      <c r="I102" s="17"/>
      <c r="J102" s="17"/>
      <c r="K102" s="17"/>
      <c r="L102" s="40"/>
      <c r="M102" s="17"/>
      <c r="O102" s="40"/>
      <c r="P102" s="40"/>
      <c r="AK102" s="17"/>
    </row>
    <row r="103" spans="1:37" x14ac:dyDescent="0.15">
      <c r="A103" s="20"/>
      <c r="B103" s="11"/>
      <c r="C103" s="25"/>
      <c r="D103" s="25"/>
      <c r="E103" s="25"/>
      <c r="F103" s="19"/>
      <c r="G103" s="17"/>
      <c r="H103" s="17"/>
      <c r="I103" s="25"/>
      <c r="J103" s="17"/>
      <c r="K103" s="17"/>
      <c r="L103" s="40"/>
      <c r="M103" s="17"/>
      <c r="N103" s="17"/>
      <c r="O103" s="40"/>
      <c r="P103" s="40"/>
      <c r="AK103" s="17"/>
    </row>
    <row r="104" spans="1:37" x14ac:dyDescent="0.15">
      <c r="A104" s="20"/>
      <c r="B104" s="11"/>
      <c r="C104" s="25"/>
      <c r="D104" s="25"/>
      <c r="E104" s="25"/>
      <c r="F104" s="19"/>
      <c r="G104" s="50"/>
      <c r="H104" s="50"/>
      <c r="I104" s="17"/>
      <c r="J104" s="17"/>
      <c r="K104" s="17"/>
      <c r="L104" s="40"/>
      <c r="O104" s="40"/>
      <c r="P104" s="40"/>
      <c r="AK104" s="17"/>
    </row>
    <row r="105" spans="1:37" x14ac:dyDescent="0.15">
      <c r="A105" s="20"/>
      <c r="B105" s="47"/>
      <c r="C105" s="25"/>
      <c r="D105" s="24"/>
      <c r="E105" s="24"/>
      <c r="F105" s="26"/>
      <c r="G105" s="52"/>
      <c r="H105" s="52"/>
      <c r="I105" s="17"/>
      <c r="J105" s="17"/>
      <c r="K105" s="17"/>
      <c r="L105" s="40"/>
      <c r="M105" s="40"/>
      <c r="N105" s="25"/>
      <c r="O105" s="52"/>
      <c r="P105" s="52"/>
      <c r="AK105" s="17"/>
    </row>
    <row r="106" spans="1:37" x14ac:dyDescent="0.15">
      <c r="B106" s="11"/>
      <c r="C106" s="24"/>
      <c r="D106" s="24"/>
      <c r="E106" s="30"/>
      <c r="F106" s="30"/>
      <c r="G106" s="36"/>
      <c r="H106" s="36"/>
      <c r="I106" s="17"/>
      <c r="J106" s="48"/>
      <c r="K106" s="49"/>
      <c r="Q106" s="17"/>
      <c r="R106" s="17"/>
      <c r="S106" s="17"/>
      <c r="T106" s="17"/>
    </row>
    <row r="107" spans="1:37" x14ac:dyDescent="0.15">
      <c r="A107" s="20"/>
      <c r="B107" s="11"/>
      <c r="E107" s="18"/>
      <c r="F107" s="18"/>
      <c r="G107" s="48"/>
      <c r="H107" s="48"/>
      <c r="I107" s="48"/>
      <c r="J107" s="48"/>
      <c r="K107" s="49"/>
      <c r="L107" s="36"/>
      <c r="M107" s="36"/>
      <c r="Q107" s="17"/>
      <c r="R107" s="17"/>
      <c r="S107" s="17"/>
      <c r="T107" s="17"/>
    </row>
    <row r="108" spans="1:37" x14ac:dyDescent="0.15">
      <c r="A108" s="20"/>
      <c r="B108" s="11"/>
      <c r="C108" s="24"/>
      <c r="D108" s="24"/>
      <c r="E108" s="17"/>
      <c r="F108" s="10"/>
      <c r="G108" s="34"/>
      <c r="H108" s="17"/>
      <c r="I108" s="17"/>
      <c r="J108" s="48"/>
      <c r="K108" s="50"/>
      <c r="L108" s="134"/>
      <c r="M108" s="134"/>
      <c r="Q108" s="17"/>
      <c r="R108" s="17"/>
      <c r="S108" s="17"/>
      <c r="T108" s="17"/>
    </row>
    <row r="109" spans="1:37" x14ac:dyDescent="0.15">
      <c r="A109" s="19"/>
      <c r="B109" s="11"/>
      <c r="C109" s="24"/>
      <c r="D109" s="24"/>
      <c r="E109" s="17"/>
      <c r="F109" s="10"/>
      <c r="G109" s="34"/>
      <c r="H109" s="34"/>
      <c r="I109" s="17"/>
      <c r="J109" s="34"/>
      <c r="K109" s="51"/>
      <c r="L109" s="36"/>
      <c r="M109" s="134"/>
      <c r="Q109" s="17"/>
      <c r="R109" s="17"/>
      <c r="S109" s="17"/>
      <c r="T109" s="17"/>
    </row>
    <row r="110" spans="1:37" x14ac:dyDescent="0.15">
      <c r="A110" s="19"/>
      <c r="B110" s="11"/>
      <c r="C110" s="24"/>
      <c r="D110" s="24"/>
      <c r="E110" s="17"/>
      <c r="F110" s="10"/>
      <c r="G110" s="34"/>
      <c r="H110" s="34"/>
      <c r="I110" s="17"/>
      <c r="J110" s="34"/>
      <c r="K110" s="51"/>
      <c r="L110" s="134"/>
      <c r="M110" s="134"/>
      <c r="Q110" s="17"/>
      <c r="R110" s="17"/>
      <c r="S110" s="17"/>
      <c r="T110" s="17"/>
    </row>
    <row r="111" spans="1:37" x14ac:dyDescent="0.15">
      <c r="A111" s="19"/>
      <c r="B111" s="11"/>
      <c r="C111" s="24"/>
      <c r="D111" s="24"/>
      <c r="E111" s="17"/>
      <c r="F111" s="10"/>
      <c r="G111" s="34"/>
      <c r="H111" s="34"/>
      <c r="I111" s="17"/>
      <c r="J111" s="34"/>
      <c r="K111" s="51"/>
      <c r="L111" s="36"/>
      <c r="M111" s="134"/>
      <c r="Q111" s="17"/>
      <c r="R111" s="17"/>
      <c r="S111" s="17"/>
      <c r="T111" s="17"/>
    </row>
    <row r="112" spans="1:37" x14ac:dyDescent="0.15">
      <c r="A112" s="19"/>
      <c r="B112" s="11"/>
      <c r="C112" s="24"/>
      <c r="D112" s="24"/>
      <c r="E112" s="17"/>
      <c r="F112" s="10"/>
      <c r="G112" s="34"/>
      <c r="H112" s="34"/>
      <c r="I112" s="17"/>
      <c r="J112" s="34"/>
      <c r="K112" s="51"/>
      <c r="L112" s="134"/>
      <c r="M112" s="134"/>
      <c r="O112" s="40"/>
      <c r="P112" s="40"/>
      <c r="Q112" s="17"/>
      <c r="R112" s="17"/>
      <c r="S112" s="17"/>
      <c r="T112" s="17"/>
    </row>
    <row r="113" spans="1:20" x14ac:dyDescent="0.15">
      <c r="A113" s="19"/>
      <c r="B113" s="11"/>
      <c r="C113" s="24"/>
      <c r="D113" s="24"/>
      <c r="E113" s="17"/>
      <c r="F113" s="10"/>
      <c r="G113" s="34"/>
      <c r="H113" s="34"/>
      <c r="I113" s="17"/>
      <c r="J113" s="34"/>
      <c r="K113" s="51"/>
      <c r="L113" s="36"/>
      <c r="M113" s="134"/>
      <c r="O113" s="40"/>
      <c r="P113" s="40"/>
      <c r="Q113" s="17"/>
      <c r="R113" s="17"/>
      <c r="S113" s="17"/>
      <c r="T113" s="17"/>
    </row>
    <row r="114" spans="1:20" x14ac:dyDescent="0.15">
      <c r="A114" s="19"/>
      <c r="B114" s="11"/>
      <c r="C114" s="24"/>
      <c r="D114" s="24"/>
      <c r="E114" s="17"/>
      <c r="F114" s="10"/>
      <c r="G114" s="34"/>
      <c r="H114" s="34"/>
      <c r="I114" s="17"/>
      <c r="J114" s="34"/>
      <c r="K114" s="51"/>
      <c r="L114" s="134"/>
      <c r="M114" s="134"/>
      <c r="O114" s="40"/>
      <c r="P114" s="40"/>
      <c r="Q114" s="17"/>
      <c r="R114" s="17"/>
      <c r="S114" s="17"/>
      <c r="T114" s="17"/>
    </row>
    <row r="115" spans="1:20" x14ac:dyDescent="0.15">
      <c r="A115" s="19"/>
      <c r="B115" s="11"/>
      <c r="C115" s="24"/>
      <c r="D115" s="24"/>
      <c r="E115" s="17"/>
      <c r="F115" s="10"/>
      <c r="G115" s="34"/>
      <c r="H115" s="34"/>
      <c r="I115" s="17"/>
      <c r="J115" s="34"/>
      <c r="K115" s="51"/>
      <c r="L115" s="36"/>
      <c r="M115" s="134"/>
      <c r="O115" s="40"/>
      <c r="P115" s="40"/>
      <c r="Q115" s="17"/>
      <c r="R115" s="17"/>
      <c r="S115" s="17"/>
      <c r="T115" s="17"/>
    </row>
    <row r="116" spans="1:20" x14ac:dyDescent="0.15">
      <c r="A116" s="19"/>
      <c r="E116" s="17"/>
      <c r="F116" s="10"/>
      <c r="G116" s="34"/>
      <c r="H116" s="34"/>
      <c r="I116" s="17"/>
      <c r="J116" s="135"/>
      <c r="K116" s="51"/>
      <c r="L116" s="40"/>
      <c r="M116" s="40"/>
      <c r="O116" s="40"/>
      <c r="P116" s="40"/>
      <c r="Q116" s="17"/>
      <c r="R116" s="17"/>
      <c r="S116" s="17"/>
      <c r="T116" s="17"/>
    </row>
    <row r="117" spans="1:20" x14ac:dyDescent="0.15">
      <c r="A117" s="19"/>
      <c r="E117" s="17"/>
      <c r="F117" s="10"/>
      <c r="G117" s="34"/>
      <c r="H117" s="34"/>
      <c r="I117" s="17"/>
      <c r="J117" s="135"/>
      <c r="K117" s="51"/>
      <c r="L117" s="40"/>
      <c r="M117" s="40"/>
      <c r="O117" s="40"/>
      <c r="P117" s="40"/>
      <c r="Q117" s="17"/>
      <c r="R117" s="17"/>
      <c r="S117" s="17"/>
      <c r="T117" s="17"/>
    </row>
    <row r="118" spans="1:20" x14ac:dyDescent="0.15">
      <c r="A118" s="19"/>
      <c r="E118" s="17"/>
      <c r="F118" s="10"/>
      <c r="G118" s="34"/>
      <c r="H118" s="34"/>
      <c r="I118" s="17"/>
      <c r="J118" s="135"/>
      <c r="K118" s="51"/>
      <c r="L118" s="40"/>
      <c r="M118" s="40"/>
      <c r="O118" s="40"/>
      <c r="P118" s="40"/>
      <c r="Q118" s="17"/>
      <c r="R118" s="17"/>
      <c r="S118" s="17"/>
      <c r="T118" s="17"/>
    </row>
    <row r="119" spans="1:20" x14ac:dyDescent="0.15">
      <c r="A119" s="19"/>
      <c r="E119" s="17"/>
      <c r="F119" s="10"/>
      <c r="G119" s="34"/>
      <c r="H119" s="34"/>
      <c r="I119" s="17"/>
      <c r="J119" s="135"/>
      <c r="K119" s="51"/>
      <c r="L119" s="40"/>
      <c r="M119" s="40"/>
      <c r="O119" s="40"/>
      <c r="P119" s="40"/>
      <c r="Q119" s="17"/>
      <c r="R119" s="17"/>
      <c r="S119" s="17"/>
      <c r="T119" s="17"/>
    </row>
    <row r="120" spans="1:20" x14ac:dyDescent="0.15">
      <c r="A120" s="19"/>
      <c r="E120" s="17"/>
      <c r="F120" s="10"/>
      <c r="G120" s="34"/>
      <c r="H120" s="34"/>
      <c r="I120" s="17"/>
      <c r="J120" s="34"/>
      <c r="K120" s="51"/>
      <c r="L120" s="40"/>
      <c r="M120" s="40"/>
      <c r="O120" s="40"/>
      <c r="P120" s="40"/>
      <c r="Q120" s="17"/>
      <c r="R120" s="17"/>
      <c r="S120" s="17"/>
      <c r="T120" s="17"/>
    </row>
    <row r="121" spans="1:20" x14ac:dyDescent="0.15">
      <c r="A121" s="19"/>
      <c r="E121" s="17"/>
      <c r="F121" s="10"/>
      <c r="G121" s="34"/>
      <c r="H121" s="34"/>
      <c r="I121" s="17"/>
      <c r="J121" s="135"/>
      <c r="K121" s="51"/>
      <c r="L121" s="40"/>
      <c r="M121" s="40"/>
      <c r="O121" s="40"/>
      <c r="P121" s="40"/>
      <c r="Q121" s="17"/>
      <c r="R121" s="17"/>
      <c r="S121" s="17"/>
      <c r="T121" s="17"/>
    </row>
    <row r="122" spans="1:20" x14ac:dyDescent="0.15">
      <c r="A122" s="19"/>
      <c r="E122" s="17"/>
      <c r="F122" s="10"/>
      <c r="G122" s="34"/>
      <c r="H122" s="34"/>
      <c r="I122" s="17"/>
      <c r="J122" s="135"/>
      <c r="K122" s="51"/>
      <c r="L122" s="40"/>
      <c r="M122" s="40"/>
      <c r="O122" s="40"/>
      <c r="P122" s="40"/>
      <c r="Q122" s="17"/>
      <c r="R122" s="17"/>
      <c r="S122" s="17"/>
      <c r="T122" s="17"/>
    </row>
    <row r="123" spans="1:20" x14ac:dyDescent="0.15">
      <c r="A123" s="19"/>
      <c r="E123" s="17"/>
      <c r="F123" s="10"/>
      <c r="G123" s="34"/>
      <c r="H123" s="34"/>
      <c r="I123" s="17"/>
      <c r="J123" s="135"/>
      <c r="K123" s="51"/>
      <c r="L123" s="40"/>
      <c r="M123" s="40"/>
      <c r="O123" s="40"/>
      <c r="P123" s="40"/>
      <c r="Q123" s="17"/>
      <c r="R123" s="17"/>
      <c r="S123" s="17"/>
      <c r="T123" s="17"/>
    </row>
    <row r="124" spans="1:20" x14ac:dyDescent="0.15">
      <c r="A124" s="19"/>
      <c r="E124" s="17"/>
      <c r="F124" s="10"/>
      <c r="G124" s="34"/>
      <c r="H124" s="34"/>
      <c r="I124" s="17"/>
      <c r="J124" s="135"/>
      <c r="K124" s="51"/>
      <c r="L124" s="40"/>
      <c r="M124" s="40"/>
      <c r="O124" s="40"/>
      <c r="P124" s="40"/>
      <c r="Q124" s="17"/>
      <c r="R124" s="17"/>
      <c r="S124" s="17"/>
      <c r="T124" s="17"/>
    </row>
    <row r="125" spans="1:20" x14ac:dyDescent="0.15">
      <c r="A125" s="19"/>
      <c r="E125" s="17"/>
      <c r="F125" s="10"/>
      <c r="G125" s="34"/>
      <c r="H125" s="34"/>
      <c r="I125" s="17"/>
      <c r="J125" s="48"/>
      <c r="K125" s="51"/>
      <c r="L125" s="40"/>
      <c r="M125" s="40"/>
      <c r="O125" s="40"/>
      <c r="P125" s="40"/>
      <c r="Q125" s="17"/>
      <c r="R125" s="17"/>
      <c r="S125" s="17"/>
      <c r="T125" s="17"/>
    </row>
    <row r="126" spans="1:20" x14ac:dyDescent="0.15">
      <c r="A126" s="19"/>
      <c r="E126" s="17"/>
      <c r="F126" s="10"/>
      <c r="G126" s="34"/>
      <c r="H126" s="34"/>
      <c r="I126" s="17"/>
      <c r="J126" s="34"/>
      <c r="K126" s="27"/>
      <c r="L126" s="40"/>
      <c r="M126" s="40"/>
      <c r="O126" s="40"/>
      <c r="P126" s="40"/>
      <c r="Q126" s="17"/>
      <c r="R126" s="17"/>
      <c r="S126" s="17"/>
      <c r="T126" s="17"/>
    </row>
    <row r="127" spans="1:20" x14ac:dyDescent="0.15">
      <c r="A127" s="19"/>
      <c r="E127" s="17"/>
      <c r="F127" s="104"/>
      <c r="G127" s="34"/>
      <c r="H127" s="34"/>
      <c r="I127" s="17"/>
      <c r="J127" s="34"/>
      <c r="K127" s="51"/>
      <c r="L127" s="34"/>
      <c r="M127" s="40"/>
      <c r="O127" s="40"/>
      <c r="P127" s="40"/>
      <c r="Q127" s="17"/>
      <c r="R127" s="17"/>
      <c r="S127" s="17"/>
      <c r="T127" s="17"/>
    </row>
    <row r="128" spans="1:20" x14ac:dyDescent="0.15">
      <c r="A128" s="19"/>
      <c r="E128" s="17"/>
      <c r="F128" s="104"/>
      <c r="G128" s="34"/>
      <c r="H128" s="34"/>
      <c r="I128" s="17"/>
      <c r="J128" s="34"/>
      <c r="K128" s="51"/>
      <c r="L128" s="34"/>
      <c r="M128" s="40"/>
      <c r="O128" s="40"/>
      <c r="P128" s="40"/>
      <c r="Q128" s="17"/>
      <c r="R128" s="17"/>
      <c r="S128" s="17"/>
      <c r="T128" s="17"/>
    </row>
    <row r="129" spans="1:20" x14ac:dyDescent="0.15">
      <c r="A129" s="19"/>
      <c r="E129" s="17"/>
      <c r="F129" s="104"/>
      <c r="G129" s="34"/>
      <c r="H129" s="34"/>
      <c r="I129" s="17"/>
      <c r="J129" s="34"/>
      <c r="K129" s="51"/>
      <c r="L129" s="34"/>
      <c r="M129" s="40"/>
      <c r="O129" s="40"/>
      <c r="P129" s="40"/>
      <c r="Q129" s="17"/>
      <c r="R129" s="17"/>
      <c r="S129" s="17"/>
      <c r="T129" s="17"/>
    </row>
    <row r="130" spans="1:20" x14ac:dyDescent="0.15">
      <c r="A130" s="19"/>
      <c r="E130" s="17"/>
      <c r="F130" s="104"/>
      <c r="G130" s="34"/>
      <c r="H130" s="34"/>
      <c r="I130" s="17"/>
      <c r="J130" s="34"/>
      <c r="K130" s="51"/>
      <c r="L130" s="34"/>
      <c r="M130" s="40"/>
      <c r="O130" s="40"/>
      <c r="P130" s="40"/>
      <c r="Q130" s="17"/>
      <c r="R130" s="17"/>
      <c r="S130" s="17"/>
      <c r="T130" s="17"/>
    </row>
    <row r="131" spans="1:20" x14ac:dyDescent="0.15">
      <c r="A131" s="19"/>
      <c r="E131" s="17"/>
      <c r="F131" s="104"/>
      <c r="G131" s="34"/>
      <c r="H131" s="34"/>
      <c r="I131" s="17"/>
      <c r="J131" s="34"/>
      <c r="K131" s="51"/>
      <c r="L131" s="34"/>
      <c r="M131" s="40"/>
      <c r="O131" s="40"/>
      <c r="P131" s="40"/>
      <c r="Q131" s="17"/>
      <c r="R131" s="17"/>
      <c r="S131" s="17"/>
      <c r="T131" s="17"/>
    </row>
    <row r="132" spans="1:20" x14ac:dyDescent="0.15">
      <c r="A132" s="19"/>
      <c r="E132" s="17"/>
      <c r="F132" s="104"/>
      <c r="G132" s="34"/>
      <c r="H132" s="34"/>
      <c r="I132" s="17"/>
      <c r="J132" s="34"/>
      <c r="K132" s="51"/>
      <c r="L132" s="34"/>
      <c r="M132" s="40"/>
      <c r="O132" s="40"/>
      <c r="P132" s="40"/>
      <c r="Q132" s="17"/>
      <c r="R132" s="17"/>
      <c r="S132" s="17"/>
      <c r="T132" s="17"/>
    </row>
    <row r="133" spans="1:20" x14ac:dyDescent="0.15">
      <c r="A133" s="19"/>
      <c r="E133" s="17"/>
      <c r="F133" s="104"/>
      <c r="G133" s="34"/>
      <c r="H133" s="34"/>
      <c r="I133" s="17"/>
      <c r="J133" s="34"/>
      <c r="K133" s="51"/>
      <c r="L133" s="34"/>
      <c r="M133" s="40"/>
      <c r="O133" s="40"/>
      <c r="P133" s="40"/>
      <c r="Q133" s="17"/>
      <c r="R133" s="17"/>
      <c r="S133" s="17"/>
      <c r="T133" s="17"/>
    </row>
    <row r="134" spans="1:20" x14ac:dyDescent="0.15">
      <c r="A134" s="19"/>
      <c r="E134" s="17"/>
      <c r="F134" s="104"/>
      <c r="G134" s="34"/>
      <c r="H134" s="34"/>
      <c r="I134" s="17"/>
      <c r="J134" s="34"/>
      <c r="K134" s="51"/>
      <c r="L134" s="34"/>
      <c r="M134" s="40"/>
      <c r="O134" s="40"/>
      <c r="P134" s="40"/>
      <c r="Q134" s="17"/>
      <c r="R134" s="17"/>
      <c r="S134" s="17"/>
      <c r="T134" s="17"/>
    </row>
    <row r="135" spans="1:20" x14ac:dyDescent="0.15">
      <c r="A135" s="19"/>
      <c r="E135" s="40"/>
      <c r="F135" s="20"/>
      <c r="G135" s="34"/>
      <c r="H135" s="34"/>
      <c r="I135" s="40"/>
      <c r="J135" s="40"/>
      <c r="K135" s="27"/>
      <c r="L135" s="40"/>
      <c r="M135" s="40"/>
      <c r="O135" s="40"/>
      <c r="P135" s="40"/>
      <c r="Q135" s="17"/>
      <c r="R135" s="17"/>
      <c r="S135" s="17"/>
      <c r="T135" s="17"/>
    </row>
    <row r="136" spans="1:20" x14ac:dyDescent="0.15">
      <c r="A136" s="19"/>
      <c r="E136" s="17"/>
      <c r="F136" s="10"/>
      <c r="G136" s="17"/>
      <c r="H136" s="34"/>
      <c r="I136" s="34"/>
      <c r="J136" s="17"/>
      <c r="K136" s="48"/>
      <c r="L136" s="51"/>
      <c r="M136" s="40"/>
      <c r="N136" s="40"/>
      <c r="O136" s="40"/>
      <c r="P136" s="40"/>
      <c r="Q136" s="17"/>
      <c r="R136" s="17"/>
      <c r="S136" s="17"/>
      <c r="T136" s="17"/>
    </row>
    <row r="137" spans="1:20" x14ac:dyDescent="0.15">
      <c r="A137" s="19"/>
      <c r="E137" s="17"/>
      <c r="F137" s="10"/>
      <c r="G137" s="17"/>
      <c r="H137" s="34"/>
      <c r="I137" s="34"/>
      <c r="J137" s="17"/>
      <c r="K137" s="135"/>
      <c r="L137" s="51"/>
      <c r="M137" s="40"/>
      <c r="N137" s="40"/>
      <c r="O137" s="40"/>
      <c r="P137" s="40"/>
      <c r="Q137" s="17"/>
      <c r="R137" s="17"/>
      <c r="S137" s="17"/>
      <c r="T137" s="17"/>
    </row>
    <row r="138" spans="1:20" x14ac:dyDescent="0.15">
      <c r="A138" s="19"/>
      <c r="E138" s="17"/>
      <c r="F138" s="10"/>
      <c r="G138" s="17"/>
      <c r="H138" s="34"/>
      <c r="I138" s="34"/>
      <c r="J138" s="17"/>
      <c r="K138" s="34"/>
      <c r="L138" s="51"/>
      <c r="M138" s="40"/>
      <c r="N138" s="40"/>
      <c r="O138" s="40"/>
      <c r="P138" s="40"/>
      <c r="Q138" s="17"/>
      <c r="R138" s="17"/>
      <c r="S138" s="17"/>
      <c r="T138" s="17"/>
    </row>
    <row r="139" spans="1:20" x14ac:dyDescent="0.15">
      <c r="A139" s="19"/>
      <c r="E139" s="17"/>
      <c r="F139" s="10"/>
      <c r="G139" s="17"/>
      <c r="H139" s="34"/>
      <c r="I139" s="34"/>
      <c r="J139" s="17"/>
      <c r="K139" s="34"/>
      <c r="L139" s="51"/>
      <c r="M139" s="40"/>
      <c r="N139" s="40"/>
      <c r="O139" s="40"/>
      <c r="P139" s="40"/>
      <c r="Q139" s="17"/>
      <c r="R139" s="17"/>
      <c r="S139" s="17"/>
      <c r="T139" s="17"/>
    </row>
    <row r="140" spans="1:20" x14ac:dyDescent="0.15">
      <c r="A140" s="19"/>
      <c r="E140" s="17"/>
      <c r="F140" s="10"/>
      <c r="G140" s="17"/>
      <c r="H140" s="34"/>
      <c r="I140" s="34"/>
      <c r="J140" s="17"/>
      <c r="K140" s="34"/>
      <c r="L140" s="51"/>
      <c r="M140" s="40"/>
      <c r="N140" s="40"/>
      <c r="O140" s="40"/>
      <c r="P140" s="40"/>
      <c r="Q140" s="17"/>
      <c r="R140" s="17"/>
      <c r="S140" s="17"/>
      <c r="T140" s="17"/>
    </row>
    <row r="141" spans="1:20" x14ac:dyDescent="0.15">
      <c r="A141" s="19"/>
      <c r="E141" s="17"/>
      <c r="F141" s="10"/>
      <c r="G141" s="17"/>
      <c r="H141" s="34"/>
      <c r="I141" s="34"/>
      <c r="J141" s="17"/>
      <c r="K141" s="34"/>
      <c r="L141" s="51"/>
      <c r="M141" s="40"/>
      <c r="N141" s="40"/>
      <c r="O141" s="40"/>
      <c r="P141" s="40"/>
      <c r="Q141" s="17"/>
      <c r="R141" s="17"/>
      <c r="S141" s="17"/>
      <c r="T141" s="17"/>
    </row>
    <row r="142" spans="1:20" x14ac:dyDescent="0.15">
      <c r="A142" s="19"/>
      <c r="E142" s="17"/>
      <c r="F142" s="10"/>
      <c r="G142" s="17"/>
      <c r="H142" s="34"/>
      <c r="I142" s="34"/>
      <c r="J142" s="17"/>
      <c r="K142" s="34"/>
      <c r="L142" s="51"/>
      <c r="M142" s="40"/>
      <c r="N142" s="40"/>
      <c r="O142" s="40"/>
      <c r="P142" s="40"/>
      <c r="Q142" s="17"/>
      <c r="R142" s="17"/>
      <c r="S142" s="17"/>
      <c r="T142" s="17"/>
    </row>
    <row r="143" spans="1:20" x14ac:dyDescent="0.15">
      <c r="A143" s="19"/>
      <c r="E143" s="17"/>
      <c r="F143" s="10"/>
      <c r="G143" s="17"/>
      <c r="H143" s="34"/>
      <c r="I143" s="34"/>
      <c r="J143" s="17"/>
      <c r="K143" s="34"/>
      <c r="L143" s="51"/>
      <c r="M143" s="40"/>
      <c r="N143" s="40"/>
      <c r="O143" s="40"/>
      <c r="P143" s="40"/>
      <c r="Q143" s="17"/>
      <c r="R143" s="17"/>
      <c r="S143" s="17"/>
      <c r="T143" s="17"/>
    </row>
    <row r="144" spans="1:20" x14ac:dyDescent="0.15">
      <c r="A144" s="19"/>
      <c r="E144" s="17"/>
      <c r="F144" s="10"/>
      <c r="G144" s="17"/>
      <c r="H144" s="34"/>
      <c r="I144" s="27"/>
      <c r="J144" s="17"/>
      <c r="K144" s="34"/>
      <c r="L144" s="51"/>
      <c r="M144" s="40"/>
      <c r="N144" s="40"/>
      <c r="O144" s="40"/>
      <c r="P144" s="40"/>
      <c r="Q144" s="17"/>
      <c r="R144" s="17"/>
      <c r="S144" s="17"/>
      <c r="T144" s="17"/>
    </row>
    <row r="145" spans="1:20" x14ac:dyDescent="0.15">
      <c r="A145" s="19"/>
      <c r="E145" s="17"/>
      <c r="F145" s="10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</row>
    <row r="146" spans="1:20" x14ac:dyDescent="0.15">
      <c r="A146" s="41"/>
    </row>
    <row r="147" spans="1:20" x14ac:dyDescent="0.15">
      <c r="A147" s="41"/>
    </row>
    <row r="148" spans="1:20" x14ac:dyDescent="0.15">
      <c r="A148" s="41"/>
    </row>
    <row r="149" spans="1:20" x14ac:dyDescent="0.15">
      <c r="A149" s="41"/>
    </row>
    <row r="150" spans="1:20" x14ac:dyDescent="0.15">
      <c r="A150" s="41"/>
    </row>
    <row r="151" spans="1:20" x14ac:dyDescent="0.15">
      <c r="A151" s="41"/>
    </row>
    <row r="152" spans="1:20" x14ac:dyDescent="0.15">
      <c r="A152" s="41"/>
    </row>
    <row r="153" spans="1:20" x14ac:dyDescent="0.15">
      <c r="A153" s="41"/>
    </row>
    <row r="154" spans="1:20" x14ac:dyDescent="0.15">
      <c r="A154" s="41"/>
    </row>
    <row r="155" spans="1:20" x14ac:dyDescent="0.15">
      <c r="A155" s="41"/>
    </row>
    <row r="156" spans="1:20" x14ac:dyDescent="0.15">
      <c r="A156" s="41"/>
    </row>
    <row r="157" spans="1:20" x14ac:dyDescent="0.15">
      <c r="A157" s="41"/>
    </row>
    <row r="158" spans="1:20" x14ac:dyDescent="0.15">
      <c r="A158" s="41"/>
    </row>
    <row r="159" spans="1:20" x14ac:dyDescent="0.15">
      <c r="A159" s="41"/>
    </row>
    <row r="160" spans="1:20" x14ac:dyDescent="0.15">
      <c r="A160" s="41"/>
    </row>
    <row r="161" spans="1:1" x14ac:dyDescent="0.15">
      <c r="A161" s="41"/>
    </row>
    <row r="162" spans="1:1" x14ac:dyDescent="0.15">
      <c r="A162" s="4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Florenciella</vt:lpstr>
      <vt:lpstr>Rhizochromulina</vt:lpstr>
      <vt:lpstr>DictyX</vt:lpstr>
      <vt:lpstr>Chrysochromulina</vt:lpstr>
      <vt:lpstr>Hap2</vt:lpstr>
      <vt:lpstr>ChrysoH</vt:lpstr>
      <vt:lpstr>Triparma</vt:lpstr>
    </vt:vector>
  </TitlesOfParts>
  <Company>UH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</dc:creator>
  <cp:lastModifiedBy>QL</cp:lastModifiedBy>
  <dcterms:created xsi:type="dcterms:W3CDTF">2020-12-28T01:26:04Z</dcterms:created>
  <dcterms:modified xsi:type="dcterms:W3CDTF">2021-11-06T16:44:51Z</dcterms:modified>
</cp:coreProperties>
</file>