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M\info6011\"/>
    </mc:Choice>
  </mc:AlternateContent>
  <xr:revisionPtr revIDLastSave="0" documentId="13_ncr:1_{34ED838F-1801-4726-B745-C483D2D2A9B9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L12" i="1"/>
  <c r="L13" i="1"/>
  <c r="L14" i="1"/>
  <c r="L15" i="1"/>
  <c r="L16" i="1"/>
  <c r="L17" i="1"/>
  <c r="L18" i="1"/>
  <c r="L19" i="1"/>
  <c r="L20" i="1"/>
  <c r="L11" i="1"/>
  <c r="K20" i="1"/>
  <c r="K16" i="1"/>
  <c r="K17" i="1"/>
  <c r="K18" i="1"/>
  <c r="K19" i="1"/>
  <c r="K12" i="1"/>
  <c r="K13" i="1"/>
  <c r="K14" i="1"/>
  <c r="K15" i="1"/>
  <c r="K11" i="1"/>
  <c r="L7" i="1"/>
  <c r="L8" i="1"/>
  <c r="K8" i="1"/>
  <c r="D8" i="1" l="1"/>
  <c r="H8" i="1" s="1"/>
  <c r="G8" i="1"/>
  <c r="D7" i="1"/>
  <c r="D22" i="1" s="1"/>
  <c r="D9" i="1"/>
  <c r="D10" i="1"/>
  <c r="H10" i="1" s="1"/>
  <c r="J10" i="1" s="1"/>
  <c r="D11" i="1"/>
  <c r="H11" i="1" s="1"/>
  <c r="J11" i="1" s="1"/>
  <c r="D12" i="1"/>
  <c r="D13" i="1"/>
  <c r="D14" i="1"/>
  <c r="H14" i="1" s="1"/>
  <c r="J14" i="1" s="1"/>
  <c r="D15" i="1"/>
  <c r="H15" i="1" s="1"/>
  <c r="J15" i="1" s="1"/>
  <c r="D16" i="1"/>
  <c r="D17" i="1"/>
  <c r="D18" i="1"/>
  <c r="H18" i="1" s="1"/>
  <c r="J18" i="1" s="1"/>
  <c r="D19" i="1"/>
  <c r="H19" i="1" s="1"/>
  <c r="J19" i="1" s="1"/>
  <c r="D21" i="1"/>
  <c r="E22" i="1"/>
  <c r="F22" i="1"/>
  <c r="G7" i="1"/>
  <c r="G9" i="1"/>
  <c r="G10" i="1"/>
  <c r="G22" i="1" s="1"/>
  <c r="G11" i="1"/>
  <c r="G12" i="1"/>
  <c r="G13" i="1"/>
  <c r="G14" i="1"/>
  <c r="G15" i="1"/>
  <c r="G16" i="1"/>
  <c r="G17" i="1"/>
  <c r="G18" i="1"/>
  <c r="G19" i="1"/>
  <c r="G21" i="1"/>
  <c r="H7" i="1"/>
  <c r="H9" i="1"/>
  <c r="J9" i="1" s="1"/>
  <c r="H12" i="1"/>
  <c r="H13" i="1"/>
  <c r="J13" i="1" s="1"/>
  <c r="H16" i="1"/>
  <c r="H17" i="1"/>
  <c r="H21" i="1"/>
  <c r="I22" i="1"/>
  <c r="B22" i="1"/>
  <c r="J12" i="1"/>
  <c r="J7" i="1"/>
  <c r="J16" i="1"/>
  <c r="J17" i="1"/>
  <c r="H22" i="1" l="1"/>
  <c r="J8" i="1"/>
  <c r="J20" i="1" s="1"/>
  <c r="J21" i="1" l="1"/>
  <c r="J22" i="1" s="1"/>
</calcChain>
</file>

<file path=xl/sharedStrings.xml><?xml version="1.0" encoding="utf-8"?>
<sst xmlns="http://schemas.openxmlformats.org/spreadsheetml/2006/main" count="49" uniqueCount="42">
  <si>
    <t>$/hour</t>
  </si>
  <si>
    <t>Total</t>
  </si>
  <si>
    <t>Non-labor $</t>
  </si>
  <si>
    <t>Reserves</t>
  </si>
  <si>
    <t>Subtotal</t>
  </si>
  <si>
    <t>$ Total</t>
  </si>
  <si>
    <t>Internal</t>
  </si>
  <si>
    <t>Labor</t>
  </si>
  <si>
    <t>External</t>
  </si>
  <si>
    <t>1. Initiating</t>
  </si>
  <si>
    <t>2. Planning</t>
  </si>
  <si>
    <t>3. Executing</t>
  </si>
  <si>
    <t xml:space="preserve">      3.1.4 Software applications training</t>
  </si>
  <si>
    <t>4. Monitoring and Controlling</t>
  </si>
  <si>
    <t>5. Closing</t>
  </si>
  <si>
    <t>WBS Categories</t>
  </si>
  <si>
    <t>Cost Estimate</t>
  </si>
  <si>
    <t>Project Name:</t>
  </si>
  <si>
    <t>Date:</t>
  </si>
  <si>
    <t xml:space="preserve">  3.1 Implementation and Integration</t>
  </si>
  <si>
    <t xml:space="preserve">   3.2 Testing and Verification</t>
  </si>
  <si>
    <t xml:space="preserve">   3.3.System Acceptance</t>
  </si>
  <si>
    <t xml:space="preserve">   3.4 System Migration</t>
  </si>
  <si>
    <t xml:space="preserve">      3.1.1 Hardware Installation</t>
  </si>
  <si>
    <t xml:space="preserve">      3.1.2 Software Installation/Licences</t>
  </si>
  <si>
    <t xml:space="preserve">      3.1.3  Infrastructure upgrades</t>
  </si>
  <si>
    <t>15% Reduction</t>
  </si>
  <si>
    <t>Original Total Cost</t>
  </si>
  <si>
    <t>Project Change (Cost)</t>
  </si>
  <si>
    <t>Using the 15% reduction in budget, adjust eacch column.</t>
  </si>
  <si>
    <t>B. Desciribe the 3 impacts this will have on your project.</t>
  </si>
  <si>
    <t>C. Name three other things outside of the project plan/schedule need consideration?</t>
  </si>
  <si>
    <t>D. What changes will you make to save the project?  Describe and justify your choices in detail.</t>
  </si>
  <si>
    <t>i. The testing staffs will be reduced</t>
  </si>
  <si>
    <t>ii. We will buy cheaper hardware or servers</t>
  </si>
  <si>
    <t>iii. The system monitoring period will be shorten</t>
  </si>
  <si>
    <t>1. We will cut the testing staffs and using outsouce to test our project, this can save money on testing and not have to pay mutiple staffs</t>
  </si>
  <si>
    <t>2. We will buy cheaper servers, this may affect some performance of the actual software</t>
  </si>
  <si>
    <t>3. We will cut the testing time frame because there is not enough budget for enough testing</t>
  </si>
  <si>
    <t>i. how much performance of the software will be affected if we cut the budget on hardware</t>
  </si>
  <si>
    <t>ii. How much risk for software failure in production if we cut testing period</t>
  </si>
  <si>
    <t>iii. How could we ensure the software runs and hand over to customer smoothly without any issues happen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</si>
</sst>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[Red]\-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_);_(@_)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2" applyNumberFormat="1" applyFont="1"/>
    <xf numFmtId="166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6" fontId="0" fillId="0" borderId="1" xfId="1" applyNumberFormat="1" applyFont="1" applyBorder="1"/>
    <xf numFmtId="165" fontId="0" fillId="0" borderId="1" xfId="2" applyNumberFormat="1" applyFont="1" applyBorder="1"/>
    <xf numFmtId="0" fontId="5" fillId="0" borderId="0" xfId="0" applyFont="1"/>
    <xf numFmtId="165" fontId="3" fillId="0" borderId="1" xfId="2" applyNumberFormat="1" applyFont="1" applyBorder="1"/>
    <xf numFmtId="166" fontId="3" fillId="0" borderId="1" xfId="1" applyNumberFormat="1" applyFont="1" applyBorder="1"/>
    <xf numFmtId="0" fontId="5" fillId="0" borderId="1" xfId="0" applyFont="1" applyBorder="1" applyAlignment="1">
      <alignment horizontal="right"/>
    </xf>
    <xf numFmtId="165" fontId="5" fillId="0" borderId="1" xfId="0" applyNumberFormat="1" applyFont="1" applyBorder="1"/>
    <xf numFmtId="167" fontId="5" fillId="0" borderId="1" xfId="0" applyNumberFormat="1" applyFont="1" applyBorder="1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165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 applyAlignment="1">
      <alignment wrapText="1"/>
    </xf>
    <xf numFmtId="0" fontId="3" fillId="0" borderId="0" xfId="0" applyFont="1" applyFill="1" applyBorder="1"/>
    <xf numFmtId="0" fontId="5" fillId="0" borderId="0" xfId="0" applyFont="1" applyFill="1" applyBorder="1"/>
    <xf numFmtId="0" fontId="4" fillId="0" borderId="0" xfId="0" applyFont="1" applyAlignment="1">
      <alignment horizontal="center"/>
    </xf>
    <xf numFmtId="44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topLeftCell="A23" zoomScale="130" zoomScaleNormal="130" workbookViewId="0">
      <selection activeCell="F28" sqref="F28"/>
    </sheetView>
  </sheetViews>
  <sheetFormatPr defaultRowHeight="13" x14ac:dyDescent="0.6"/>
  <cols>
    <col min="1" max="1" width="34.26953125" customWidth="1"/>
    <col min="2" max="2" width="7" bestFit="1" customWidth="1"/>
    <col min="3" max="3" width="6.7265625" bestFit="1" customWidth="1"/>
    <col min="4" max="4" width="8.7265625" bestFit="1" customWidth="1"/>
    <col min="5" max="5" width="8.54296875" bestFit="1" customWidth="1"/>
    <col min="6" max="6" width="6.7265625" bestFit="1" customWidth="1"/>
    <col min="7" max="7" width="8.7265625" bestFit="1" customWidth="1"/>
    <col min="8" max="8" width="9.7265625" bestFit="1" customWidth="1"/>
    <col min="9" max="9" width="11.40625" bestFit="1" customWidth="1"/>
    <col min="10" max="10" width="10" bestFit="1" customWidth="1"/>
    <col min="11" max="12" width="11.953125" bestFit="1" customWidth="1"/>
  </cols>
  <sheetData>
    <row r="1" spans="1:12" ht="20.5" x14ac:dyDescent="0.9">
      <c r="A1" s="23" t="s">
        <v>16</v>
      </c>
      <c r="B1" s="23"/>
      <c r="C1" s="23"/>
      <c r="D1" s="23"/>
      <c r="E1" s="23"/>
      <c r="F1" s="23"/>
      <c r="G1" s="23"/>
      <c r="H1" s="23"/>
      <c r="I1" s="23"/>
      <c r="J1" s="23"/>
    </row>
    <row r="2" spans="1:12" x14ac:dyDescent="0.6">
      <c r="A2" s="4" t="s">
        <v>17</v>
      </c>
      <c r="B2" s="4" t="s">
        <v>18</v>
      </c>
    </row>
    <row r="3" spans="1:12" x14ac:dyDescent="0.6">
      <c r="A3" s="10" t="s">
        <v>29</v>
      </c>
      <c r="B3" s="4"/>
    </row>
    <row r="5" spans="1:12" ht="39" x14ac:dyDescent="0.6">
      <c r="A5" s="5"/>
      <c r="B5" s="6" t="s">
        <v>6</v>
      </c>
      <c r="C5" s="6" t="s">
        <v>0</v>
      </c>
      <c r="D5" s="6" t="s">
        <v>6</v>
      </c>
      <c r="E5" s="6" t="s">
        <v>8</v>
      </c>
      <c r="F5" s="6" t="s">
        <v>0</v>
      </c>
      <c r="G5" s="6" t="s">
        <v>8</v>
      </c>
      <c r="H5" s="6" t="s">
        <v>1</v>
      </c>
      <c r="I5" s="6" t="s">
        <v>2</v>
      </c>
      <c r="J5" s="16" t="s">
        <v>27</v>
      </c>
      <c r="K5" s="17" t="s">
        <v>26</v>
      </c>
      <c r="L5" s="20" t="s">
        <v>28</v>
      </c>
    </row>
    <row r="6" spans="1:12" x14ac:dyDescent="0.6">
      <c r="A6" s="5" t="s">
        <v>15</v>
      </c>
      <c r="B6" s="6" t="s">
        <v>7</v>
      </c>
      <c r="C6" s="6"/>
      <c r="D6" s="6" t="s">
        <v>5</v>
      </c>
      <c r="E6" s="6" t="s">
        <v>7</v>
      </c>
      <c r="F6" s="6"/>
      <c r="G6" s="6" t="s">
        <v>5</v>
      </c>
      <c r="H6" s="6" t="s">
        <v>7</v>
      </c>
      <c r="I6" s="6"/>
      <c r="J6" s="13"/>
      <c r="K6" s="7"/>
      <c r="L6" s="7"/>
    </row>
    <row r="7" spans="1:12" x14ac:dyDescent="0.6">
      <c r="A7" s="7" t="s">
        <v>9</v>
      </c>
      <c r="B7" s="8">
        <v>200</v>
      </c>
      <c r="C7" s="9">
        <v>65</v>
      </c>
      <c r="D7" s="11">
        <f>B7*C7</f>
        <v>13000</v>
      </c>
      <c r="E7" s="8"/>
      <c r="F7" s="9"/>
      <c r="G7" s="11">
        <f>E7*F7</f>
        <v>0</v>
      </c>
      <c r="H7" s="11">
        <f>D7+G7</f>
        <v>13000</v>
      </c>
      <c r="I7" s="9"/>
      <c r="J7" s="14">
        <f>H7+I7</f>
        <v>13000</v>
      </c>
      <c r="K7" s="18">
        <v>1950</v>
      </c>
      <c r="L7" s="18">
        <f>J7-K7</f>
        <v>11050</v>
      </c>
    </row>
    <row r="8" spans="1:12" x14ac:dyDescent="0.6">
      <c r="A8" s="7" t="s">
        <v>10</v>
      </c>
      <c r="B8" s="8">
        <v>600</v>
      </c>
      <c r="C8" s="9">
        <v>60</v>
      </c>
      <c r="D8" s="11">
        <f t="shared" ref="D8:D21" si="0">B8*C8</f>
        <v>36000</v>
      </c>
      <c r="E8" s="8"/>
      <c r="F8" s="9"/>
      <c r="G8" s="11">
        <f>E8*F8</f>
        <v>0</v>
      </c>
      <c r="H8" s="11">
        <f t="shared" ref="H8:H21" si="1">D8+G8</f>
        <v>36000</v>
      </c>
      <c r="I8" s="9"/>
      <c r="J8" s="14">
        <f t="shared" ref="J8:J19" si="2">H8+I8</f>
        <v>36000</v>
      </c>
      <c r="K8" s="18">
        <f>J8*0.15</f>
        <v>5400</v>
      </c>
      <c r="L8" s="18">
        <f>J8-K8</f>
        <v>30600</v>
      </c>
    </row>
    <row r="9" spans="1:12" x14ac:dyDescent="0.6">
      <c r="A9" s="7" t="s">
        <v>11</v>
      </c>
      <c r="B9" s="8"/>
      <c r="C9" s="9"/>
      <c r="D9" s="11">
        <f t="shared" si="0"/>
        <v>0</v>
      </c>
      <c r="E9" s="8"/>
      <c r="F9" s="9"/>
      <c r="G9" s="11">
        <f>E9*F9</f>
        <v>0</v>
      </c>
      <c r="H9" s="11">
        <f t="shared" si="1"/>
        <v>0</v>
      </c>
      <c r="I9" s="9"/>
      <c r="J9" s="14">
        <f t="shared" si="2"/>
        <v>0</v>
      </c>
      <c r="K9" s="18"/>
      <c r="L9" s="7"/>
    </row>
    <row r="10" spans="1:12" x14ac:dyDescent="0.6">
      <c r="A10" s="7" t="s">
        <v>19</v>
      </c>
      <c r="B10" s="8"/>
      <c r="C10" s="9"/>
      <c r="D10" s="11">
        <f t="shared" si="0"/>
        <v>0</v>
      </c>
      <c r="E10" s="8"/>
      <c r="F10" s="9"/>
      <c r="G10" s="11">
        <f>E10*F10</f>
        <v>0</v>
      </c>
      <c r="H10" s="11">
        <f t="shared" si="1"/>
        <v>0</v>
      </c>
      <c r="I10" s="9"/>
      <c r="J10" s="14">
        <f t="shared" si="2"/>
        <v>0</v>
      </c>
      <c r="K10" s="18"/>
      <c r="L10" s="7"/>
    </row>
    <row r="11" spans="1:12" x14ac:dyDescent="0.6">
      <c r="A11" s="7" t="s">
        <v>23</v>
      </c>
      <c r="B11" s="8">
        <v>600</v>
      </c>
      <c r="C11" s="9">
        <v>60</v>
      </c>
      <c r="D11" s="11">
        <f t="shared" si="0"/>
        <v>36000</v>
      </c>
      <c r="E11" s="8">
        <v>600</v>
      </c>
      <c r="F11" s="9">
        <v>150</v>
      </c>
      <c r="G11" s="11">
        <f>E11*F11</f>
        <v>90000</v>
      </c>
      <c r="H11" s="11">
        <f t="shared" si="1"/>
        <v>126000</v>
      </c>
      <c r="I11" s="9">
        <v>100000</v>
      </c>
      <c r="J11" s="14">
        <f t="shared" si="2"/>
        <v>226000</v>
      </c>
      <c r="K11" s="24">
        <f>J11*0.15</f>
        <v>33900</v>
      </c>
      <c r="L11" s="24">
        <f>J11-K11</f>
        <v>192100</v>
      </c>
    </row>
    <row r="12" spans="1:12" x14ac:dyDescent="0.6">
      <c r="A12" s="7" t="s">
        <v>24</v>
      </c>
      <c r="B12" s="8">
        <v>300</v>
      </c>
      <c r="C12" s="9">
        <v>55</v>
      </c>
      <c r="D12" s="11">
        <f t="shared" si="0"/>
        <v>16500</v>
      </c>
      <c r="E12" s="8">
        <v>300</v>
      </c>
      <c r="F12" s="9">
        <v>150</v>
      </c>
      <c r="G12" s="11">
        <f t="shared" ref="G12:G21" si="3">E12*F12</f>
        <v>45000</v>
      </c>
      <c r="H12" s="11">
        <f t="shared" si="1"/>
        <v>61500</v>
      </c>
      <c r="I12" s="9">
        <v>50000</v>
      </c>
      <c r="J12" s="14">
        <f t="shared" si="2"/>
        <v>111500</v>
      </c>
      <c r="K12" s="24">
        <f t="shared" ref="K12:K20" si="4">J12*0.15</f>
        <v>16725</v>
      </c>
      <c r="L12" s="24">
        <f t="shared" ref="L12:L22" si="5">J12-K12</f>
        <v>94775</v>
      </c>
    </row>
    <row r="13" spans="1:12" x14ac:dyDescent="0.6">
      <c r="A13" s="7" t="s">
        <v>25</v>
      </c>
      <c r="B13" s="8">
        <v>400</v>
      </c>
      <c r="C13" s="9">
        <v>60</v>
      </c>
      <c r="D13" s="11">
        <f t="shared" si="0"/>
        <v>24000</v>
      </c>
      <c r="E13" s="8">
        <v>400</v>
      </c>
      <c r="F13" s="9">
        <v>150</v>
      </c>
      <c r="G13" s="11">
        <f t="shared" si="3"/>
        <v>60000</v>
      </c>
      <c r="H13" s="11">
        <f t="shared" si="1"/>
        <v>84000</v>
      </c>
      <c r="I13" s="9">
        <v>50000</v>
      </c>
      <c r="J13" s="14">
        <f t="shared" si="2"/>
        <v>134000</v>
      </c>
      <c r="K13" s="24">
        <f t="shared" si="4"/>
        <v>20100</v>
      </c>
      <c r="L13" s="24">
        <f t="shared" si="5"/>
        <v>113900</v>
      </c>
    </row>
    <row r="14" spans="1:12" x14ac:dyDescent="0.6">
      <c r="A14" s="7" t="s">
        <v>12</v>
      </c>
      <c r="B14" s="8">
        <v>400</v>
      </c>
      <c r="C14" s="9">
        <v>60</v>
      </c>
      <c r="D14" s="11">
        <f t="shared" si="0"/>
        <v>24000</v>
      </c>
      <c r="E14" s="8">
        <v>400</v>
      </c>
      <c r="F14" s="9">
        <v>150</v>
      </c>
      <c r="G14" s="11">
        <f t="shared" si="3"/>
        <v>60000</v>
      </c>
      <c r="H14" s="11">
        <f t="shared" si="1"/>
        <v>84000</v>
      </c>
      <c r="I14" s="9">
        <v>50000</v>
      </c>
      <c r="J14" s="14">
        <f t="shared" si="2"/>
        <v>134000</v>
      </c>
      <c r="K14" s="24">
        <f t="shared" si="4"/>
        <v>20100</v>
      </c>
      <c r="L14" s="24">
        <f t="shared" si="5"/>
        <v>113900</v>
      </c>
    </row>
    <row r="15" spans="1:12" x14ac:dyDescent="0.6">
      <c r="A15" s="7" t="s">
        <v>20</v>
      </c>
      <c r="B15" s="8">
        <v>400</v>
      </c>
      <c r="C15" s="9">
        <v>55</v>
      </c>
      <c r="D15" s="11">
        <f t="shared" si="0"/>
        <v>22000</v>
      </c>
      <c r="E15" s="8">
        <v>300</v>
      </c>
      <c r="F15" s="9">
        <v>250</v>
      </c>
      <c r="G15" s="11">
        <f t="shared" si="3"/>
        <v>75000</v>
      </c>
      <c r="H15" s="11">
        <f t="shared" si="1"/>
        <v>97000</v>
      </c>
      <c r="I15" s="9">
        <v>80000</v>
      </c>
      <c r="J15" s="14">
        <f t="shared" si="2"/>
        <v>177000</v>
      </c>
      <c r="K15" s="24">
        <f t="shared" si="4"/>
        <v>26550</v>
      </c>
      <c r="L15" s="24">
        <f t="shared" si="5"/>
        <v>150450</v>
      </c>
    </row>
    <row r="16" spans="1:12" x14ac:dyDescent="0.6">
      <c r="A16" s="7" t="s">
        <v>21</v>
      </c>
      <c r="B16" s="8">
        <v>300</v>
      </c>
      <c r="C16" s="9">
        <v>55</v>
      </c>
      <c r="D16" s="11">
        <f t="shared" si="0"/>
        <v>16500</v>
      </c>
      <c r="E16" s="8"/>
      <c r="F16" s="9"/>
      <c r="G16" s="11">
        <f t="shared" si="3"/>
        <v>0</v>
      </c>
      <c r="H16" s="11">
        <f t="shared" si="1"/>
        <v>16500</v>
      </c>
      <c r="I16" s="7"/>
      <c r="J16" s="14">
        <f t="shared" si="2"/>
        <v>16500</v>
      </c>
      <c r="K16" s="24">
        <f t="shared" si="4"/>
        <v>2475</v>
      </c>
      <c r="L16" s="24">
        <f t="shared" si="5"/>
        <v>14025</v>
      </c>
    </row>
    <row r="17" spans="1:12" x14ac:dyDescent="0.6">
      <c r="A17" s="7" t="s">
        <v>22</v>
      </c>
      <c r="B17" s="8">
        <v>300</v>
      </c>
      <c r="C17" s="9">
        <v>55</v>
      </c>
      <c r="D17" s="11">
        <f t="shared" si="0"/>
        <v>16500</v>
      </c>
      <c r="E17" s="8"/>
      <c r="F17" s="9"/>
      <c r="G17" s="11">
        <f t="shared" si="3"/>
        <v>0</v>
      </c>
      <c r="H17" s="11">
        <f t="shared" si="1"/>
        <v>16500</v>
      </c>
      <c r="I17" s="7"/>
      <c r="J17" s="14">
        <f t="shared" si="2"/>
        <v>16500</v>
      </c>
      <c r="K17" s="24">
        <f t="shared" si="4"/>
        <v>2475</v>
      </c>
      <c r="L17" s="24">
        <f t="shared" si="5"/>
        <v>14025</v>
      </c>
    </row>
    <row r="18" spans="1:12" x14ac:dyDescent="0.6">
      <c r="A18" s="7" t="s">
        <v>13</v>
      </c>
      <c r="B18" s="8">
        <v>500</v>
      </c>
      <c r="C18" s="9">
        <v>55</v>
      </c>
      <c r="D18" s="11">
        <f t="shared" si="0"/>
        <v>27500</v>
      </c>
      <c r="E18" s="8"/>
      <c r="F18" s="9"/>
      <c r="G18" s="11">
        <f t="shared" si="3"/>
        <v>0</v>
      </c>
      <c r="H18" s="11">
        <f t="shared" si="1"/>
        <v>27500</v>
      </c>
      <c r="I18" s="7"/>
      <c r="J18" s="14">
        <f t="shared" si="2"/>
        <v>27500</v>
      </c>
      <c r="K18" s="24">
        <f t="shared" si="4"/>
        <v>4125</v>
      </c>
      <c r="L18" s="24">
        <f t="shared" si="5"/>
        <v>23375</v>
      </c>
    </row>
    <row r="19" spans="1:12" x14ac:dyDescent="0.6">
      <c r="A19" s="7" t="s">
        <v>14</v>
      </c>
      <c r="B19" s="8">
        <v>200</v>
      </c>
      <c r="C19" s="9">
        <v>55</v>
      </c>
      <c r="D19" s="11">
        <f t="shared" si="0"/>
        <v>11000</v>
      </c>
      <c r="E19" s="8"/>
      <c r="F19" s="9"/>
      <c r="G19" s="11">
        <f t="shared" si="3"/>
        <v>0</v>
      </c>
      <c r="H19" s="11">
        <f t="shared" si="1"/>
        <v>11000</v>
      </c>
      <c r="I19" s="7"/>
      <c r="J19" s="14">
        <f t="shared" si="2"/>
        <v>11000</v>
      </c>
      <c r="K19" s="24">
        <f t="shared" si="4"/>
        <v>1650</v>
      </c>
      <c r="L19" s="24">
        <f t="shared" si="5"/>
        <v>9350</v>
      </c>
    </row>
    <row r="20" spans="1:12" x14ac:dyDescent="0.6">
      <c r="A20" s="7" t="s">
        <v>4</v>
      </c>
      <c r="B20" s="8"/>
      <c r="C20" s="9"/>
      <c r="D20" s="11"/>
      <c r="E20" s="8"/>
      <c r="F20" s="9"/>
      <c r="G20" s="11"/>
      <c r="H20" s="11"/>
      <c r="I20" s="7"/>
      <c r="J20" s="14">
        <f>SUM(J7:J19)</f>
        <v>903000</v>
      </c>
      <c r="K20" s="24">
        <f>J20*0.15</f>
        <v>135450</v>
      </c>
      <c r="L20" s="24">
        <f t="shared" si="5"/>
        <v>767550</v>
      </c>
    </row>
    <row r="21" spans="1:12" x14ac:dyDescent="0.6">
      <c r="A21" s="7" t="s">
        <v>3</v>
      </c>
      <c r="B21" s="8"/>
      <c r="C21" s="9"/>
      <c r="D21" s="11">
        <f t="shared" si="0"/>
        <v>0</v>
      </c>
      <c r="E21" s="9"/>
      <c r="F21" s="9"/>
      <c r="G21" s="11">
        <f t="shared" si="3"/>
        <v>0</v>
      </c>
      <c r="H21" s="11">
        <f t="shared" si="1"/>
        <v>0</v>
      </c>
      <c r="I21" s="7"/>
      <c r="J21" s="15">
        <f>J20*0.1</f>
        <v>90300</v>
      </c>
      <c r="K21" s="7"/>
      <c r="L21" s="7"/>
    </row>
    <row r="22" spans="1:12" x14ac:dyDescent="0.6">
      <c r="A22" s="5" t="s">
        <v>1</v>
      </c>
      <c r="B22" s="8">
        <f>SUM(B7:B21)</f>
        <v>4200</v>
      </c>
      <c r="C22" s="8"/>
      <c r="D22" s="12">
        <f t="shared" ref="D22:I22" si="6">SUM(D7:D21)</f>
        <v>243000</v>
      </c>
      <c r="E22" s="8">
        <f t="shared" si="6"/>
        <v>2000</v>
      </c>
      <c r="F22" s="8">
        <f t="shared" si="6"/>
        <v>850</v>
      </c>
      <c r="G22" s="12">
        <f t="shared" si="6"/>
        <v>330000</v>
      </c>
      <c r="H22" s="12">
        <f t="shared" si="6"/>
        <v>573000</v>
      </c>
      <c r="I22" s="8">
        <f t="shared" si="6"/>
        <v>330000</v>
      </c>
      <c r="J22" s="14">
        <f>J20+J21</f>
        <v>993300</v>
      </c>
      <c r="K22" s="19">
        <f>SUM(K7:K20)</f>
        <v>270900</v>
      </c>
      <c r="L22" s="24">
        <v>767550</v>
      </c>
    </row>
    <row r="23" spans="1:12" x14ac:dyDescent="0.6">
      <c r="B23" s="2"/>
      <c r="C23" s="1"/>
      <c r="D23" s="1"/>
      <c r="E23" s="1"/>
      <c r="F23" s="1"/>
      <c r="G23" s="1"/>
      <c r="H23" s="1"/>
      <c r="J23" s="3"/>
    </row>
    <row r="24" spans="1:12" x14ac:dyDescent="0.6">
      <c r="A24" s="4" t="s">
        <v>30</v>
      </c>
      <c r="B24" s="2"/>
      <c r="C24" s="1"/>
      <c r="D24" s="1"/>
      <c r="E24" s="1"/>
      <c r="F24" s="1"/>
      <c r="G24" s="1"/>
      <c r="H24" s="1"/>
      <c r="J24" s="3"/>
    </row>
    <row r="25" spans="1:12" x14ac:dyDescent="0.6">
      <c r="A25" s="10" t="s">
        <v>33</v>
      </c>
      <c r="B25" s="2"/>
      <c r="C25" s="1"/>
      <c r="D25" s="1"/>
      <c r="E25" s="1"/>
      <c r="F25" s="1"/>
      <c r="G25" s="1"/>
      <c r="H25" s="1"/>
      <c r="J25" s="3"/>
    </row>
    <row r="26" spans="1:12" x14ac:dyDescent="0.6">
      <c r="A26" s="22" t="s">
        <v>34</v>
      </c>
      <c r="B26" s="2"/>
      <c r="C26" s="1"/>
      <c r="D26" s="1"/>
      <c r="E26" s="1"/>
      <c r="F26" s="1"/>
      <c r="G26" s="1"/>
      <c r="H26" s="1"/>
      <c r="J26" s="3"/>
    </row>
    <row r="27" spans="1:12" x14ac:dyDescent="0.6">
      <c r="A27" s="22" t="s">
        <v>35</v>
      </c>
      <c r="G27" s="1"/>
    </row>
    <row r="28" spans="1:12" x14ac:dyDescent="0.6">
      <c r="A28" s="21" t="s">
        <v>31</v>
      </c>
    </row>
    <row r="29" spans="1:12" x14ac:dyDescent="0.6">
      <c r="A29" s="22" t="s">
        <v>39</v>
      </c>
    </row>
    <row r="30" spans="1:12" x14ac:dyDescent="0.6">
      <c r="A30" s="22" t="s">
        <v>40</v>
      </c>
    </row>
    <row r="31" spans="1:12" x14ac:dyDescent="0.6">
      <c r="A31" s="22" t="s">
        <v>41</v>
      </c>
    </row>
    <row r="32" spans="1:12" x14ac:dyDescent="0.6">
      <c r="A32" s="21" t="s">
        <v>32</v>
      </c>
    </row>
    <row r="33" spans="1:1" x14ac:dyDescent="0.6">
      <c r="A33" s="22" t="s">
        <v>36</v>
      </c>
    </row>
    <row r="34" spans="1:1" x14ac:dyDescent="0.6">
      <c r="A34" s="22" t="s">
        <v>37</v>
      </c>
    </row>
    <row r="35" spans="1:1" x14ac:dyDescent="0.6">
      <c r="A35" s="22" t="s">
        <v>38</v>
      </c>
    </row>
  </sheetData>
  <mergeCells count="1">
    <mergeCell ref="A1:J1"/>
  </mergeCells>
  <phoneticPr fontId="2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" x14ac:dyDescent="0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bohan</cp:lastModifiedBy>
  <dcterms:created xsi:type="dcterms:W3CDTF">2005-05-02T21:37:23Z</dcterms:created>
  <dcterms:modified xsi:type="dcterms:W3CDTF">2019-11-29T04:09:27Z</dcterms:modified>
</cp:coreProperties>
</file>