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Aubagio Naive" sheetId="1" r:id="rId3"/>
    <sheet state="visible" name="Aubagio Switcher" sheetId="2" r:id="rId4"/>
    <sheet state="hidden" name="Bydureon" sheetId="3" r:id="rId5"/>
    <sheet state="visible" name="Cosentyx" sheetId="4" r:id="rId6"/>
    <sheet state="visible" name="Duopa" sheetId="5" r:id="rId7"/>
    <sheet state="visible" name="Dupixent" sheetId="6" r:id="rId8"/>
    <sheet state="visible" name="Esbriet branded" sheetId="7" r:id="rId9"/>
    <sheet state="hidden" name="Esbriet unbranded" sheetId="8" r:id="rId10"/>
    <sheet state="visible" name="Gleevec (GIST)" sheetId="9" r:id="rId11"/>
    <sheet state="visible" name="Humira AS" sheetId="10" r:id="rId12"/>
    <sheet state="visible" name="Humira CD" sheetId="11" r:id="rId13"/>
    <sheet state="visible" name="Humira PsA" sheetId="12" r:id="rId14"/>
    <sheet state="visible" name="Humira PsO" sheetId="13" r:id="rId15"/>
    <sheet state="visible" name="Humira R.A." sheetId="14" r:id="rId16"/>
    <sheet state="visible" name="Humira UC" sheetId="15" r:id="rId17"/>
    <sheet state="visible" name="Kisqali (Ribociclib)" sheetId="16" r:id="rId18"/>
    <sheet state="visible" name="Lemtrada" sheetId="17" r:id="rId19"/>
    <sheet state="hidden" name="Linzess" sheetId="18" r:id="rId20"/>
    <sheet state="visible" name="Livalo" sheetId="19" r:id="rId21"/>
    <sheet state="visible" name="Ninlaro" sheetId="20" r:id="rId22"/>
    <sheet state="visible" name="Ocrevus" sheetId="21" r:id="rId23"/>
    <sheet state="visible" name="Otezla" sheetId="22" r:id="rId24"/>
    <sheet state="hidden" name="Restasis" sheetId="23" r:id="rId25"/>
    <sheet state="hidden" name="Sandostatin" sheetId="24" r:id="rId26"/>
    <sheet state="visible" name="Spinraza" sheetId="25" r:id="rId27"/>
    <sheet state="visible" name="Soliqua" sheetId="26" r:id="rId28"/>
    <sheet state="visible" name="Synthroid" sheetId="27" r:id="rId29"/>
    <sheet state="visible" name="Synvisc Brand" sheetId="28" r:id="rId30"/>
    <sheet state="visible" name="Tagrisso" sheetId="29" r:id="rId31"/>
    <sheet state="visible" name="Tasigna" sheetId="30" r:id="rId32"/>
    <sheet state="visible" name="Tecfidera-Brand" sheetId="31" r:id="rId33"/>
    <sheet state="visible" name="Tecfidera-Reimagine" sheetId="32" r:id="rId34"/>
    <sheet state="visible" name="Toujeo" sheetId="33" r:id="rId35"/>
    <sheet state="visible" name="Trintellix" sheetId="34" r:id="rId36"/>
    <sheet state="visible" name="Trulance" sheetId="35" r:id="rId37"/>
    <sheet state="visible" name="Truvada" sheetId="36" r:id="rId38"/>
    <sheet state="visible" name="Votrient" sheetId="37" r:id="rId39"/>
    <sheet state="visible" name="Watchman" sheetId="38" r:id="rId40"/>
    <sheet state="hidden" name="Xiidra" sheetId="39" r:id="rId41"/>
  </sheets>
  <definedNames/>
  <calcPr/>
</workbook>
</file>

<file path=xl/sharedStrings.xml><?xml version="1.0" encoding="utf-8"?>
<sst xmlns="http://schemas.openxmlformats.org/spreadsheetml/2006/main" count="946" uniqueCount="64">
  <si>
    <t>Aubagio Microsite</t>
  </si>
  <si>
    <t>Bydureon Microsite</t>
  </si>
  <si>
    <t>October</t>
  </si>
  <si>
    <t>Day</t>
  </si>
  <si>
    <t>Date</t>
  </si>
  <si>
    <t>Total Uvs Per Day</t>
  </si>
  <si>
    <t>Uv's to Date</t>
  </si>
  <si>
    <t>Monday</t>
  </si>
  <si>
    <t>Total</t>
  </si>
  <si>
    <t>CPUV Goal</t>
  </si>
  <si>
    <t>MTD</t>
  </si>
  <si>
    <t>MTD Remaining</t>
  </si>
  <si>
    <t>% of Goal</t>
  </si>
  <si>
    <t>Over-delivery</t>
  </si>
  <si>
    <t>Daily UVs needed</t>
  </si>
  <si>
    <t>MTD Days</t>
  </si>
  <si>
    <t>Number of days</t>
  </si>
  <si>
    <t>Days Remaining</t>
  </si>
  <si>
    <t>Today</t>
  </si>
  <si>
    <t>Yesterday's Date:</t>
  </si>
  <si>
    <t>% of Month Complete:</t>
  </si>
  <si>
    <t>% of Month Remaining:</t>
  </si>
  <si>
    <t>URLs</t>
  </si>
  <si>
    <t>Total Unique Visitors</t>
  </si>
  <si>
    <t>Daily UV Delivery</t>
  </si>
  <si>
    <t>Cosentyx Microsite</t>
  </si>
  <si>
    <t>Duopa Microsite</t>
  </si>
  <si>
    <t>Dupixent Microsite</t>
  </si>
  <si>
    <t>Esbriet Microsite</t>
  </si>
  <si>
    <t>June</t>
  </si>
  <si>
    <t>Gleevec (GIST) Microsite</t>
  </si>
  <si>
    <t>Week 1 Ave</t>
  </si>
  <si>
    <t>Humira CD Microsite</t>
  </si>
  <si>
    <t>Humira AS Microsite</t>
  </si>
  <si>
    <t>Week 2 Ave</t>
  </si>
  <si>
    <t>Week 3 Ave</t>
  </si>
  <si>
    <t>Week 4 Ave</t>
  </si>
  <si>
    <t>Humira PsA Microsite</t>
  </si>
  <si>
    <t>Humira PsO Microsite</t>
  </si>
  <si>
    <t>Humira RA Microsite</t>
  </si>
  <si>
    <t>Humira UC Microsite</t>
  </si>
  <si>
    <t>Ribociclib Microsite</t>
  </si>
  <si>
    <t>Lemtrada Microsite</t>
  </si>
  <si>
    <t>Linzess Microsite</t>
  </si>
  <si>
    <t>Livalo Microsite</t>
  </si>
  <si>
    <t>Ninlaro Microsite</t>
  </si>
  <si>
    <t>Ocrevus Microsite</t>
  </si>
  <si>
    <t>Otezla Microsite</t>
  </si>
  <si>
    <t>Restasis Microsite</t>
  </si>
  <si>
    <t>Sandostatin Microsite</t>
  </si>
  <si>
    <t>SpinrazaMicrosite</t>
  </si>
  <si>
    <t>Soliqua Microsite</t>
  </si>
  <si>
    <t>Synthroid Microsite</t>
  </si>
  <si>
    <t>Synvisc Brand Microsite</t>
  </si>
  <si>
    <t>Tagrisso Microsite</t>
  </si>
  <si>
    <t>Tecfidera Microsite</t>
  </si>
  <si>
    <t>Tasinga Microsite</t>
  </si>
  <si>
    <t>Toujeo Microsite</t>
  </si>
  <si>
    <t>Trintellix Microsite</t>
  </si>
  <si>
    <t>Trulance Microsite</t>
  </si>
  <si>
    <t>Truvada Microsite</t>
  </si>
  <si>
    <t>Votrient Microsite</t>
  </si>
  <si>
    <t>Watchman Microsite</t>
  </si>
  <si>
    <t>Xiidra Microsite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</si>
</sst>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dd"/>
    <numFmt numFmtId="165" formatCode="M/d/yyyy"/>
    <numFmt numFmtId="166" formatCode="_(* #,##0_);_(* \(#,##0\);_(* &quot;-&quot;??_);_(@_)"/>
    <numFmt numFmtId="167" formatCode="_(* #,##0.00_);_(* \(#,##0.00\);_(* &quot;-&quot;??_);_(@_)"/>
    <numFmt numFmtId="168" formatCode="0.0%"/>
    <numFmt numFmtId="169" formatCode="m/d/yyyy h:mm:ss"/>
  </numFmts>
  <fonts count="8">
    <font>
      <sz val="11.0"/>
      <color rgb="FF000000"/>
      <name val="Calibri"/>
    </font>
    <font>
      <b/>
      <sz val="11.0"/>
      <color rgb="FF000000"/>
      <name val="Calibri"/>
    </font>
    <font>
      <sz val="10.0"/>
      <name val="Arial"/>
    </font>
    <font>
      <b/>
      <sz val="9.0"/>
      <name val="Arial"/>
    </font>
    <font>
      <sz val="9.0"/>
      <name val="Arial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9CC00"/>
        <bgColor rgb="FF99CC00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CCCCFF"/>
        <bgColor rgb="FFCCCCFF"/>
      </patternFill>
    </fill>
  </fills>
  <borders count="1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2" fillId="3" fontId="0" numFmtId="0" xfId="0" applyAlignment="1" applyBorder="1" applyFill="1" applyFont="1">
      <alignment horizontal="right" shrinkToFit="0" wrapText="0"/>
    </xf>
    <xf borderId="2" fillId="3" fontId="0" numFmtId="0" xfId="0" applyAlignment="1" applyBorder="1" applyFont="1">
      <alignment shrinkToFit="0" wrapText="0"/>
    </xf>
    <xf borderId="2" fillId="0" fontId="0" numFmtId="164" xfId="0" applyAlignment="1" applyBorder="1" applyFont="1" applyNumberFormat="1">
      <alignment horizontal="right" shrinkToFit="0" wrapText="0"/>
    </xf>
    <xf borderId="2" fillId="0" fontId="0" numFmtId="165" xfId="0" applyAlignment="1" applyBorder="1" applyFont="1" applyNumberFormat="1">
      <alignment readingOrder="0" shrinkToFit="0" wrapText="0"/>
    </xf>
    <xf borderId="2" fillId="4" fontId="0" numFmtId="166" xfId="0" applyAlignment="1" applyBorder="1" applyFill="1" applyFont="1" applyNumberFormat="1">
      <alignment shrinkToFit="0" wrapText="0"/>
    </xf>
    <xf borderId="2" fillId="0" fontId="0" numFmtId="166" xfId="0" applyAlignment="1" applyBorder="1" applyFont="1" applyNumberFormat="1">
      <alignment readingOrder="0" shrinkToFit="0" wrapText="0"/>
    </xf>
    <xf borderId="0" fillId="0" fontId="0" numFmtId="167" xfId="0" applyAlignment="1" applyFont="1" applyNumberFormat="1">
      <alignment shrinkToFit="0" wrapText="0"/>
    </xf>
    <xf borderId="2" fillId="0" fontId="0" numFmtId="166" xfId="0" applyAlignment="1" applyBorder="1" applyFont="1" applyNumberFormat="1">
      <alignment shrinkToFit="0" wrapText="0"/>
    </xf>
    <xf borderId="2" fillId="5" fontId="0" numFmtId="14" xfId="0" applyAlignment="1" applyBorder="1" applyFill="1" applyFont="1" applyNumberFormat="1">
      <alignment shrinkToFit="0" wrapText="0"/>
    </xf>
    <xf borderId="2" fillId="5" fontId="0" numFmtId="166" xfId="0" applyAlignment="1" applyBorder="1" applyFont="1" applyNumberFormat="1">
      <alignment shrinkToFit="0" wrapText="0"/>
    </xf>
    <xf borderId="0" fillId="0" fontId="0" numFmtId="166" xfId="0" applyAlignment="1" applyFont="1" applyNumberFormat="1">
      <alignment shrinkToFit="0" wrapText="0"/>
    </xf>
    <xf borderId="2" fillId="0" fontId="0" numFmtId="0" xfId="0" applyAlignment="1" applyBorder="1" applyFont="1">
      <alignment shrinkToFit="0" wrapText="0"/>
    </xf>
    <xf borderId="2" fillId="0" fontId="0" numFmtId="168" xfId="0" applyAlignment="1" applyBorder="1" applyFont="1" applyNumberFormat="1">
      <alignment shrinkToFit="0" wrapText="0"/>
    </xf>
    <xf borderId="3" fillId="6" fontId="0" numFmtId="0" xfId="0" applyAlignment="1" applyBorder="1" applyFill="1" applyFont="1">
      <alignment shrinkToFit="0" wrapText="0"/>
    </xf>
    <xf borderId="4" fillId="6" fontId="0" numFmtId="14" xfId="0" applyAlignment="1" applyBorder="1" applyFont="1" applyNumberFormat="1">
      <alignment shrinkToFit="0" wrapText="0"/>
    </xf>
    <xf borderId="5" fillId="6" fontId="0" numFmtId="0" xfId="0" applyAlignment="1" applyBorder="1" applyFont="1">
      <alignment shrinkToFit="0" wrapText="0"/>
    </xf>
    <xf borderId="6" fillId="6" fontId="0" numFmtId="0" xfId="0" applyAlignment="1" applyBorder="1" applyFont="1">
      <alignment shrinkToFit="0" wrapText="0"/>
    </xf>
    <xf borderId="1" fillId="6" fontId="0" numFmtId="14" xfId="0" applyAlignment="1" applyBorder="1" applyFont="1" applyNumberFormat="1">
      <alignment shrinkToFit="0" wrapText="0"/>
    </xf>
    <xf borderId="7" fillId="6" fontId="0" numFmtId="0" xfId="0" applyAlignment="1" applyBorder="1" applyFont="1">
      <alignment shrinkToFit="0" wrapText="0"/>
    </xf>
    <xf borderId="6" fillId="6" fontId="2" numFmtId="169" xfId="0" applyAlignment="1" applyBorder="1" applyFont="1" applyNumberFormat="1">
      <alignment shrinkToFit="0" wrapText="0"/>
    </xf>
    <xf borderId="7" fillId="6" fontId="2" numFmtId="14" xfId="0" applyAlignment="1" applyBorder="1" applyFont="1" applyNumberFormat="1">
      <alignment shrinkToFit="0" wrapText="0"/>
    </xf>
    <xf borderId="1" fillId="6" fontId="0" numFmtId="0" xfId="0" applyAlignment="1" applyBorder="1" applyFont="1">
      <alignment shrinkToFit="0" wrapText="0"/>
    </xf>
    <xf borderId="6" fillId="6" fontId="3" numFmtId="0" xfId="0" applyAlignment="1" applyBorder="1" applyFont="1">
      <alignment shrinkToFit="0" wrapText="0"/>
    </xf>
    <xf borderId="1" fillId="6" fontId="4" numFmtId="0" xfId="0" applyAlignment="1" applyBorder="1" applyFont="1">
      <alignment shrinkToFit="0" wrapText="0"/>
    </xf>
    <xf borderId="7" fillId="6" fontId="4" numFmtId="14" xfId="0" applyAlignment="1" applyBorder="1" applyFont="1" applyNumberFormat="1">
      <alignment shrinkToFit="0" wrapText="0"/>
    </xf>
    <xf borderId="7" fillId="6" fontId="4" numFmtId="168" xfId="0" applyAlignment="1" applyBorder="1" applyFont="1" applyNumberFormat="1">
      <alignment shrinkToFit="0" wrapText="0"/>
    </xf>
    <xf borderId="8" fillId="6" fontId="3" numFmtId="0" xfId="0" applyAlignment="1" applyBorder="1" applyFont="1">
      <alignment shrinkToFit="0" wrapText="0"/>
    </xf>
    <xf borderId="9" fillId="6" fontId="4" numFmtId="0" xfId="0" applyAlignment="1" applyBorder="1" applyFont="1">
      <alignment shrinkToFit="0" wrapText="0"/>
    </xf>
    <xf borderId="10" fillId="6" fontId="4" numFmtId="168" xfId="0" applyAlignment="1" applyBorder="1" applyFont="1" applyNumberFormat="1">
      <alignment shrinkToFit="0" wrapText="0"/>
    </xf>
    <xf borderId="11" fillId="6" fontId="3" numFmtId="0" xfId="0" applyAlignment="1" applyBorder="1" applyFont="1">
      <alignment shrinkToFit="0" wrapText="0"/>
    </xf>
    <xf borderId="2" fillId="0" fontId="0" numFmtId="14" xfId="0" applyAlignment="1" applyBorder="1" applyFont="1" applyNumberFormat="1">
      <alignment shrinkToFit="0" wrapText="0"/>
    </xf>
    <xf borderId="2" fillId="0" fontId="5" numFmtId="166" xfId="0" applyAlignment="1" applyBorder="1" applyFont="1" applyNumberFormat="1">
      <alignment readingOrder="0" shrinkToFit="0" wrapText="0"/>
    </xf>
    <xf borderId="0" fillId="0" fontId="6" numFmtId="0" xfId="0" applyAlignment="1" applyFont="1">
      <alignment shrinkToFit="0" wrapText="0"/>
    </xf>
    <xf borderId="2" fillId="6" fontId="3" numFmtId="0" xfId="0" applyAlignment="1" applyBorder="1" applyFont="1">
      <alignment shrinkToFit="0" wrapText="0"/>
    </xf>
    <xf borderId="0" fillId="0" fontId="7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2.88"/>
    <col customWidth="1" min="4" max="4" width="14.13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23</v>
      </c>
      <c r="D5" s="6" t="s">
        <v>24</v>
      </c>
    </row>
    <row r="6" ht="13.5" customHeight="1">
      <c r="A6" s="7">
        <f t="shared" ref="A6:A35" si="1">B6</f>
        <v>43009.29167</v>
      </c>
      <c r="B6" s="8">
        <v>43009.29166666667</v>
      </c>
      <c r="C6" s="12" t="str">
        <f>D6</f>
        <v/>
      </c>
      <c r="D6" s="12"/>
      <c r="F6" s="11"/>
    </row>
    <row r="7" ht="13.5" customHeight="1">
      <c r="A7" s="7">
        <f t="shared" si="1"/>
        <v>43010.29167</v>
      </c>
      <c r="B7" s="8">
        <v>43010.29166666667</v>
      </c>
      <c r="C7" s="12">
        <f t="shared" ref="C7:C36" si="2">IF(D7-D6&lt;0,0,D7-D6)</f>
        <v>0</v>
      </c>
      <c r="D7" s="12"/>
      <c r="F7" s="11"/>
    </row>
    <row r="8" ht="13.5" customHeight="1">
      <c r="A8" s="7">
        <f t="shared" si="1"/>
        <v>43011.29167</v>
      </c>
      <c r="B8" s="8">
        <v>43011.29166666667</v>
      </c>
      <c r="C8" s="12">
        <f t="shared" si="2"/>
        <v>0</v>
      </c>
      <c r="D8" s="12"/>
      <c r="F8" s="11"/>
    </row>
    <row r="9" ht="13.5" customHeight="1">
      <c r="A9" s="7">
        <f t="shared" si="1"/>
        <v>43012.29167</v>
      </c>
      <c r="B9" s="8">
        <v>43012.29166666667</v>
      </c>
      <c r="C9" s="12">
        <f t="shared" si="2"/>
        <v>0</v>
      </c>
      <c r="D9" s="12"/>
      <c r="F9" s="11"/>
    </row>
    <row r="10" ht="13.5" customHeight="1">
      <c r="A10" s="7">
        <f t="shared" si="1"/>
        <v>43013.29167</v>
      </c>
      <c r="B10" s="8">
        <v>43013.29166666667</v>
      </c>
      <c r="C10" s="12">
        <f t="shared" si="2"/>
        <v>0</v>
      </c>
      <c r="D10" s="12"/>
      <c r="F10" s="11"/>
    </row>
    <row r="11" ht="13.5" customHeight="1">
      <c r="A11" s="7">
        <f t="shared" si="1"/>
        <v>43014.29167</v>
      </c>
      <c r="B11" s="8">
        <v>43014.29166666667</v>
      </c>
      <c r="C11" s="12">
        <f t="shared" si="2"/>
        <v>0</v>
      </c>
      <c r="D11" s="12"/>
      <c r="F11" s="11"/>
    </row>
    <row r="12" ht="13.5" customHeight="1">
      <c r="A12" s="7">
        <f t="shared" si="1"/>
        <v>43015.29167</v>
      </c>
      <c r="B12" s="8">
        <v>43015.29166666667</v>
      </c>
      <c r="C12" s="12">
        <f t="shared" si="2"/>
        <v>0</v>
      </c>
      <c r="D12" s="12"/>
      <c r="F12" s="11"/>
    </row>
    <row r="13" ht="13.5" customHeight="1">
      <c r="A13" s="7">
        <f t="shared" si="1"/>
        <v>43016.29167</v>
      </c>
      <c r="B13" s="8">
        <v>43016.29166666667</v>
      </c>
      <c r="C13" s="12">
        <f t="shared" si="2"/>
        <v>0</v>
      </c>
      <c r="D13" s="12"/>
      <c r="F13" s="11"/>
    </row>
    <row r="14" ht="13.5" customHeight="1">
      <c r="A14" s="7">
        <f t="shared" si="1"/>
        <v>43017.29167</v>
      </c>
      <c r="B14" s="8">
        <v>43017.29166666667</v>
      </c>
      <c r="C14" s="12">
        <f t="shared" si="2"/>
        <v>0</v>
      </c>
      <c r="D14" s="12"/>
      <c r="F14" s="11"/>
    </row>
    <row r="15" ht="13.5" customHeight="1">
      <c r="A15" s="7">
        <f t="shared" si="1"/>
        <v>43018.29167</v>
      </c>
      <c r="B15" s="8">
        <v>43018.29166666667</v>
      </c>
      <c r="C15" s="12">
        <f t="shared" si="2"/>
        <v>0</v>
      </c>
      <c r="D15" s="12"/>
      <c r="F15" s="11"/>
    </row>
    <row r="16" ht="13.5" customHeight="1">
      <c r="A16" s="7">
        <f t="shared" si="1"/>
        <v>43019.29167</v>
      </c>
      <c r="B16" s="8">
        <v>43019.29166666667</v>
      </c>
      <c r="C16" s="12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12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12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12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12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12">
        <f t="shared" si="2"/>
        <v>0</v>
      </c>
      <c r="D21" s="12"/>
      <c r="F21" s="11"/>
    </row>
    <row r="22" ht="13.5" customHeight="1">
      <c r="A22" s="7">
        <f t="shared" si="1"/>
        <v>43025.29167</v>
      </c>
      <c r="B22" s="8">
        <v>43025.29166666667</v>
      </c>
      <c r="C22" s="12">
        <f t="shared" si="2"/>
        <v>0</v>
      </c>
      <c r="D22" s="12"/>
      <c r="F22" s="11"/>
    </row>
    <row r="23" ht="13.5" customHeight="1">
      <c r="A23" s="7">
        <f t="shared" si="1"/>
        <v>43026.29167</v>
      </c>
      <c r="B23" s="8">
        <v>43026.29166666667</v>
      </c>
      <c r="C23" s="12">
        <f t="shared" si="2"/>
        <v>0</v>
      </c>
      <c r="D23" s="12"/>
      <c r="F23" s="11"/>
    </row>
    <row r="24" ht="13.5" customHeight="1">
      <c r="A24" s="7">
        <f t="shared" si="1"/>
        <v>43027.29167</v>
      </c>
      <c r="B24" s="8">
        <v>43027.29166666667</v>
      </c>
      <c r="C24" s="12">
        <f t="shared" si="2"/>
        <v>0</v>
      </c>
      <c r="D24" s="12"/>
      <c r="F24" s="11"/>
    </row>
    <row r="25" ht="13.5" customHeight="1">
      <c r="A25" s="7">
        <f t="shared" si="1"/>
        <v>43028.29167</v>
      </c>
      <c r="B25" s="8">
        <v>43028.29166666667</v>
      </c>
      <c r="C25" s="12">
        <f t="shared" si="2"/>
        <v>0</v>
      </c>
      <c r="D25" s="12"/>
      <c r="F25" s="11"/>
    </row>
    <row r="26" ht="13.5" customHeight="1">
      <c r="A26" s="7">
        <f t="shared" si="1"/>
        <v>43029.29167</v>
      </c>
      <c r="B26" s="8">
        <v>43029.29166666667</v>
      </c>
      <c r="C26" s="12">
        <f t="shared" si="2"/>
        <v>0</v>
      </c>
      <c r="D26" s="12"/>
      <c r="F26" s="11"/>
    </row>
    <row r="27" ht="13.5" customHeight="1">
      <c r="A27" s="7">
        <f t="shared" si="1"/>
        <v>43030.29167</v>
      </c>
      <c r="B27" s="8">
        <v>43030.29166666667</v>
      </c>
      <c r="C27" s="12">
        <f t="shared" si="2"/>
        <v>0</v>
      </c>
      <c r="D27" s="12"/>
      <c r="F27" s="11"/>
    </row>
    <row r="28" ht="13.5" customHeight="1">
      <c r="A28" s="7">
        <f t="shared" si="1"/>
        <v>43031.29167</v>
      </c>
      <c r="B28" s="8">
        <v>43031.29166666667</v>
      </c>
      <c r="C28" s="12">
        <f t="shared" si="2"/>
        <v>0</v>
      </c>
      <c r="D28" s="12"/>
      <c r="F28" s="11"/>
    </row>
    <row r="29" ht="13.5" customHeight="1">
      <c r="A29" s="7">
        <f t="shared" si="1"/>
        <v>43032.29167</v>
      </c>
      <c r="B29" s="8">
        <v>43032.29166666667</v>
      </c>
      <c r="C29" s="12">
        <f t="shared" si="2"/>
        <v>0</v>
      </c>
      <c r="D29" s="12"/>
      <c r="F29" s="11"/>
    </row>
    <row r="30" ht="13.5" customHeight="1">
      <c r="A30" s="7">
        <f t="shared" si="1"/>
        <v>43033.29167</v>
      </c>
      <c r="B30" s="8">
        <v>43033.29166666667</v>
      </c>
      <c r="C30" s="12">
        <f t="shared" si="2"/>
        <v>0</v>
      </c>
      <c r="D30" s="12"/>
      <c r="F30" s="11"/>
    </row>
    <row r="31" ht="16.5" customHeight="1">
      <c r="A31" s="7">
        <f t="shared" si="1"/>
        <v>43034.29167</v>
      </c>
      <c r="B31" s="8">
        <v>43034.29166666667</v>
      </c>
      <c r="C31" s="12">
        <f t="shared" si="2"/>
        <v>0</v>
      </c>
      <c r="D31" s="12"/>
      <c r="F31" s="11"/>
    </row>
    <row r="32" ht="15.0" customHeight="1">
      <c r="A32" s="7">
        <f t="shared" si="1"/>
        <v>43035.29167</v>
      </c>
      <c r="B32" s="8">
        <v>43035.29166666667</v>
      </c>
      <c r="C32" s="12">
        <f t="shared" si="2"/>
        <v>0</v>
      </c>
      <c r="D32" s="12"/>
      <c r="F32" s="11"/>
    </row>
    <row r="33" ht="13.5" customHeight="1">
      <c r="A33" s="7">
        <f t="shared" si="1"/>
        <v>43036.29167</v>
      </c>
      <c r="B33" s="8">
        <v>43036.29166666667</v>
      </c>
      <c r="C33" s="12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12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12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SUM(C6:C35)</f>
        <v>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1.0</v>
      </c>
      <c r="D39" s="1"/>
    </row>
    <row r="40" ht="13.5" customHeight="1">
      <c r="A40" s="1"/>
      <c r="B40" s="16" t="s">
        <v>10</v>
      </c>
      <c r="C40" s="12">
        <f>C37</f>
        <v>0</v>
      </c>
      <c r="D40" s="1"/>
    </row>
    <row r="41" ht="13.5" customHeight="1">
      <c r="A41" s="1"/>
      <c r="B41" s="16" t="s">
        <v>11</v>
      </c>
      <c r="C41" s="12">
        <f>C39-C40</f>
        <v>1</v>
      </c>
      <c r="D41" s="1"/>
    </row>
    <row r="42" ht="13.5" customHeight="1">
      <c r="A42" s="1"/>
      <c r="B42" s="16" t="s">
        <v>12</v>
      </c>
      <c r="C42" s="17">
        <f>C40/C39</f>
        <v>0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0.04761904762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13.0"/>
    <col customWidth="1" min="4" max="4" width="12.75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33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1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"/>
      <c r="F5" s="1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223</v>
      </c>
      <c r="D6" s="10">
        <v>223.0</v>
      </c>
      <c r="E6" s="16" t="s">
        <v>31</v>
      </c>
      <c r="F6" s="12">
        <f>AVERAGE(C6:C12)</f>
        <v>376.1428571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301</v>
      </c>
      <c r="D7" s="10">
        <v>524.0</v>
      </c>
      <c r="E7" s="1"/>
      <c r="F7" s="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338</v>
      </c>
      <c r="D8" s="10">
        <v>862.0</v>
      </c>
      <c r="E8" s="1"/>
      <c r="F8" s="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447</v>
      </c>
      <c r="D9" s="10">
        <v>1309.0</v>
      </c>
      <c r="E9" s="1"/>
      <c r="F9" s="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442</v>
      </c>
      <c r="D10" s="10">
        <v>1751.0</v>
      </c>
      <c r="E10" s="1"/>
      <c r="F10" s="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439</v>
      </c>
      <c r="D11" s="10">
        <v>2190.0</v>
      </c>
      <c r="E11" s="1"/>
      <c r="F11" s="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443</v>
      </c>
      <c r="D12" s="10">
        <v>2633.0</v>
      </c>
      <c r="E12" s="1"/>
      <c r="F12" s="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459</v>
      </c>
      <c r="D13" s="10">
        <v>3092.0</v>
      </c>
      <c r="E13" s="16" t="s">
        <v>34</v>
      </c>
      <c r="F13" s="12">
        <f>AVERAGE(C13:C19)</f>
        <v>124.2857143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342</v>
      </c>
      <c r="D14" s="10">
        <v>3434.0</v>
      </c>
      <c r="E14" s="1"/>
      <c r="F14" s="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69</v>
      </c>
      <c r="D15" s="10">
        <v>3503.0</v>
      </c>
      <c r="E15" s="1"/>
      <c r="F15" s="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E16" s="1"/>
      <c r="F16" s="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E17" s="1"/>
      <c r="F17" s="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E18" s="1"/>
      <c r="F18" s="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E19" s="1"/>
      <c r="F19" s="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E21" s="1"/>
      <c r="F21" s="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E22" s="1"/>
      <c r="F22" s="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E23" s="1"/>
      <c r="F23" s="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E24" s="1"/>
      <c r="F24" s="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E25" s="1"/>
      <c r="F25" s="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E26" s="1"/>
      <c r="F26" s="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E28" s="1"/>
      <c r="F28" s="11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E29" s="1"/>
      <c r="F29" s="11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E30" s="1"/>
      <c r="F30" s="11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E31" s="1"/>
      <c r="F31" s="11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E32" s="1"/>
      <c r="F32" s="11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E33" s="1"/>
      <c r="F33" s="11"/>
    </row>
    <row r="34" ht="16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  <c r="E34" s="1"/>
      <c r="F34" s="11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  <c r="E35" s="1"/>
      <c r="F35" s="11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  <c r="E36" s="1"/>
      <c r="F36" s="1"/>
    </row>
    <row r="37" ht="13.5" customHeight="1">
      <c r="A37" s="1"/>
      <c r="B37" s="13" t="s">
        <v>8</v>
      </c>
      <c r="C37" s="14">
        <f>SUM(C6:C36)</f>
        <v>3503</v>
      </c>
      <c r="D37" s="1"/>
      <c r="E37" s="1"/>
      <c r="F37" s="1"/>
    </row>
    <row r="38" ht="13.5" customHeight="1">
      <c r="A38" s="1"/>
      <c r="B38" s="1"/>
      <c r="C38" s="15"/>
      <c r="D38" s="1"/>
      <c r="E38" s="1"/>
      <c r="F38" s="1"/>
    </row>
    <row r="39" ht="13.5" customHeight="1">
      <c r="A39" s="1"/>
      <c r="B39" s="16" t="s">
        <v>9</v>
      </c>
      <c r="C39" s="10">
        <v>13000.0</v>
      </c>
      <c r="D39" s="1"/>
      <c r="E39" s="1"/>
      <c r="F39" s="1"/>
    </row>
    <row r="40" ht="13.5" customHeight="1">
      <c r="A40" s="1"/>
      <c r="B40" s="16" t="s">
        <v>10</v>
      </c>
      <c r="C40" s="12">
        <f>C37</f>
        <v>3503</v>
      </c>
      <c r="D40" s="1"/>
      <c r="E40" s="1"/>
      <c r="F40" s="1"/>
    </row>
    <row r="41" ht="13.5" customHeight="1">
      <c r="A41" s="1"/>
      <c r="B41" s="16" t="s">
        <v>11</v>
      </c>
      <c r="C41" s="12">
        <f>C39-C40</f>
        <v>9497</v>
      </c>
      <c r="D41" s="1"/>
      <c r="E41" s="1"/>
      <c r="F41" s="1"/>
    </row>
    <row r="42" ht="13.5" customHeight="1">
      <c r="A42" s="1"/>
      <c r="B42" s="16" t="s">
        <v>12</v>
      </c>
      <c r="C42" s="17">
        <f>C40/C39</f>
        <v>0.2694615385</v>
      </c>
      <c r="D42" s="1"/>
      <c r="E42" s="1"/>
      <c r="F42" s="1"/>
    </row>
    <row r="43" ht="13.5" customHeight="1">
      <c r="A43" s="1"/>
      <c r="B43" s="16" t="s">
        <v>13</v>
      </c>
      <c r="C43" s="12">
        <f>IF(C40&lt;C39,0,C40-C39)</f>
        <v>0</v>
      </c>
      <c r="D43" s="1"/>
      <c r="E43" s="1"/>
      <c r="F43" s="1"/>
    </row>
    <row r="44" ht="13.5" customHeight="1">
      <c r="A44" s="1"/>
      <c r="B44" s="16" t="s">
        <v>14</v>
      </c>
      <c r="C44" s="12">
        <f>(C39-C37)/C48</f>
        <v>452.2380952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8" t="s">
        <v>15</v>
      </c>
      <c r="C46" s="19">
        <f>C50-C49</f>
        <v>10</v>
      </c>
      <c r="D46" s="20"/>
      <c r="E46" s="1"/>
      <c r="F46" s="1"/>
    </row>
    <row r="47" ht="13.5" customHeight="1">
      <c r="A47" s="1"/>
      <c r="B47" s="21" t="s">
        <v>16</v>
      </c>
      <c r="C47" s="22">
        <f>D49-C49+1</f>
        <v>31</v>
      </c>
      <c r="D47" s="23"/>
      <c r="E47" s="1"/>
      <c r="F47" s="1"/>
    </row>
    <row r="48" ht="13.5" customHeight="1">
      <c r="A48" s="1"/>
      <c r="B48" s="21" t="s">
        <v>17</v>
      </c>
      <c r="C48" s="22">
        <f>+C47-C46</f>
        <v>21</v>
      </c>
      <c r="D48" s="23"/>
      <c r="E48" s="1"/>
      <c r="F48" s="1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  <c r="E49" s="1"/>
      <c r="F49" s="1"/>
    </row>
    <row r="50" ht="13.5" customHeight="1">
      <c r="A50" s="1"/>
      <c r="B50" s="21" t="s">
        <v>18</v>
      </c>
      <c r="C50" s="22">
        <f>TODAY()</f>
        <v>43019</v>
      </c>
      <c r="D50" s="23"/>
      <c r="E50" s="1"/>
      <c r="F50" s="1"/>
    </row>
    <row r="51" ht="13.5" customHeight="1">
      <c r="A51" s="1"/>
      <c r="B51" s="21"/>
      <c r="C51" s="26"/>
      <c r="D51" s="23"/>
      <c r="E51" s="1"/>
      <c r="F51" s="1"/>
    </row>
    <row r="52" ht="13.5" customHeight="1">
      <c r="A52" s="1"/>
      <c r="B52" s="27" t="s">
        <v>19</v>
      </c>
      <c r="C52" s="28"/>
      <c r="D52" s="29">
        <f>TODAY()-1</f>
        <v>43018</v>
      </c>
      <c r="E52" s="1"/>
      <c r="F52" s="1"/>
    </row>
    <row r="53" ht="13.5" customHeight="1">
      <c r="A53" s="1"/>
      <c r="B53" s="27" t="s">
        <v>20</v>
      </c>
      <c r="C53" s="28"/>
      <c r="D53" s="30">
        <f>C46/C47</f>
        <v>0.3225806452</v>
      </c>
      <c r="E53" s="1"/>
      <c r="F53" s="1"/>
    </row>
    <row r="54" ht="13.5" customHeight="1">
      <c r="A54" s="1"/>
      <c r="B54" s="31" t="s">
        <v>21</v>
      </c>
      <c r="C54" s="32"/>
      <c r="D54" s="33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8" t="s">
        <v>22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6.38"/>
    <col customWidth="1" min="3" max="3" width="13.0"/>
    <col customWidth="1" min="4" max="4" width="14.88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32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1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"/>
      <c r="F5" s="1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51</v>
      </c>
      <c r="D6" s="10">
        <v>51.0</v>
      </c>
      <c r="E6" s="16" t="s">
        <v>31</v>
      </c>
      <c r="F6" s="12" t="str">
        <f>AVERAGE(#REF!)</f>
        <v>#REF!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27</v>
      </c>
      <c r="D7" s="10">
        <v>78.0</v>
      </c>
      <c r="E7" s="1"/>
      <c r="F7" s="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33</v>
      </c>
      <c r="D8" s="10">
        <v>111.0</v>
      </c>
      <c r="E8" s="1"/>
      <c r="F8" s="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1</v>
      </c>
      <c r="D9" s="10">
        <v>112.0</v>
      </c>
      <c r="E9" s="1"/>
      <c r="F9" s="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</v>
      </c>
      <c r="D10" s="10">
        <v>113.0</v>
      </c>
      <c r="E10" s="1"/>
      <c r="F10" s="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16</v>
      </c>
      <c r="D11" s="10">
        <v>129.0</v>
      </c>
      <c r="E11" s="1"/>
      <c r="F11" s="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2</v>
      </c>
      <c r="D12" s="10">
        <v>131.0</v>
      </c>
      <c r="E12" s="1"/>
      <c r="F12" s="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0">
        <v>131.0</v>
      </c>
      <c r="E13" s="16" t="s">
        <v>34</v>
      </c>
      <c r="F13" s="12" t="str">
        <f>AVERAGE(#REF!)</f>
        <v>#REF!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131.0</v>
      </c>
      <c r="E14" s="1"/>
      <c r="F14" s="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131.0</v>
      </c>
      <c r="E15" s="1"/>
      <c r="F15" s="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E16" s="1"/>
      <c r="F16" s="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E17" s="1"/>
      <c r="F17" s="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E18" s="1"/>
      <c r="F18" s="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E19" s="1"/>
      <c r="F19" s="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 t="str">
        <f>AVERAGE(#REF!)</f>
        <v>#REF!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E21" s="1"/>
      <c r="F21" s="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E22" s="1"/>
      <c r="F22" s="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E23" s="1"/>
      <c r="F23" s="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E24" s="1"/>
      <c r="F24" s="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E25" s="1"/>
      <c r="F25" s="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E26" s="1"/>
      <c r="F26" s="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 t="str">
        <f>AVERAGE(#REF!)</f>
        <v>#REF!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E28" s="1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E29" s="1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E30" s="1"/>
      <c r="F30" s="15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E31" s="1"/>
      <c r="F31" s="15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E32" s="1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E33" s="1"/>
      <c r="F33" s="1"/>
    </row>
    <row r="34" ht="16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  <c r="E34" s="1"/>
      <c r="F34" s="1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  <c r="E35" s="1"/>
      <c r="F35" s="1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  <c r="E36" s="1"/>
      <c r="F36" s="1"/>
    </row>
    <row r="37" ht="13.5" customHeight="1">
      <c r="A37" s="1"/>
      <c r="B37" s="13" t="s">
        <v>8</v>
      </c>
      <c r="C37" s="14">
        <f>SUM(C6:C36)</f>
        <v>131</v>
      </c>
      <c r="D37" s="1"/>
      <c r="E37" s="1"/>
      <c r="F37" s="1"/>
    </row>
    <row r="38" ht="13.5" customHeight="1">
      <c r="A38" s="1"/>
      <c r="B38" s="1"/>
      <c r="C38" s="15"/>
      <c r="D38" s="1"/>
      <c r="E38" s="1"/>
      <c r="F38" s="1"/>
    </row>
    <row r="39" ht="13.5" customHeight="1">
      <c r="A39" s="1"/>
      <c r="B39" s="16" t="s">
        <v>9</v>
      </c>
      <c r="C39" s="12">
        <v>2000.0</v>
      </c>
      <c r="D39" s="1"/>
      <c r="E39" s="1"/>
      <c r="F39" s="1"/>
    </row>
    <row r="40" ht="13.5" customHeight="1">
      <c r="A40" s="1"/>
      <c r="B40" s="16" t="s">
        <v>10</v>
      </c>
      <c r="C40" s="12">
        <f>C37</f>
        <v>131</v>
      </c>
      <c r="D40" s="1"/>
      <c r="E40" s="1"/>
      <c r="F40" s="1"/>
    </row>
    <row r="41" ht="13.5" customHeight="1">
      <c r="A41" s="1"/>
      <c r="B41" s="16" t="s">
        <v>11</v>
      </c>
      <c r="C41" s="12">
        <f>C39-C40</f>
        <v>1869</v>
      </c>
      <c r="D41" s="1"/>
      <c r="E41" s="1"/>
      <c r="F41" s="1"/>
    </row>
    <row r="42" ht="13.5" customHeight="1">
      <c r="A42" s="1"/>
      <c r="B42" s="16" t="s">
        <v>12</v>
      </c>
      <c r="C42" s="17">
        <f>C40/C39</f>
        <v>0.0655</v>
      </c>
      <c r="D42" s="1"/>
      <c r="E42" s="1"/>
      <c r="F42" s="1"/>
    </row>
    <row r="43" ht="13.5" customHeight="1">
      <c r="A43" s="1"/>
      <c r="B43" s="16" t="s">
        <v>13</v>
      </c>
      <c r="C43" s="12">
        <f>IF(C40&lt;C39,0,C40-C39)</f>
        <v>0</v>
      </c>
      <c r="D43" s="1"/>
      <c r="E43" s="1"/>
      <c r="F43" s="1"/>
    </row>
    <row r="44" ht="13.5" customHeight="1">
      <c r="A44" s="1"/>
      <c r="B44" s="16" t="s">
        <v>14</v>
      </c>
      <c r="C44" s="12">
        <f>(C39-C37)/C48</f>
        <v>89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8" t="s">
        <v>15</v>
      </c>
      <c r="C46" s="19">
        <f>C50-C49</f>
        <v>10</v>
      </c>
      <c r="D46" s="20"/>
      <c r="E46" s="1"/>
      <c r="F46" s="1"/>
    </row>
    <row r="47" ht="13.5" customHeight="1">
      <c r="A47" s="1"/>
      <c r="B47" s="21" t="s">
        <v>16</v>
      </c>
      <c r="C47" s="22">
        <f>D49-C49+1</f>
        <v>31</v>
      </c>
      <c r="D47" s="23"/>
      <c r="E47" s="1"/>
      <c r="F47" s="1"/>
    </row>
    <row r="48" ht="13.5" customHeight="1">
      <c r="A48" s="1"/>
      <c r="B48" s="21" t="s">
        <v>17</v>
      </c>
      <c r="C48" s="22">
        <f>+C47-C46</f>
        <v>21</v>
      </c>
      <c r="D48" s="23"/>
      <c r="E48" s="1"/>
      <c r="F48" s="1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  <c r="E49" s="1"/>
      <c r="F49" s="1"/>
    </row>
    <row r="50" ht="13.5" customHeight="1">
      <c r="A50" s="1"/>
      <c r="B50" s="21" t="s">
        <v>18</v>
      </c>
      <c r="C50" s="22">
        <f>TODAY()</f>
        <v>43019</v>
      </c>
      <c r="D50" s="23"/>
      <c r="E50" s="1"/>
      <c r="F50" s="1"/>
    </row>
    <row r="51" ht="13.5" customHeight="1">
      <c r="A51" s="1"/>
      <c r="B51" s="21"/>
      <c r="C51" s="26"/>
      <c r="D51" s="23"/>
      <c r="E51" s="1"/>
      <c r="F51" s="1"/>
    </row>
    <row r="52" ht="13.5" customHeight="1">
      <c r="A52" s="1"/>
      <c r="B52" s="27" t="s">
        <v>19</v>
      </c>
      <c r="C52" s="28"/>
      <c r="D52" s="29">
        <f>TODAY()-1</f>
        <v>43018</v>
      </c>
      <c r="E52" s="1"/>
      <c r="F52" s="1"/>
    </row>
    <row r="53" ht="13.5" customHeight="1">
      <c r="A53" s="1"/>
      <c r="B53" s="27" t="s">
        <v>20</v>
      </c>
      <c r="C53" s="28"/>
      <c r="D53" s="30">
        <f>C46/C47</f>
        <v>0.3225806452</v>
      </c>
      <c r="E53" s="1"/>
      <c r="F53" s="1"/>
    </row>
    <row r="54" ht="13.5" customHeight="1">
      <c r="A54" s="1"/>
      <c r="B54" s="31" t="s">
        <v>21</v>
      </c>
      <c r="C54" s="32"/>
      <c r="D54" s="33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8" t="s">
        <v>22</v>
      </c>
      <c r="C57" s="1"/>
      <c r="D57" s="1"/>
      <c r="E57" s="1"/>
      <c r="F57" s="1"/>
    </row>
    <row r="58" ht="13.5" customHeight="1">
      <c r="A58" s="1"/>
      <c r="B58" s="1"/>
      <c r="C58" s="1"/>
      <c r="D58" s="1"/>
      <c r="E58" s="1"/>
      <c r="F58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13.0"/>
    <col customWidth="1" min="4" max="4" width="13.38"/>
    <col customWidth="1" min="5" max="5" width="7.63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2" t="s">
        <v>37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3" t="s">
        <v>2</v>
      </c>
      <c r="C4" s="4"/>
      <c r="D4" s="1"/>
      <c r="E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18</v>
      </c>
      <c r="D6" s="10">
        <v>18.0</v>
      </c>
      <c r="E6" s="16" t="s">
        <v>31</v>
      </c>
      <c r="F6" s="12">
        <f>AVERAGE(C6:C12)</f>
        <v>33.14285714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49</v>
      </c>
      <c r="D7" s="10">
        <v>67.0</v>
      </c>
      <c r="E7" s="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32</v>
      </c>
      <c r="D8" s="10">
        <v>99.0</v>
      </c>
      <c r="E8" s="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24</v>
      </c>
      <c r="D9" s="10">
        <v>123.0</v>
      </c>
      <c r="E9" s="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19</v>
      </c>
      <c r="D10" s="10">
        <v>142.0</v>
      </c>
      <c r="E10" s="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47</v>
      </c>
      <c r="D11" s="10">
        <v>189.0</v>
      </c>
      <c r="E11" s="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43</v>
      </c>
      <c r="D12" s="10">
        <v>232.0</v>
      </c>
      <c r="E12" s="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39</v>
      </c>
      <c r="D13" s="10">
        <v>271.0</v>
      </c>
      <c r="E13" s="16" t="s">
        <v>34</v>
      </c>
      <c r="F13" s="12">
        <f>AVERAGE(C13:C19)</f>
        <v>5.714285714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272.0</v>
      </c>
      <c r="E14" s="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272.0</v>
      </c>
      <c r="E15" s="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E16" s="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E17" s="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E18" s="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E19" s="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E21" s="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E22" s="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E23" s="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E24" s="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E25" s="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E26" s="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E28" s="1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E29" s="1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E30" s="1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E31" s="1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E32" s="1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E33" s="1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  <c r="E34" s="1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  <c r="E35" s="1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  <c r="E36" s="1"/>
    </row>
    <row r="37" ht="13.5" customHeight="1">
      <c r="A37" s="1"/>
      <c r="B37" s="13" t="s">
        <v>8</v>
      </c>
      <c r="C37" s="14">
        <f>SUM(C6:C36)</f>
        <v>272</v>
      </c>
      <c r="D37" s="1"/>
      <c r="E37" s="1"/>
    </row>
    <row r="38" ht="13.5" customHeight="1">
      <c r="A38" s="1"/>
      <c r="B38" s="1"/>
      <c r="C38" s="15"/>
      <c r="D38" s="1"/>
      <c r="E38" s="1"/>
    </row>
    <row r="39" ht="13.5" customHeight="1">
      <c r="A39" s="1"/>
      <c r="B39" s="16" t="s">
        <v>9</v>
      </c>
      <c r="C39" s="12">
        <v>3500.0</v>
      </c>
      <c r="D39" s="1"/>
      <c r="E39" s="1"/>
    </row>
    <row r="40" ht="13.5" customHeight="1">
      <c r="A40" s="1"/>
      <c r="B40" s="16" t="s">
        <v>10</v>
      </c>
      <c r="C40" s="12">
        <f>C37</f>
        <v>272</v>
      </c>
      <c r="D40" s="1"/>
      <c r="E40" s="1"/>
    </row>
    <row r="41" ht="13.5" customHeight="1">
      <c r="A41" s="1"/>
      <c r="B41" s="16" t="s">
        <v>11</v>
      </c>
      <c r="C41" s="12">
        <f>C39-C40</f>
        <v>3228</v>
      </c>
      <c r="D41" s="1"/>
      <c r="E41" s="1"/>
    </row>
    <row r="42" ht="13.5" customHeight="1">
      <c r="A42" s="1"/>
      <c r="B42" s="16" t="s">
        <v>12</v>
      </c>
      <c r="C42" s="17">
        <f>C40/C39</f>
        <v>0.07771428571</v>
      </c>
      <c r="D42" s="1"/>
      <c r="E42" s="1"/>
    </row>
    <row r="43" ht="13.5" customHeight="1">
      <c r="A43" s="1"/>
      <c r="B43" s="16" t="s">
        <v>13</v>
      </c>
      <c r="C43" s="12">
        <f>IF(C40&lt;C39,0,C40-C39)</f>
        <v>0</v>
      </c>
      <c r="D43" s="1"/>
      <c r="E43" s="1"/>
    </row>
    <row r="44" ht="13.5" customHeight="1">
      <c r="A44" s="1"/>
      <c r="B44" s="16" t="s">
        <v>14</v>
      </c>
      <c r="C44" s="12">
        <f>(C39-C37)/C48</f>
        <v>153.7142857</v>
      </c>
      <c r="D44" s="1"/>
      <c r="E44" s="1"/>
    </row>
    <row r="45" ht="13.5" customHeight="1">
      <c r="A45" s="1"/>
      <c r="B45" s="1"/>
      <c r="C45" s="1"/>
      <c r="D45" s="1"/>
      <c r="E45" s="1"/>
    </row>
    <row r="46" ht="13.5" customHeight="1">
      <c r="A46" s="1"/>
      <c r="B46" s="18" t="s">
        <v>15</v>
      </c>
      <c r="C46" s="19">
        <f>C50-C49</f>
        <v>10</v>
      </c>
      <c r="D46" s="20"/>
      <c r="E46" s="1"/>
    </row>
    <row r="47" ht="13.5" customHeight="1">
      <c r="A47" s="1"/>
      <c r="B47" s="21" t="s">
        <v>16</v>
      </c>
      <c r="C47" s="22">
        <f>D49-C49+1</f>
        <v>31</v>
      </c>
      <c r="D47" s="23"/>
      <c r="E47" s="1"/>
    </row>
    <row r="48" ht="13.5" customHeight="1">
      <c r="A48" s="1"/>
      <c r="B48" s="21" t="s">
        <v>17</v>
      </c>
      <c r="C48" s="22">
        <f>+C47-C46</f>
        <v>21</v>
      </c>
      <c r="D48" s="23"/>
      <c r="E48" s="1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  <c r="E49" s="1"/>
    </row>
    <row r="50" ht="13.5" customHeight="1">
      <c r="A50" s="1"/>
      <c r="B50" s="21" t="s">
        <v>18</v>
      </c>
      <c r="C50" s="22">
        <f>TODAY()</f>
        <v>43019</v>
      </c>
      <c r="D50" s="23"/>
      <c r="E50" s="1"/>
    </row>
    <row r="51" ht="13.5" customHeight="1">
      <c r="A51" s="1"/>
      <c r="B51" s="21"/>
      <c r="C51" s="26"/>
      <c r="D51" s="23"/>
      <c r="E51" s="1"/>
    </row>
    <row r="52" ht="13.5" customHeight="1">
      <c r="A52" s="1"/>
      <c r="B52" s="27" t="s">
        <v>19</v>
      </c>
      <c r="C52" s="28"/>
      <c r="D52" s="29">
        <f>TODAY()-1</f>
        <v>43018</v>
      </c>
      <c r="E52" s="1"/>
    </row>
    <row r="53" ht="13.5" customHeight="1">
      <c r="A53" s="1"/>
      <c r="B53" s="27" t="s">
        <v>20</v>
      </c>
      <c r="C53" s="28"/>
      <c r="D53" s="30">
        <f>C46/C47</f>
        <v>0.3225806452</v>
      </c>
      <c r="E53" s="1"/>
    </row>
    <row r="54" ht="13.5" customHeight="1">
      <c r="A54" s="1"/>
      <c r="B54" s="31" t="s">
        <v>21</v>
      </c>
      <c r="C54" s="32"/>
      <c r="D54" s="33">
        <f>C48/C47</f>
        <v>0.6774193548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38" t="s">
        <v>22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13.88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38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141</v>
      </c>
      <c r="D6" s="10">
        <v>141.0</v>
      </c>
      <c r="F6" s="11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99</v>
      </c>
      <c r="D7" s="10">
        <v>240.0</v>
      </c>
      <c r="F7" s="1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103</v>
      </c>
      <c r="D8" s="10">
        <v>343.0</v>
      </c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205</v>
      </c>
      <c r="D9" s="10">
        <v>548.0</v>
      </c>
      <c r="F9" s="1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189</v>
      </c>
      <c r="D10" s="10">
        <v>737.0</v>
      </c>
      <c r="F10" s="1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172</v>
      </c>
      <c r="D11" s="10">
        <v>909.0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316</v>
      </c>
      <c r="D12" s="10">
        <v>1225.0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123</v>
      </c>
      <c r="D13" s="10">
        <v>1348.0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83</v>
      </c>
      <c r="D14" s="10">
        <v>1431.0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3</v>
      </c>
      <c r="D15" s="10">
        <v>1434.0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1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1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1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1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1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1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1434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0">
        <v>6500.0</v>
      </c>
      <c r="D39" s="1"/>
    </row>
    <row r="40" ht="13.5" customHeight="1">
      <c r="A40" s="1"/>
      <c r="B40" s="16" t="s">
        <v>10</v>
      </c>
      <c r="C40" s="12">
        <f>C37</f>
        <v>1434</v>
      </c>
      <c r="D40" s="1"/>
    </row>
    <row r="41" ht="13.5" customHeight="1">
      <c r="A41" s="1"/>
      <c r="B41" s="16" t="s">
        <v>11</v>
      </c>
      <c r="C41" s="12">
        <f>C39-C40</f>
        <v>5066</v>
      </c>
      <c r="D41" s="1"/>
    </row>
    <row r="42" ht="13.5" customHeight="1">
      <c r="A42" s="1"/>
      <c r="B42" s="16" t="s">
        <v>12</v>
      </c>
      <c r="C42" s="17">
        <f>C40/C39</f>
        <v>0.2206153846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241.2380952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5.5"/>
    <col customWidth="1" min="3" max="3" width="13.0"/>
    <col customWidth="1" min="4" max="4" width="11.5"/>
    <col customWidth="1" min="5" max="5" width="8.75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2" t="s">
        <v>39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3" t="s">
        <v>2</v>
      </c>
      <c r="C4" s="4"/>
      <c r="D4" s="1"/>
      <c r="E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864</v>
      </c>
      <c r="D6" s="10">
        <v>864.0</v>
      </c>
      <c r="E6" s="16" t="s">
        <v>31</v>
      </c>
      <c r="F6" s="12">
        <f>AVERAGE(C6:C12)</f>
        <v>276.7142857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158</v>
      </c>
      <c r="D7" s="10">
        <v>1022.0</v>
      </c>
      <c r="E7" s="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165</v>
      </c>
      <c r="D8" s="10">
        <v>1187.0</v>
      </c>
      <c r="E8" s="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137</v>
      </c>
      <c r="D9" s="10">
        <v>1324.0</v>
      </c>
      <c r="E9" s="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158</v>
      </c>
      <c r="D10" s="10">
        <v>1482.0</v>
      </c>
      <c r="E10" s="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252</v>
      </c>
      <c r="D11" s="10">
        <v>1734.0</v>
      </c>
      <c r="E11" s="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203</v>
      </c>
      <c r="D12" s="10">
        <v>1937.0</v>
      </c>
      <c r="E12" s="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253</v>
      </c>
      <c r="D13" s="10">
        <v>2190.0</v>
      </c>
      <c r="E13" s="16" t="s">
        <v>34</v>
      </c>
      <c r="F13" s="12">
        <f>AVERAGE(C13:C19)</f>
        <v>44.85714286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61</v>
      </c>
      <c r="D14" s="10">
        <v>2251.0</v>
      </c>
      <c r="E14" s="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2251.0</v>
      </c>
      <c r="E15" s="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E16" s="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E17" s="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E18" s="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E19" s="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E21" s="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E22" s="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E23" s="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E24" s="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E25" s="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E26" s="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E28" s="1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E29" s="1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E30" s="1"/>
      <c r="F30" s="11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E31" s="1"/>
      <c r="F31" s="11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E32" s="1"/>
      <c r="F32" s="11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E33" s="1"/>
      <c r="F33" s="11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  <c r="E34" s="1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  <c r="E35" s="1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  <c r="E36" s="1"/>
    </row>
    <row r="37" ht="13.5" customHeight="1">
      <c r="A37" s="1"/>
      <c r="B37" s="13" t="s">
        <v>8</v>
      </c>
      <c r="C37" s="14">
        <f>SUM(C6:C36)</f>
        <v>2251</v>
      </c>
      <c r="D37" s="1"/>
      <c r="E37" s="1"/>
    </row>
    <row r="38" ht="13.5" customHeight="1">
      <c r="A38" s="1"/>
      <c r="B38" s="1"/>
      <c r="C38" s="15"/>
      <c r="D38" s="1"/>
      <c r="E38" s="1"/>
    </row>
    <row r="39" ht="13.5" customHeight="1">
      <c r="A39" s="1"/>
      <c r="B39" s="16" t="s">
        <v>9</v>
      </c>
      <c r="C39" s="10">
        <v>6500.0</v>
      </c>
      <c r="D39" s="1"/>
      <c r="E39" s="1"/>
    </row>
    <row r="40" ht="13.5" customHeight="1">
      <c r="A40" s="1"/>
      <c r="B40" s="16" t="s">
        <v>10</v>
      </c>
      <c r="C40" s="12">
        <f>C37</f>
        <v>2251</v>
      </c>
      <c r="D40" s="1"/>
      <c r="E40" s="1"/>
    </row>
    <row r="41" ht="13.5" customHeight="1">
      <c r="A41" s="1"/>
      <c r="B41" s="16" t="s">
        <v>11</v>
      </c>
      <c r="C41" s="12">
        <f>C39-C40</f>
        <v>4249</v>
      </c>
      <c r="D41" s="1"/>
      <c r="E41" s="1"/>
    </row>
    <row r="42" ht="13.5" customHeight="1">
      <c r="A42" s="1"/>
      <c r="B42" s="16" t="s">
        <v>12</v>
      </c>
      <c r="C42" s="17">
        <f>C40/C39</f>
        <v>0.3463076923</v>
      </c>
      <c r="D42" s="1"/>
      <c r="E42" s="1"/>
    </row>
    <row r="43" ht="13.5" customHeight="1">
      <c r="A43" s="1"/>
      <c r="B43" s="16" t="s">
        <v>13</v>
      </c>
      <c r="C43" s="12">
        <f>IF(C40&lt;C39,0,C40-C39)</f>
        <v>0</v>
      </c>
      <c r="D43" s="1"/>
      <c r="E43" s="1"/>
    </row>
    <row r="44" ht="13.5" customHeight="1">
      <c r="A44" s="1"/>
      <c r="B44" s="16" t="s">
        <v>14</v>
      </c>
      <c r="C44" s="12">
        <f>(C39-C37)/C48</f>
        <v>202.3333333</v>
      </c>
      <c r="D44" s="1"/>
      <c r="E44" s="1"/>
    </row>
    <row r="45" ht="13.5" customHeight="1">
      <c r="A45" s="1"/>
      <c r="B45" s="1"/>
      <c r="C45" s="1"/>
      <c r="D45" s="1"/>
      <c r="E45" s="1"/>
    </row>
    <row r="46" ht="13.5" customHeight="1">
      <c r="A46" s="1"/>
      <c r="B46" s="18" t="s">
        <v>15</v>
      </c>
      <c r="C46" s="19">
        <f>C50-C49</f>
        <v>10</v>
      </c>
      <c r="D46" s="20"/>
      <c r="E46" s="1"/>
    </row>
    <row r="47" ht="13.5" customHeight="1">
      <c r="A47" s="1"/>
      <c r="B47" s="21" t="s">
        <v>16</v>
      </c>
      <c r="C47" s="22">
        <f>D49-C49+1</f>
        <v>31</v>
      </c>
      <c r="D47" s="23"/>
      <c r="E47" s="1"/>
    </row>
    <row r="48" ht="13.5" customHeight="1">
      <c r="A48" s="1"/>
      <c r="B48" s="21" t="s">
        <v>17</v>
      </c>
      <c r="C48" s="22">
        <f>+C47-C46</f>
        <v>21</v>
      </c>
      <c r="D48" s="23"/>
      <c r="E48" s="1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  <c r="E49" s="1"/>
    </row>
    <row r="50" ht="13.5" customHeight="1">
      <c r="A50" s="1"/>
      <c r="B50" s="21" t="s">
        <v>18</v>
      </c>
      <c r="C50" s="22">
        <f>TODAY()</f>
        <v>43019</v>
      </c>
      <c r="D50" s="23"/>
      <c r="E50" s="1"/>
    </row>
    <row r="51" ht="13.5" customHeight="1">
      <c r="A51" s="1"/>
      <c r="B51" s="21"/>
      <c r="C51" s="26"/>
      <c r="D51" s="23"/>
      <c r="E51" s="1"/>
    </row>
    <row r="52" ht="13.5" customHeight="1">
      <c r="A52" s="1"/>
      <c r="B52" s="27" t="s">
        <v>19</v>
      </c>
      <c r="C52" s="28"/>
      <c r="D52" s="29">
        <f>TODAY()-1</f>
        <v>43018</v>
      </c>
      <c r="E52" s="1"/>
    </row>
    <row r="53" ht="13.5" customHeight="1">
      <c r="A53" s="1"/>
      <c r="B53" s="27" t="s">
        <v>20</v>
      </c>
      <c r="C53" s="28"/>
      <c r="D53" s="30">
        <f>C46/C47</f>
        <v>0.3225806452</v>
      </c>
      <c r="E53" s="1"/>
    </row>
    <row r="54" ht="13.5" customHeight="1">
      <c r="A54" s="1"/>
      <c r="B54" s="31" t="s">
        <v>21</v>
      </c>
      <c r="C54" s="32"/>
      <c r="D54" s="33">
        <f>C48/C47</f>
        <v>0.6774193548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38" t="s">
        <v>22</v>
      </c>
      <c r="C57" s="1"/>
      <c r="D57" s="1"/>
      <c r="E57" s="1"/>
    </row>
    <row r="58" ht="13.5" customHeight="1">
      <c r="A58" s="1"/>
      <c r="B58" s="1"/>
      <c r="C58" s="1"/>
      <c r="D58" s="1"/>
      <c r="E58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49</v>
      </c>
      <c r="D6" s="10">
        <v>49.0</v>
      </c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78</v>
      </c>
      <c r="D7" s="10">
        <v>127.0</v>
      </c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111</v>
      </c>
      <c r="D8" s="10">
        <v>238.0</v>
      </c>
      <c r="F8" s="15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91</v>
      </c>
      <c r="D9" s="10">
        <v>329.0</v>
      </c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53</v>
      </c>
      <c r="D10" s="10">
        <v>382.0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35</v>
      </c>
      <c r="D11" s="10">
        <v>417.0</v>
      </c>
      <c r="F11" s="15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12</v>
      </c>
      <c r="D12" s="10">
        <v>429.0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</v>
      </c>
      <c r="D13" s="10">
        <v>430.0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12</v>
      </c>
      <c r="D14" s="10">
        <v>442.0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442.0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F33" s="15"/>
    </row>
    <row r="34" ht="16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442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4000.0</v>
      </c>
      <c r="D39" s="1"/>
    </row>
    <row r="40" ht="13.5" customHeight="1">
      <c r="A40" s="1"/>
      <c r="B40" s="16" t="s">
        <v>10</v>
      </c>
      <c r="C40" s="12">
        <f>C37</f>
        <v>442</v>
      </c>
      <c r="D40" s="1"/>
    </row>
    <row r="41" ht="13.5" customHeight="1">
      <c r="A41" s="1"/>
      <c r="B41" s="16" t="s">
        <v>11</v>
      </c>
      <c r="C41" s="12">
        <f>C39-C40</f>
        <v>3558</v>
      </c>
      <c r="D41" s="1"/>
    </row>
    <row r="42" ht="13.5" customHeight="1">
      <c r="A42" s="1"/>
      <c r="B42" s="16" t="s">
        <v>12</v>
      </c>
      <c r="C42" s="17">
        <f>C40/C39</f>
        <v>0.1105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169.4285714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20</v>
      </c>
      <c r="D6" s="10">
        <v>20.0</v>
      </c>
      <c r="E6" s="16" t="s">
        <v>31</v>
      </c>
      <c r="F6" s="12">
        <f>AVERAGE(C6:C12)</f>
        <v>54.71428571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55</v>
      </c>
      <c r="D7" s="10">
        <v>75.0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76</v>
      </c>
      <c r="D8" s="10">
        <v>151.0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69</v>
      </c>
      <c r="D9" s="10">
        <v>220.0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86</v>
      </c>
      <c r="D10" s="10">
        <v>306.0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77</v>
      </c>
      <c r="D11" s="10">
        <v>383.0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383.0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6</v>
      </c>
      <c r="D13" s="10">
        <v>389.0</v>
      </c>
      <c r="E13" s="16" t="s">
        <v>34</v>
      </c>
      <c r="F13" s="12">
        <f>AVERAGE(C13:C19)</f>
        <v>1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390.0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390.0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G25" s="37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390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0">
        <v>5000.0</v>
      </c>
      <c r="D39" s="1"/>
    </row>
    <row r="40" ht="13.5" customHeight="1">
      <c r="A40" s="1"/>
      <c r="B40" s="16" t="s">
        <v>10</v>
      </c>
      <c r="C40" s="12">
        <f>C37</f>
        <v>390</v>
      </c>
      <c r="D40" s="1"/>
    </row>
    <row r="41" ht="13.5" customHeight="1">
      <c r="A41" s="1"/>
      <c r="B41" s="16" t="s">
        <v>11</v>
      </c>
      <c r="C41" s="12">
        <f>C39-C40</f>
        <v>4610</v>
      </c>
      <c r="D41" s="1"/>
    </row>
    <row r="42" ht="13.5" customHeight="1">
      <c r="A42" s="1"/>
      <c r="B42" s="16" t="s">
        <v>12</v>
      </c>
      <c r="C42" s="17">
        <f>C40/C39</f>
        <v>0.078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219.5238095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5"/>
      <c r="F5" s="15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4</v>
      </c>
      <c r="D6" s="10">
        <v>4.0</v>
      </c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12</v>
      </c>
      <c r="D7" s="10">
        <v>16.0</v>
      </c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10</v>
      </c>
      <c r="D8" s="10">
        <v>26.0</v>
      </c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0">
        <v>26.0</v>
      </c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9</v>
      </c>
      <c r="D10" s="10">
        <v>35.0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10</v>
      </c>
      <c r="D11" s="10">
        <v>45.0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6</v>
      </c>
      <c r="D12" s="10">
        <v>51.0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7</v>
      </c>
      <c r="D13" s="10">
        <v>58.0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3</v>
      </c>
      <c r="D14" s="10">
        <v>61.0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61.0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6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5.0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61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200.0</v>
      </c>
      <c r="D39" s="1"/>
    </row>
    <row r="40" ht="13.5" customHeight="1">
      <c r="A40" s="1"/>
      <c r="B40" s="16" t="s">
        <v>10</v>
      </c>
      <c r="C40" s="12">
        <f>C37</f>
        <v>61</v>
      </c>
      <c r="D40" s="1"/>
    </row>
    <row r="41" ht="13.5" customHeight="1">
      <c r="A41" s="1"/>
      <c r="B41" s="16" t="s">
        <v>11</v>
      </c>
      <c r="C41" s="12">
        <f>C39-C40</f>
        <v>139</v>
      </c>
      <c r="D41" s="1"/>
    </row>
    <row r="42" ht="13.5" customHeight="1">
      <c r="A42" s="1"/>
      <c r="B42" s="16" t="s">
        <v>12</v>
      </c>
      <c r="C42" s="17">
        <f>C40/C39</f>
        <v>0.305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6.619047619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43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5"/>
      <c r="F5" s="15"/>
    </row>
    <row r="6" ht="13.5" customHeight="1">
      <c r="A6" s="7">
        <f t="shared" ref="A6:A35" si="1">B6</f>
        <v>43009.29167</v>
      </c>
      <c r="B6" s="8">
        <v>43009.29166666667</v>
      </c>
      <c r="C6" s="9" t="str">
        <f>D6</f>
        <v/>
      </c>
      <c r="D6" s="12"/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2"/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2"/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2"/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2"/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6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5.0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SUM(C6:C35)</f>
        <v>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1000.0</v>
      </c>
      <c r="D39" s="1"/>
    </row>
    <row r="40" ht="13.5" customHeight="1">
      <c r="A40" s="1"/>
      <c r="B40" s="16" t="s">
        <v>10</v>
      </c>
      <c r="C40" s="12">
        <f>C37</f>
        <v>0</v>
      </c>
      <c r="D40" s="1"/>
    </row>
    <row r="41" ht="13.5" customHeight="1">
      <c r="A41" s="1"/>
      <c r="B41" s="16" t="s">
        <v>11</v>
      </c>
      <c r="C41" s="12">
        <f>C39-C40</f>
        <v>1000</v>
      </c>
      <c r="D41" s="1"/>
    </row>
    <row r="42" ht="13.5" customHeight="1">
      <c r="A42" s="1"/>
      <c r="B42" s="16" t="s">
        <v>12</v>
      </c>
      <c r="C42" s="17">
        <f>C40/C39</f>
        <v>0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47.61904762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44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23</v>
      </c>
      <c r="D5" s="6" t="s">
        <v>24</v>
      </c>
      <c r="E5" s="15"/>
      <c r="F5" s="15"/>
    </row>
    <row r="6" ht="13.5" customHeight="1">
      <c r="A6" s="7">
        <f t="shared" ref="A6:A35" si="1">B6</f>
        <v>43009.29167</v>
      </c>
      <c r="B6" s="8">
        <v>43009.29166666667</v>
      </c>
      <c r="C6" s="12">
        <f>D6</f>
        <v>18</v>
      </c>
      <c r="D6" s="10">
        <v>18.0</v>
      </c>
      <c r="F6" s="15"/>
    </row>
    <row r="7" ht="13.5" customHeight="1">
      <c r="A7" s="7">
        <f t="shared" si="1"/>
        <v>43010.29167</v>
      </c>
      <c r="B7" s="8">
        <v>43010.29166666667</v>
      </c>
      <c r="C7" s="12">
        <f t="shared" ref="C7:C36" si="2">IF(D7-D6&lt;0,0,D7-D6)</f>
        <v>2</v>
      </c>
      <c r="D7" s="10">
        <v>20.0</v>
      </c>
      <c r="F7" s="15"/>
    </row>
    <row r="8" ht="13.5" customHeight="1">
      <c r="A8" s="7">
        <f t="shared" si="1"/>
        <v>43011.29167</v>
      </c>
      <c r="B8" s="8">
        <v>43011.29166666667</v>
      </c>
      <c r="C8" s="12">
        <f t="shared" si="2"/>
        <v>32</v>
      </c>
      <c r="D8" s="10">
        <v>52.0</v>
      </c>
      <c r="F8" s="11"/>
    </row>
    <row r="9" ht="13.5" customHeight="1">
      <c r="A9" s="7">
        <f t="shared" si="1"/>
        <v>43012.29167</v>
      </c>
      <c r="B9" s="8">
        <v>43012.29166666667</v>
      </c>
      <c r="C9" s="12">
        <f t="shared" si="2"/>
        <v>32</v>
      </c>
      <c r="D9" s="10">
        <v>84.0</v>
      </c>
      <c r="F9" s="15"/>
    </row>
    <row r="10" ht="13.5" customHeight="1">
      <c r="A10" s="7">
        <f t="shared" si="1"/>
        <v>43013.29167</v>
      </c>
      <c r="B10" s="8">
        <v>43013.29166666667</v>
      </c>
      <c r="C10" s="12">
        <f t="shared" si="2"/>
        <v>30</v>
      </c>
      <c r="D10" s="10">
        <v>114.0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12">
        <f t="shared" si="2"/>
        <v>49</v>
      </c>
      <c r="D11" s="10">
        <v>163.0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12">
        <f t="shared" si="2"/>
        <v>13</v>
      </c>
      <c r="D12" s="10">
        <v>176.0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12">
        <f t="shared" si="2"/>
        <v>45</v>
      </c>
      <c r="D13" s="10">
        <v>221.0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12">
        <f t="shared" si="2"/>
        <v>38</v>
      </c>
      <c r="D14" s="10">
        <v>259.0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12">
        <f t="shared" si="2"/>
        <v>0</v>
      </c>
      <c r="D15" s="10">
        <v>259.0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12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12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12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12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12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12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12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12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12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12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12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12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12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12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12">
        <f t="shared" si="2"/>
        <v>0</v>
      </c>
      <c r="D30" s="12"/>
      <c r="F30" s="15"/>
    </row>
    <row r="31" ht="16.5" customHeight="1">
      <c r="A31" s="7">
        <f t="shared" si="1"/>
        <v>43034.29167</v>
      </c>
      <c r="B31" s="8">
        <v>43034.29166666667</v>
      </c>
      <c r="C31" s="12">
        <f t="shared" si="2"/>
        <v>0</v>
      </c>
      <c r="D31" s="12"/>
      <c r="F31" s="15"/>
    </row>
    <row r="32" ht="15.0" customHeight="1">
      <c r="A32" s="7">
        <f t="shared" si="1"/>
        <v>43035.29167</v>
      </c>
      <c r="B32" s="8">
        <v>43035.29166666667</v>
      </c>
      <c r="C32" s="12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12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12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12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SUM(C6:C35)</f>
        <v>259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1500.0</v>
      </c>
      <c r="D39" s="1"/>
    </row>
    <row r="40" ht="13.5" customHeight="1">
      <c r="A40" s="1"/>
      <c r="B40" s="16" t="s">
        <v>10</v>
      </c>
      <c r="C40" s="12">
        <f>C37</f>
        <v>259</v>
      </c>
      <c r="D40" s="1"/>
    </row>
    <row r="41" ht="13.5" customHeight="1">
      <c r="A41" s="1"/>
      <c r="B41" s="16" t="s">
        <v>11</v>
      </c>
      <c r="C41" s="12">
        <f>C39-C40</f>
        <v>1241</v>
      </c>
      <c r="D41" s="1"/>
    </row>
    <row r="42" ht="13.5" customHeight="1">
      <c r="A42" s="1"/>
      <c r="B42" s="16" t="s">
        <v>12</v>
      </c>
      <c r="C42" s="17">
        <f>C40/C39</f>
        <v>0.1726666667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59.0952381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2.88"/>
    <col customWidth="1" min="4" max="4" width="14.13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9</v>
      </c>
      <c r="D6" s="10">
        <v>9.0</v>
      </c>
      <c r="F6" s="11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0">
        <v>9.0</v>
      </c>
      <c r="F7" s="1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</v>
      </c>
      <c r="D8" s="10">
        <v>10.0</v>
      </c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0">
        <v>10.0</v>
      </c>
      <c r="F9" s="1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0">
        <v>10.0</v>
      </c>
      <c r="F10" s="1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0">
        <v>10.0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2</v>
      </c>
      <c r="D12" s="10">
        <v>12.0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</v>
      </c>
      <c r="D13" s="10">
        <v>13.0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13.0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13.0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1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1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1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1"/>
    </row>
    <row r="31" ht="16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1"/>
    </row>
    <row r="32" ht="15.0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1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13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50.0</v>
      </c>
      <c r="D39" s="1"/>
    </row>
    <row r="40" ht="13.5" customHeight="1">
      <c r="A40" s="1"/>
      <c r="B40" s="16" t="s">
        <v>10</v>
      </c>
      <c r="C40" s="12">
        <f>C37</f>
        <v>13</v>
      </c>
      <c r="D40" s="1"/>
    </row>
    <row r="41" ht="13.5" customHeight="1">
      <c r="A41" s="1"/>
      <c r="B41" s="16" t="s">
        <v>11</v>
      </c>
      <c r="C41" s="12">
        <f>C39-C40</f>
        <v>37</v>
      </c>
      <c r="D41" s="1"/>
    </row>
    <row r="42" ht="13.5" customHeight="1">
      <c r="A42" s="1"/>
      <c r="B42" s="16" t="s">
        <v>12</v>
      </c>
      <c r="C42" s="17">
        <f>C40/C39</f>
        <v>0.26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1.761904762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23</v>
      </c>
      <c r="D5" s="6" t="s">
        <v>24</v>
      </c>
      <c r="E5" s="15"/>
      <c r="F5" s="15"/>
    </row>
    <row r="6" ht="13.5" customHeight="1">
      <c r="A6" s="7">
        <f t="shared" ref="A6:A35" si="1">B6</f>
        <v>43009.29167</v>
      </c>
      <c r="B6" s="8">
        <v>43009.29166666667</v>
      </c>
      <c r="C6" s="12">
        <f>D6</f>
        <v>11</v>
      </c>
      <c r="D6" s="10">
        <v>11.0</v>
      </c>
      <c r="F6" s="15"/>
    </row>
    <row r="7" ht="13.5" customHeight="1">
      <c r="A7" s="7">
        <f t="shared" si="1"/>
        <v>43010.29167</v>
      </c>
      <c r="B7" s="8">
        <v>43010.29166666667</v>
      </c>
      <c r="C7" s="12">
        <f t="shared" ref="C7:C36" si="2">IF(D7-D6&lt;0,0,D7-D6)</f>
        <v>54</v>
      </c>
      <c r="D7" s="10">
        <v>65.0</v>
      </c>
      <c r="F7" s="15"/>
    </row>
    <row r="8" ht="13.5" customHeight="1">
      <c r="A8" s="7">
        <f t="shared" si="1"/>
        <v>43011.29167</v>
      </c>
      <c r="B8" s="8">
        <v>43011.29166666667</v>
      </c>
      <c r="C8" s="12">
        <f t="shared" si="2"/>
        <v>43</v>
      </c>
      <c r="D8" s="10">
        <v>108.0</v>
      </c>
      <c r="F8" s="11"/>
    </row>
    <row r="9" ht="13.5" customHeight="1">
      <c r="A9" s="7">
        <f t="shared" si="1"/>
        <v>43012.29167</v>
      </c>
      <c r="B9" s="8">
        <v>43012.29166666667</v>
      </c>
      <c r="C9" s="12">
        <f t="shared" si="2"/>
        <v>51</v>
      </c>
      <c r="D9" s="10">
        <v>159.0</v>
      </c>
      <c r="F9" s="15"/>
    </row>
    <row r="10" ht="13.5" customHeight="1">
      <c r="A10" s="7">
        <f t="shared" si="1"/>
        <v>43013.29167</v>
      </c>
      <c r="B10" s="8">
        <v>43013.29166666667</v>
      </c>
      <c r="C10" s="12">
        <f t="shared" si="2"/>
        <v>33</v>
      </c>
      <c r="D10" s="10">
        <v>192.0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12">
        <f t="shared" si="2"/>
        <v>16</v>
      </c>
      <c r="D11" s="10">
        <v>208.0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12">
        <f t="shared" si="2"/>
        <v>10</v>
      </c>
      <c r="D12" s="10">
        <v>218.0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12">
        <f t="shared" si="2"/>
        <v>0</v>
      </c>
      <c r="D13" s="10">
        <v>218.0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12">
        <f t="shared" si="2"/>
        <v>0</v>
      </c>
      <c r="D14" s="10">
        <v>218.0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12">
        <f t="shared" si="2"/>
        <v>7</v>
      </c>
      <c r="D15" s="10">
        <v>225.0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12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12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12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12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12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12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12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12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12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12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12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12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12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12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12">
        <f t="shared" si="2"/>
        <v>0</v>
      </c>
      <c r="D30" s="12"/>
      <c r="F30" s="15"/>
    </row>
    <row r="31" ht="16.5" customHeight="1">
      <c r="A31" s="7">
        <f t="shared" si="1"/>
        <v>43034.29167</v>
      </c>
      <c r="B31" s="8">
        <v>43034.29166666667</v>
      </c>
      <c r="C31" s="12">
        <f t="shared" si="2"/>
        <v>0</v>
      </c>
      <c r="D31" s="12"/>
      <c r="F31" s="15"/>
    </row>
    <row r="32" ht="15.0" customHeight="1">
      <c r="A32" s="7">
        <f t="shared" si="1"/>
        <v>43035.29167</v>
      </c>
      <c r="B32" s="8">
        <v>43035.29166666667</v>
      </c>
      <c r="C32" s="12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12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12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12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SUM(C6:C35)</f>
        <v>225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1500.0</v>
      </c>
      <c r="D39" s="1"/>
    </row>
    <row r="40" ht="13.5" customHeight="1">
      <c r="A40" s="1"/>
      <c r="B40" s="16" t="s">
        <v>10</v>
      </c>
      <c r="C40" s="12">
        <f>C37</f>
        <v>225</v>
      </c>
      <c r="D40" s="1"/>
    </row>
    <row r="41" ht="13.5" customHeight="1">
      <c r="A41" s="1"/>
      <c r="B41" s="16" t="s">
        <v>11</v>
      </c>
      <c r="C41" s="12">
        <f>C39-C40</f>
        <v>1275</v>
      </c>
      <c r="D41" s="1"/>
    </row>
    <row r="42" ht="13.5" customHeight="1">
      <c r="A42" s="1"/>
      <c r="B42" s="16" t="s">
        <v>12</v>
      </c>
      <c r="C42" s="17">
        <f>C40/C39</f>
        <v>0.15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60.71428571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21</v>
      </c>
      <c r="D6" s="10">
        <v>21.0</v>
      </c>
      <c r="E6" s="16" t="s">
        <v>31</v>
      </c>
      <c r="F6" s="12">
        <f>AVERAGE(C6:C12)</f>
        <v>8.285714286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19</v>
      </c>
      <c r="D7" s="10">
        <v>40.0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10</v>
      </c>
      <c r="D8" s="10">
        <v>50.0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6</v>
      </c>
      <c r="D9" s="10">
        <v>56.0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0">
        <v>56.0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2</v>
      </c>
      <c r="D11" s="10">
        <v>58.0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58.0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0">
        <v>58.0</v>
      </c>
      <c r="E13" s="16" t="s">
        <v>34</v>
      </c>
      <c r="F13" s="12">
        <f>AVERAGE(C13:C19)</f>
        <v>0.1428571429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59.0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59.0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59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1000.0</v>
      </c>
      <c r="D39" s="1"/>
    </row>
    <row r="40" ht="13.5" customHeight="1">
      <c r="A40" s="1"/>
      <c r="B40" s="16" t="s">
        <v>10</v>
      </c>
      <c r="C40" s="12">
        <f>C37</f>
        <v>59</v>
      </c>
      <c r="D40" s="1"/>
    </row>
    <row r="41" ht="13.5" customHeight="1">
      <c r="A41" s="1"/>
      <c r="B41" s="16" t="s">
        <v>11</v>
      </c>
      <c r="C41" s="12">
        <f>C39-C40</f>
        <v>941</v>
      </c>
      <c r="D41" s="1"/>
    </row>
    <row r="42" ht="13.5" customHeight="1">
      <c r="A42" s="1"/>
      <c r="B42" s="16" t="s">
        <v>12</v>
      </c>
      <c r="C42" s="17">
        <f>C40/C39</f>
        <v>0.059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44.80952381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2</v>
      </c>
      <c r="D6" s="10">
        <v>2.0</v>
      </c>
      <c r="E6" s="16" t="s">
        <v>31</v>
      </c>
      <c r="F6" s="12">
        <f>AVERAGE(C6:C12)</f>
        <v>16.14285714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23</v>
      </c>
      <c r="D7" s="10">
        <v>25.0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5</v>
      </c>
      <c r="D8" s="10">
        <v>30.0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43</v>
      </c>
      <c r="D9" s="10">
        <v>73.0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25</v>
      </c>
      <c r="D10" s="10">
        <v>98.0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8</v>
      </c>
      <c r="D11" s="10">
        <v>106.0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7</v>
      </c>
      <c r="D12" s="10">
        <v>113.0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13</v>
      </c>
      <c r="D13" s="10">
        <v>126.0</v>
      </c>
      <c r="E13" s="16" t="s">
        <v>34</v>
      </c>
      <c r="F13" s="12">
        <f>AVERAGE(C13:C19)</f>
        <v>1.857142857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126.0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126.0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126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0">
        <v>1500.0</v>
      </c>
      <c r="D39" s="1"/>
    </row>
    <row r="40" ht="13.5" customHeight="1">
      <c r="A40" s="1"/>
      <c r="B40" s="16" t="s">
        <v>10</v>
      </c>
      <c r="C40" s="12">
        <f>C37</f>
        <v>126</v>
      </c>
      <c r="D40" s="1"/>
    </row>
    <row r="41" ht="13.5" customHeight="1">
      <c r="A41" s="1"/>
      <c r="B41" s="16" t="s">
        <v>11</v>
      </c>
      <c r="C41" s="12">
        <f>C39-C40</f>
        <v>1374</v>
      </c>
      <c r="D41" s="1"/>
    </row>
    <row r="42" ht="13.5" customHeight="1">
      <c r="A42" s="1"/>
      <c r="B42" s="16" t="s">
        <v>12</v>
      </c>
      <c r="C42" s="17">
        <f>C40/C39</f>
        <v>0.084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65.42857143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7" width="6.75"/>
    <col customWidth="1" min="18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 t="str">
        <f>D6</f>
        <v/>
      </c>
      <c r="D6" s="12"/>
      <c r="E6" s="16" t="s">
        <v>31</v>
      </c>
      <c r="F6" s="12">
        <f>AVERAGE(C6:C12)</f>
        <v>0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2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2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2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2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2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2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2"/>
      <c r="E13" s="16" t="s">
        <v>34</v>
      </c>
      <c r="F13" s="12">
        <f>AVERAGE(C13:C19)</f>
        <v>0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2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2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G25" s="37" t="str">
        <f>HYPERLINK("https://www.google.com/intl/en/analytics/tos.html","Terms of Service")</f>
        <v>Terms of Service</v>
      </c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3000.0</v>
      </c>
      <c r="D39" s="1"/>
    </row>
    <row r="40" ht="13.5" customHeight="1">
      <c r="A40" s="1"/>
      <c r="B40" s="16" t="s">
        <v>10</v>
      </c>
      <c r="C40" s="12">
        <f>C37</f>
        <v>0</v>
      </c>
      <c r="D40" s="1"/>
    </row>
    <row r="41" ht="13.5" customHeight="1">
      <c r="A41" s="1"/>
      <c r="B41" s="16" t="s">
        <v>11</v>
      </c>
      <c r="C41" s="12">
        <f>C39-C40</f>
        <v>3000</v>
      </c>
      <c r="D41" s="1"/>
    </row>
    <row r="42" ht="13.5" customHeight="1">
      <c r="A42" s="1"/>
      <c r="B42" s="16" t="s">
        <v>12</v>
      </c>
      <c r="C42" s="17">
        <f>C40/C39</f>
        <v>0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142.8571429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49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 t="str">
        <f>D6</f>
        <v/>
      </c>
      <c r="D6" s="12"/>
      <c r="E6" s="16" t="s">
        <v>31</v>
      </c>
      <c r="F6" s="12">
        <f>AVERAGE(C6:C12)</f>
        <v>0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2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2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2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2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2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2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2"/>
      <c r="E13" s="16" t="s">
        <v>34</v>
      </c>
      <c r="F13" s="12">
        <f>AVERAGE(C13:C19)</f>
        <v>0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2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2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SUM(C6:C35)</f>
        <v>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200.0</v>
      </c>
      <c r="D39" s="1"/>
    </row>
    <row r="40" ht="13.5" customHeight="1">
      <c r="A40" s="1"/>
      <c r="B40" s="16" t="s">
        <v>10</v>
      </c>
      <c r="C40" s="12">
        <f>C37</f>
        <v>0</v>
      </c>
      <c r="D40" s="1"/>
    </row>
    <row r="41" ht="13.5" customHeight="1">
      <c r="A41" s="1"/>
      <c r="B41" s="16" t="s">
        <v>11</v>
      </c>
      <c r="C41" s="12">
        <f>C39-C40</f>
        <v>200</v>
      </c>
      <c r="D41" s="1"/>
    </row>
    <row r="42" ht="13.5" customHeight="1">
      <c r="A42" s="1"/>
      <c r="B42" s="16" t="s">
        <v>12</v>
      </c>
      <c r="C42" s="17">
        <f>C40/C39</f>
        <v>0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9.523809524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56</v>
      </c>
      <c r="D6" s="10">
        <v>56.0</v>
      </c>
      <c r="E6" s="16" t="s">
        <v>31</v>
      </c>
      <c r="F6" s="12">
        <f>AVERAGE(C6:C12)</f>
        <v>39.14285714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42</v>
      </c>
      <c r="D7" s="10">
        <v>98.0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54</v>
      </c>
      <c r="D8" s="10">
        <v>152.0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36</v>
      </c>
      <c r="D9" s="10">
        <v>188.0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42</v>
      </c>
      <c r="D10" s="10">
        <v>230.0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34</v>
      </c>
      <c r="D11" s="10">
        <v>264.0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10</v>
      </c>
      <c r="D12" s="10">
        <v>274.0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12</v>
      </c>
      <c r="D13" s="10">
        <v>286.0</v>
      </c>
      <c r="E13" s="16" t="s">
        <v>34</v>
      </c>
      <c r="F13" s="12">
        <f>AVERAGE(C13:C19)</f>
        <v>2.714285714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7</v>
      </c>
      <c r="D14" s="10">
        <v>293.0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293.0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293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0">
        <v>2000.0</v>
      </c>
      <c r="D39" s="1"/>
    </row>
    <row r="40" ht="13.5" customHeight="1">
      <c r="A40" s="1"/>
      <c r="B40" s="16" t="s">
        <v>10</v>
      </c>
      <c r="C40" s="12">
        <f>C37</f>
        <v>293</v>
      </c>
      <c r="D40" s="1"/>
    </row>
    <row r="41" ht="13.5" customHeight="1">
      <c r="A41" s="1"/>
      <c r="B41" s="16" t="s">
        <v>11</v>
      </c>
      <c r="C41" s="12">
        <f>C39-C40</f>
        <v>1707</v>
      </c>
      <c r="D41" s="1"/>
    </row>
    <row r="42" ht="13.5" customHeight="1">
      <c r="A42" s="1"/>
      <c r="B42" s="16" t="s">
        <v>12</v>
      </c>
      <c r="C42" s="17">
        <f>C40/C39</f>
        <v>0.1465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81.28571429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0</v>
      </c>
      <c r="D6" s="10">
        <v>0.0</v>
      </c>
      <c r="E6" s="16" t="s">
        <v>31</v>
      </c>
      <c r="F6" s="12">
        <f>AVERAGE(C6:C12)</f>
        <v>3.285714286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10</v>
      </c>
      <c r="D7" s="10">
        <v>10.0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</v>
      </c>
      <c r="D8" s="10">
        <v>11.0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8</v>
      </c>
      <c r="D9" s="10">
        <v>19.0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0">
        <v>19.0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3</v>
      </c>
      <c r="D11" s="10">
        <v>22.0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1</v>
      </c>
      <c r="D12" s="10">
        <v>23.0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0">
        <v>23.0</v>
      </c>
      <c r="E13" s="16" t="s">
        <v>34</v>
      </c>
      <c r="F13" s="12">
        <f>AVERAGE(C13:C19)</f>
        <v>0.1428571429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24.0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24.0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24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500.0</v>
      </c>
      <c r="D39" s="1"/>
    </row>
    <row r="40" ht="13.5" customHeight="1">
      <c r="A40" s="1"/>
      <c r="B40" s="16" t="s">
        <v>10</v>
      </c>
      <c r="C40" s="12">
        <f>C37</f>
        <v>24</v>
      </c>
      <c r="D40" s="1"/>
    </row>
    <row r="41" ht="13.5" customHeight="1">
      <c r="A41" s="1"/>
      <c r="B41" s="16" t="s">
        <v>11</v>
      </c>
      <c r="C41" s="12">
        <f>C39-C40</f>
        <v>476</v>
      </c>
      <c r="D41" s="1"/>
    </row>
    <row r="42" ht="13.5" customHeight="1">
      <c r="A42" s="1"/>
      <c r="B42" s="16" t="s">
        <v>12</v>
      </c>
      <c r="C42" s="17">
        <f>C40/C39</f>
        <v>0.048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22.66666667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2</v>
      </c>
      <c r="D6" s="10">
        <v>2.0</v>
      </c>
      <c r="E6" s="16" t="s">
        <v>31</v>
      </c>
      <c r="F6" s="12">
        <f>AVERAGE(C6:C12)</f>
        <v>0.7142857143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0">
        <v>2.0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2</v>
      </c>
      <c r="D8" s="10">
        <v>4.0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0">
        <v>4.0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0">
        <v>4.0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0">
        <v>4.0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1</v>
      </c>
      <c r="D12" s="10">
        <v>5.0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0">
        <v>5.0</v>
      </c>
      <c r="E13" s="16" t="s">
        <v>34</v>
      </c>
      <c r="F13" s="12">
        <f>AVERAGE(C13:C19)</f>
        <v>0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5.0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5.0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5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50.0</v>
      </c>
      <c r="D39" s="1"/>
    </row>
    <row r="40" ht="13.5" customHeight="1">
      <c r="A40" s="1"/>
      <c r="B40" s="16" t="s">
        <v>10</v>
      </c>
      <c r="C40" s="12">
        <f>C37</f>
        <v>5</v>
      </c>
      <c r="D40" s="1"/>
    </row>
    <row r="41" ht="13.5" customHeight="1">
      <c r="A41" s="1"/>
      <c r="B41" s="16" t="s">
        <v>11</v>
      </c>
      <c r="C41" s="12">
        <f>C39-C40</f>
        <v>45</v>
      </c>
      <c r="D41" s="1"/>
    </row>
    <row r="42" ht="13.5" customHeight="1">
      <c r="A42" s="1"/>
      <c r="B42" s="16" t="s">
        <v>12</v>
      </c>
      <c r="C42" s="17">
        <f>C40/C39</f>
        <v>0.1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2.142857143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3.0"/>
    <col customWidth="1" min="4" max="4" width="12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53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0</v>
      </c>
      <c r="D6" s="10">
        <v>0.0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0">
        <v>0.0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0">
        <v>0.0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0">
        <v>0.0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0">
        <v>0.0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0">
        <v>0.0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0.0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0">
        <v>0.0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0.0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0.0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6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50.0</v>
      </c>
      <c r="D39" s="1"/>
    </row>
    <row r="40" ht="13.5" customHeight="1">
      <c r="A40" s="1"/>
      <c r="B40" s="16" t="s">
        <v>10</v>
      </c>
      <c r="C40" s="12">
        <f>C37</f>
        <v>0</v>
      </c>
      <c r="D40" s="1"/>
    </row>
    <row r="41" ht="13.5" customHeight="1">
      <c r="A41" s="1"/>
      <c r="B41" s="16" t="s">
        <v>11</v>
      </c>
      <c r="C41" s="12">
        <f>C39-C40</f>
        <v>50</v>
      </c>
      <c r="D41" s="1"/>
    </row>
    <row r="42" ht="13.5" customHeight="1">
      <c r="A42" s="1"/>
      <c r="B42" s="16" t="s">
        <v>12</v>
      </c>
      <c r="C42" s="17">
        <f>C40/C39</f>
        <v>0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2.380952381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54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49</v>
      </c>
      <c r="D6" s="10">
        <v>49.0</v>
      </c>
      <c r="E6" s="16" t="s">
        <v>31</v>
      </c>
      <c r="F6" s="12">
        <f>AVERAGE(C6:C12)</f>
        <v>25.85714286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40</v>
      </c>
      <c r="D7" s="10">
        <v>89.0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16</v>
      </c>
      <c r="D8" s="10">
        <v>105.0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11</v>
      </c>
      <c r="D9" s="10">
        <v>116.0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22</v>
      </c>
      <c r="D10" s="10">
        <v>138.0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31</v>
      </c>
      <c r="D11" s="10">
        <v>169.0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12</v>
      </c>
      <c r="D12" s="10">
        <v>181.0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16</v>
      </c>
      <c r="D13" s="10">
        <v>197.0</v>
      </c>
      <c r="E13" s="16" t="s">
        <v>34</v>
      </c>
      <c r="F13" s="12">
        <f>AVERAGE(C13:C19)</f>
        <v>2.428571429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198.0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198.0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198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1500.0</v>
      </c>
      <c r="D39" s="1"/>
    </row>
    <row r="40" ht="13.5" customHeight="1">
      <c r="A40" s="1"/>
      <c r="B40" s="16" t="s">
        <v>10</v>
      </c>
      <c r="C40" s="12">
        <f>C37</f>
        <v>198</v>
      </c>
      <c r="D40" s="1"/>
    </row>
    <row r="41" ht="13.5" customHeight="1">
      <c r="A41" s="1"/>
      <c r="B41" s="16" t="s">
        <v>11</v>
      </c>
      <c r="C41" s="12">
        <f>C39-C40</f>
        <v>1302</v>
      </c>
      <c r="D41" s="1"/>
    </row>
    <row r="42" ht="13.5" customHeight="1">
      <c r="A42" s="1"/>
      <c r="B42" s="16" t="s">
        <v>12</v>
      </c>
      <c r="C42" s="17">
        <f>C40/C39</f>
        <v>0.132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2.88"/>
    <col customWidth="1" min="4" max="4" width="14.13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 t="str">
        <f>D6</f>
        <v/>
      </c>
      <c r="D6" s="12"/>
      <c r="F6" s="11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2"/>
      <c r="F7" s="1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2"/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2"/>
      <c r="F9" s="1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2"/>
      <c r="F10" s="1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2"/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2"/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2"/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2"/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2"/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1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1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1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1"/>
    </row>
    <row r="31" ht="16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1"/>
    </row>
    <row r="32" ht="15.0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1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SUM(C6:C35)</f>
        <v>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200.0</v>
      </c>
      <c r="D39" s="1"/>
    </row>
    <row r="40" ht="13.5" customHeight="1">
      <c r="A40" s="1"/>
      <c r="B40" s="16" t="s">
        <v>10</v>
      </c>
      <c r="C40" s="12">
        <f>C37</f>
        <v>0</v>
      </c>
      <c r="D40" s="1"/>
    </row>
    <row r="41" ht="13.5" customHeight="1">
      <c r="A41" s="1"/>
      <c r="B41" s="16" t="s">
        <v>11</v>
      </c>
      <c r="C41" s="12">
        <f>C39-C40</f>
        <v>200</v>
      </c>
      <c r="D41" s="1"/>
    </row>
    <row r="42" ht="13.5" customHeight="1">
      <c r="A42" s="1"/>
      <c r="B42" s="16" t="s">
        <v>12</v>
      </c>
      <c r="C42" s="17">
        <f>C40/C39</f>
        <v>0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9.523809524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1</v>
      </c>
      <c r="D6" s="10">
        <v>1.0</v>
      </c>
      <c r="E6" s="16" t="s">
        <v>31</v>
      </c>
      <c r="F6" s="12">
        <f>AVERAGE(C6:C12)</f>
        <v>7.428571429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11</v>
      </c>
      <c r="D7" s="10">
        <v>12.0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0">
        <v>12.0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21</v>
      </c>
      <c r="D9" s="10">
        <v>33.0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2</v>
      </c>
      <c r="D10" s="10">
        <v>35.0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15</v>
      </c>
      <c r="D11" s="10">
        <v>50.0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2</v>
      </c>
      <c r="D12" s="10">
        <v>52.0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3</v>
      </c>
      <c r="D13" s="10">
        <v>55.0</v>
      </c>
      <c r="E13" s="16" t="s">
        <v>34</v>
      </c>
      <c r="F13" s="12">
        <f>AVERAGE(C13:C19)</f>
        <v>0.5714285714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56.0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56.0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56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0">
        <v>750.0</v>
      </c>
      <c r="D39" s="1"/>
    </row>
    <row r="40" ht="13.5" customHeight="1">
      <c r="A40" s="1"/>
      <c r="B40" s="16" t="s">
        <v>10</v>
      </c>
      <c r="C40" s="12">
        <f>C37</f>
        <v>56</v>
      </c>
      <c r="D40" s="1"/>
    </row>
    <row r="41" ht="13.5" customHeight="1">
      <c r="A41" s="1"/>
      <c r="B41" s="16" t="s">
        <v>11</v>
      </c>
      <c r="C41" s="12">
        <f>C39-C40</f>
        <v>694</v>
      </c>
      <c r="D41" s="1"/>
    </row>
    <row r="42" ht="13.5" customHeight="1">
      <c r="A42" s="1"/>
      <c r="B42" s="16" t="s">
        <v>12</v>
      </c>
      <c r="C42" s="17">
        <f>C40/C39</f>
        <v>0.07466666667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33.04761905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1</v>
      </c>
      <c r="D6" s="10">
        <v>1.0</v>
      </c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0">
        <v>1.0</v>
      </c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</v>
      </c>
      <c r="D8" s="10">
        <v>2.0</v>
      </c>
      <c r="F8" s="15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0">
        <v>2.0</v>
      </c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0">
        <v>2.0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0">
        <v>2.0</v>
      </c>
      <c r="F11" s="15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2.0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2</v>
      </c>
      <c r="D13" s="10">
        <v>4.0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5.0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1</v>
      </c>
      <c r="D15" s="10">
        <v>6.0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F33" s="15"/>
    </row>
    <row r="34" ht="16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6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30.0</v>
      </c>
      <c r="D39" s="1"/>
    </row>
    <row r="40" ht="13.5" customHeight="1">
      <c r="A40" s="1"/>
      <c r="B40" s="16" t="s">
        <v>10</v>
      </c>
      <c r="C40" s="12">
        <f>C37</f>
        <v>6</v>
      </c>
      <c r="D40" s="1"/>
    </row>
    <row r="41" ht="13.5" customHeight="1">
      <c r="A41" s="1"/>
      <c r="B41" s="16" t="s">
        <v>11</v>
      </c>
      <c r="C41" s="12">
        <f>C39-C40</f>
        <v>24</v>
      </c>
      <c r="D41" s="1"/>
    </row>
    <row r="42" ht="13.5" customHeight="1">
      <c r="A42" s="1"/>
      <c r="B42" s="16" t="s">
        <v>12</v>
      </c>
      <c r="C42" s="17">
        <f>C40/C39</f>
        <v>0.2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1.142857143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0"/>
    <col customWidth="1" min="2" max="2" width="14.0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11</v>
      </c>
      <c r="D6" s="10">
        <v>11.0</v>
      </c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22</v>
      </c>
      <c r="D7" s="10">
        <v>33.0</v>
      </c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15</v>
      </c>
      <c r="D8" s="10">
        <v>48.0</v>
      </c>
      <c r="F8" s="15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13</v>
      </c>
      <c r="D9" s="10">
        <v>61.0</v>
      </c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12</v>
      </c>
      <c r="D10" s="10">
        <v>73.0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5</v>
      </c>
      <c r="D11" s="10">
        <v>78.0</v>
      </c>
      <c r="F11" s="15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3</v>
      </c>
      <c r="D12" s="10">
        <v>81.0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6</v>
      </c>
      <c r="D13" s="10">
        <v>87.0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87.0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87.0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F33" s="15"/>
    </row>
    <row r="34" ht="16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87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500.0</v>
      </c>
      <c r="D39" s="1"/>
    </row>
    <row r="40" ht="13.5" customHeight="1">
      <c r="A40" s="1"/>
      <c r="B40" s="16" t="s">
        <v>10</v>
      </c>
      <c r="C40" s="12">
        <f>C37</f>
        <v>87</v>
      </c>
      <c r="D40" s="1"/>
    </row>
    <row r="41" ht="13.5" customHeight="1">
      <c r="A41" s="1"/>
      <c r="B41" s="16" t="s">
        <v>11</v>
      </c>
      <c r="C41" s="12">
        <f>C39-C40</f>
        <v>413</v>
      </c>
      <c r="D41" s="1"/>
    </row>
    <row r="42" ht="13.5" customHeight="1">
      <c r="A42" s="1"/>
      <c r="B42" s="16" t="s">
        <v>12</v>
      </c>
      <c r="C42" s="17">
        <f>C40/C39</f>
        <v>0.174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19.66666667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5" width="8.25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21</v>
      </c>
      <c r="D6" s="10">
        <v>21.0</v>
      </c>
      <c r="E6" s="16" t="s">
        <v>31</v>
      </c>
      <c r="F6" s="12">
        <f>AVERAGE(C6:C12)</f>
        <v>23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49</v>
      </c>
      <c r="D7" s="10">
        <v>70.0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27</v>
      </c>
      <c r="D8" s="10">
        <v>97.0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25</v>
      </c>
      <c r="D9" s="10">
        <v>122.0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32</v>
      </c>
      <c r="D10" s="10">
        <v>154.0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0">
        <v>154.0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7</v>
      </c>
      <c r="D12" s="10">
        <v>161.0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26</v>
      </c>
      <c r="D13" s="10">
        <v>187.0</v>
      </c>
      <c r="E13" s="16" t="s">
        <v>34</v>
      </c>
      <c r="F13" s="12">
        <f>AVERAGE(C13:C19)</f>
        <v>4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187.0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2</v>
      </c>
      <c r="D15" s="10">
        <v>189.0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189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0">
        <v>500.0</v>
      </c>
      <c r="D39" s="1"/>
    </row>
    <row r="40" ht="13.5" customHeight="1">
      <c r="A40" s="1"/>
      <c r="B40" s="16" t="s">
        <v>10</v>
      </c>
      <c r="C40" s="12">
        <f>C37</f>
        <v>189</v>
      </c>
      <c r="D40" s="1"/>
    </row>
    <row r="41" ht="13.5" customHeight="1">
      <c r="A41" s="1"/>
      <c r="B41" s="16" t="s">
        <v>11</v>
      </c>
      <c r="C41" s="12">
        <f>C39-C40</f>
        <v>311</v>
      </c>
      <c r="D41" s="1"/>
    </row>
    <row r="42" ht="13.5" customHeight="1">
      <c r="A42" s="1"/>
      <c r="B42" s="16" t="s">
        <v>12</v>
      </c>
      <c r="C42" s="17">
        <f>C40/C39</f>
        <v>0.378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14.80952381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0</v>
      </c>
      <c r="D6" s="10">
        <v>0.0</v>
      </c>
      <c r="E6" s="16" t="s">
        <v>31</v>
      </c>
      <c r="F6" s="12">
        <f>AVERAGE(C6:C12)</f>
        <v>0.5714285714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0">
        <v>0.0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0">
        <v>0.0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0">
        <v>0.0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</v>
      </c>
      <c r="D10" s="10">
        <v>1.0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0">
        <v>1.0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3</v>
      </c>
      <c r="D12" s="10">
        <v>4.0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2</v>
      </c>
      <c r="D13" s="10">
        <v>6.0</v>
      </c>
      <c r="E13" s="16" t="s">
        <v>34</v>
      </c>
      <c r="F13" s="12">
        <f>AVERAGE(C13:C19)</f>
        <v>0.4285714286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6.0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1</v>
      </c>
      <c r="D15" s="10">
        <v>7.0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7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50.0</v>
      </c>
      <c r="D39" s="1"/>
    </row>
    <row r="40" ht="13.5" customHeight="1">
      <c r="A40" s="1"/>
      <c r="B40" s="16" t="s">
        <v>10</v>
      </c>
      <c r="C40" s="12">
        <f>C37</f>
        <v>7</v>
      </c>
      <c r="D40" s="1"/>
    </row>
    <row r="41" ht="13.5" customHeight="1">
      <c r="A41" s="1"/>
      <c r="B41" s="16" t="s">
        <v>11</v>
      </c>
      <c r="C41" s="12">
        <f>C39-C40</f>
        <v>43</v>
      </c>
      <c r="D41" s="1"/>
    </row>
    <row r="42" ht="13.5" customHeight="1">
      <c r="A42" s="1"/>
      <c r="B42" s="16" t="s">
        <v>12</v>
      </c>
      <c r="C42" s="17">
        <f>C40/C39</f>
        <v>0.14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2.047619048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59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0</v>
      </c>
      <c r="D6" s="10">
        <v>0.0</v>
      </c>
      <c r="E6" s="16" t="s">
        <v>31</v>
      </c>
      <c r="F6" s="12">
        <f>AVERAGE(C6:C12)</f>
        <v>36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29</v>
      </c>
      <c r="D7" s="10">
        <v>29.0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41</v>
      </c>
      <c r="D8" s="10">
        <v>70.0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80</v>
      </c>
      <c r="D9" s="10">
        <v>150.0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52</v>
      </c>
      <c r="D10" s="10">
        <v>202.0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46</v>
      </c>
      <c r="D11" s="10">
        <v>248.0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4</v>
      </c>
      <c r="D12" s="10">
        <v>252.0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15</v>
      </c>
      <c r="D13" s="10">
        <v>267.0</v>
      </c>
      <c r="E13" s="16" t="s">
        <v>34</v>
      </c>
      <c r="F13" s="12">
        <f>AVERAGE(C13:C19)</f>
        <v>2.285714286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268.0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268.0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268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2000.0</v>
      </c>
      <c r="D39" s="1"/>
    </row>
    <row r="40" ht="13.5" customHeight="1">
      <c r="A40" s="1"/>
      <c r="B40" s="16" t="s">
        <v>10</v>
      </c>
      <c r="C40" s="12">
        <f>C37</f>
        <v>268</v>
      </c>
      <c r="D40" s="1"/>
    </row>
    <row r="41" ht="13.5" customHeight="1">
      <c r="A41" s="1"/>
      <c r="B41" s="16" t="s">
        <v>11</v>
      </c>
      <c r="C41" s="12">
        <f>C39-C40</f>
        <v>1732</v>
      </c>
      <c r="D41" s="1"/>
    </row>
    <row r="42" ht="13.5" customHeight="1">
      <c r="A42" s="1"/>
      <c r="B42" s="16" t="s">
        <v>12</v>
      </c>
      <c r="C42" s="17">
        <f>C40/C39</f>
        <v>0.134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82.47619048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60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1</v>
      </c>
      <c r="D6" s="10">
        <v>1.0</v>
      </c>
      <c r="E6" s="16" t="s">
        <v>31</v>
      </c>
      <c r="F6" s="12">
        <f>AVERAGE(C6:C12)</f>
        <v>18.57142857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4</v>
      </c>
      <c r="D7" s="10">
        <v>5.0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60</v>
      </c>
      <c r="D8" s="10">
        <v>65.0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18</v>
      </c>
      <c r="D9" s="10">
        <v>83.0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24</v>
      </c>
      <c r="D10" s="10">
        <v>107.0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13</v>
      </c>
      <c r="D11" s="10">
        <v>120.0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10</v>
      </c>
      <c r="D12" s="10">
        <v>130.0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12</v>
      </c>
      <c r="D13" s="10">
        <v>142.0</v>
      </c>
      <c r="E13" s="16" t="s">
        <v>34</v>
      </c>
      <c r="F13" s="12">
        <f>AVERAGE(C13:C19)</f>
        <v>2.142857143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1</v>
      </c>
      <c r="D14" s="10">
        <v>143.0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2</v>
      </c>
      <c r="D15" s="10">
        <v>145.0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145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0">
        <v>2000.0</v>
      </c>
      <c r="D39" s="1"/>
    </row>
    <row r="40" ht="13.5" customHeight="1">
      <c r="A40" s="1"/>
      <c r="B40" s="16" t="s">
        <v>10</v>
      </c>
      <c r="C40" s="12">
        <f>C37</f>
        <v>145</v>
      </c>
      <c r="D40" s="1"/>
    </row>
    <row r="41" ht="13.5" customHeight="1">
      <c r="A41" s="1"/>
      <c r="B41" s="16" t="s">
        <v>11</v>
      </c>
      <c r="C41" s="12">
        <f>C39-C40</f>
        <v>1855</v>
      </c>
      <c r="D41" s="1"/>
    </row>
    <row r="42" ht="13.5" customHeight="1">
      <c r="A42" s="1"/>
      <c r="B42" s="16" t="s">
        <v>12</v>
      </c>
      <c r="C42" s="17">
        <f>C40/C39</f>
        <v>0.0725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88.33333333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61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43</v>
      </c>
      <c r="D6" s="10">
        <v>43.0</v>
      </c>
      <c r="E6" s="16" t="s">
        <v>31</v>
      </c>
      <c r="F6" s="12">
        <f>AVERAGE(C6:C12)</f>
        <v>41.85714286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163</v>
      </c>
      <c r="D7" s="10">
        <v>206.0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64</v>
      </c>
      <c r="D8" s="10">
        <v>270.0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22</v>
      </c>
      <c r="D9" s="10">
        <v>292.0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</v>
      </c>
      <c r="D10" s="10">
        <v>293.0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0">
        <v>293.0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293.0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3</v>
      </c>
      <c r="D13" s="10">
        <v>296.0</v>
      </c>
      <c r="E13" s="16" t="s">
        <v>34</v>
      </c>
      <c r="F13" s="12">
        <f>AVERAGE(C13:C19)</f>
        <v>0.4285714286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296.0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296.0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296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5000.0</v>
      </c>
      <c r="D39" s="1"/>
    </row>
    <row r="40" ht="13.5" customHeight="1">
      <c r="A40" s="1"/>
      <c r="B40" s="16" t="s">
        <v>10</v>
      </c>
      <c r="C40" s="12">
        <f>C37</f>
        <v>296</v>
      </c>
      <c r="D40" s="1"/>
    </row>
    <row r="41" ht="13.5" customHeight="1">
      <c r="A41" s="1"/>
      <c r="B41" s="16" t="s">
        <v>11</v>
      </c>
      <c r="C41" s="12">
        <f>C39-C40</f>
        <v>4704</v>
      </c>
      <c r="D41" s="1"/>
    </row>
    <row r="42" ht="13.5" customHeight="1">
      <c r="A42" s="1"/>
      <c r="B42" s="16" t="s">
        <v>12</v>
      </c>
      <c r="C42" s="17">
        <f>C40/C39</f>
        <v>0.0592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224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16" width="6.75"/>
    <col customWidth="1" min="17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62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15</v>
      </c>
      <c r="D6" s="10">
        <v>15.0</v>
      </c>
      <c r="E6" s="16" t="s">
        <v>31</v>
      </c>
      <c r="F6" s="12">
        <f>AVERAGE(C6:C12)</f>
        <v>4.428571429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4</v>
      </c>
      <c r="D7" s="10">
        <v>19.0</v>
      </c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8</v>
      </c>
      <c r="D8" s="10">
        <v>27.0</v>
      </c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3</v>
      </c>
      <c r="D9" s="10">
        <v>30.0</v>
      </c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</v>
      </c>
      <c r="D10" s="10">
        <v>31.0</v>
      </c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0">
        <v>31.0</v>
      </c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31.0</v>
      </c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0">
        <v>31.0</v>
      </c>
      <c r="E13" s="16" t="s">
        <v>34</v>
      </c>
      <c r="F13" s="12">
        <f>AVERAGE(C13:C19)</f>
        <v>0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31.0</v>
      </c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31.0</v>
      </c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31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3400.0</v>
      </c>
      <c r="D39" s="1"/>
    </row>
    <row r="40" ht="13.5" customHeight="1">
      <c r="A40" s="1"/>
      <c r="B40" s="16" t="s">
        <v>10</v>
      </c>
      <c r="C40" s="12">
        <f>C37</f>
        <v>31</v>
      </c>
      <c r="D40" s="1"/>
    </row>
    <row r="41" ht="13.5" customHeight="1">
      <c r="A41" s="1"/>
      <c r="B41" s="16" t="s">
        <v>11</v>
      </c>
      <c r="C41" s="12">
        <f>C39-C40</f>
        <v>3369</v>
      </c>
      <c r="D41" s="1"/>
    </row>
    <row r="42" ht="13.5" customHeight="1">
      <c r="A42" s="1"/>
      <c r="B42" s="16" t="s">
        <v>12</v>
      </c>
      <c r="C42" s="17">
        <f>C40/C39</f>
        <v>0.009117647059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160.4285714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8" t="s">
        <v>22</v>
      </c>
      <c r="C57" s="1"/>
      <c r="D57" s="1"/>
    </row>
    <row r="58" ht="13.5" customHeight="1">
      <c r="A58" s="1"/>
      <c r="B58" s="39"/>
      <c r="C58" s="1"/>
      <c r="D58" s="1"/>
    </row>
    <row r="59" ht="13.5" customHeight="1">
      <c r="A59" s="1"/>
      <c r="B59" s="39"/>
      <c r="C59" s="1"/>
      <c r="D59" s="1"/>
    </row>
    <row r="60" ht="13.5" customHeight="1">
      <c r="A60" s="1"/>
      <c r="B60" s="39"/>
      <c r="C60" s="1"/>
      <c r="D60" s="1"/>
    </row>
    <row r="61" ht="13.5" customHeight="1">
      <c r="A61" s="1"/>
      <c r="B61" s="39"/>
      <c r="C61" s="1"/>
      <c r="D61" s="1"/>
    </row>
    <row r="62" ht="13.5" customHeight="1">
      <c r="A62" s="1"/>
      <c r="B62" s="39"/>
      <c r="C62" s="1"/>
      <c r="D62" s="1"/>
    </row>
    <row r="63" ht="13.5" customHeight="1">
      <c r="A63" s="1"/>
      <c r="B63" s="39"/>
      <c r="C63" s="1"/>
      <c r="D63" s="1"/>
    </row>
    <row r="64" ht="13.5" customHeight="1">
      <c r="A64" s="1"/>
      <c r="B64" s="39"/>
      <c r="C64" s="1"/>
      <c r="D64" s="1"/>
    </row>
    <row r="65" ht="13.5" customHeight="1">
      <c r="A65" s="1"/>
      <c r="B65" s="39"/>
      <c r="C65" s="1"/>
      <c r="D65" s="1"/>
    </row>
    <row r="66" ht="13.5" customHeight="1">
      <c r="A66" s="1"/>
      <c r="B66" s="39"/>
      <c r="C66" s="1"/>
      <c r="D66" s="1"/>
    </row>
    <row r="67" ht="13.5" customHeight="1">
      <c r="A67" s="1"/>
      <c r="B67" s="39"/>
      <c r="C67" s="1"/>
      <c r="D67" s="1"/>
    </row>
    <row r="68" ht="13.5" customHeight="1">
      <c r="A68" s="1"/>
      <c r="B68" s="1"/>
      <c r="C68" s="1"/>
      <c r="D68" s="1"/>
    </row>
    <row r="69" ht="13.5" customHeight="1">
      <c r="A69" s="1"/>
      <c r="B69" s="1"/>
      <c r="C69" s="1"/>
      <c r="D69" s="1"/>
    </row>
    <row r="70" ht="13.5" customHeight="1">
      <c r="A70" s="1"/>
      <c r="B70" s="1"/>
      <c r="C70" s="1"/>
      <c r="D70" s="1"/>
    </row>
    <row r="71" ht="13.5" customHeight="1">
      <c r="A71" s="1"/>
      <c r="B71" s="1"/>
      <c r="C71" s="1"/>
      <c r="D71" s="1"/>
    </row>
    <row r="72" ht="13.5" customHeight="1">
      <c r="A72" s="1"/>
      <c r="B72" s="1"/>
      <c r="C72" s="1"/>
      <c r="D72" s="1"/>
    </row>
    <row r="73" ht="13.5" customHeight="1">
      <c r="A73" s="1"/>
      <c r="B73" s="1"/>
      <c r="C73" s="1"/>
      <c r="D73" s="1"/>
    </row>
    <row r="74" ht="13.5" customHeight="1">
      <c r="A74" s="1"/>
      <c r="B74" s="1"/>
      <c r="C74" s="1"/>
      <c r="D74" s="1"/>
    </row>
    <row r="75" ht="13.5" customHeight="1">
      <c r="A75" s="1"/>
      <c r="B75" s="1"/>
      <c r="C75" s="1"/>
      <c r="D75" s="1"/>
    </row>
    <row r="76" ht="13.5" customHeight="1">
      <c r="A76" s="1"/>
      <c r="B76" s="1"/>
      <c r="C76" s="1"/>
      <c r="D76" s="1"/>
    </row>
    <row r="77" ht="13.5" customHeight="1">
      <c r="A77" s="1"/>
      <c r="B77" s="1"/>
      <c r="C77" s="1"/>
      <c r="D77" s="1"/>
    </row>
    <row r="78" ht="13.5" customHeight="1">
      <c r="A78" s="1"/>
      <c r="B78" s="1"/>
      <c r="C78" s="1"/>
      <c r="D78" s="1"/>
    </row>
    <row r="79" ht="13.5" customHeight="1">
      <c r="A79" s="1"/>
      <c r="B79" s="1"/>
      <c r="C79" s="1"/>
      <c r="D79" s="1"/>
    </row>
    <row r="80" ht="13.5" customHeight="1">
      <c r="A80" s="1"/>
      <c r="B80" s="1"/>
      <c r="C80" s="1"/>
      <c r="D80" s="1"/>
    </row>
    <row r="81" ht="13.5" customHeight="1">
      <c r="A81" s="1"/>
      <c r="B81" s="1"/>
      <c r="C81" s="1"/>
      <c r="D81" s="1"/>
    </row>
    <row r="82" ht="13.5" customHeight="1">
      <c r="A82" s="1"/>
      <c r="B82" s="1"/>
      <c r="C82" s="1"/>
      <c r="D82" s="1"/>
    </row>
    <row r="83" ht="13.5" customHeight="1">
      <c r="A83" s="1"/>
      <c r="B83" s="1"/>
      <c r="C83" s="1"/>
      <c r="D83" s="1"/>
    </row>
    <row r="84" ht="13.5" customHeight="1">
      <c r="A84" s="1"/>
      <c r="B84" s="1"/>
      <c r="C84" s="1"/>
      <c r="D84" s="1"/>
    </row>
    <row r="85" ht="13.5" customHeight="1">
      <c r="A85" s="1"/>
      <c r="B85" s="1"/>
      <c r="C85" s="1"/>
      <c r="D85" s="1"/>
    </row>
    <row r="86" ht="13.5" customHeight="1">
      <c r="A86" s="1"/>
      <c r="B86" s="1"/>
      <c r="C86" s="1"/>
      <c r="D86" s="1"/>
    </row>
    <row r="87" ht="13.5" customHeight="1">
      <c r="A87" s="1"/>
      <c r="B87" s="1"/>
      <c r="C87" s="1"/>
      <c r="D87" s="1"/>
    </row>
    <row r="88" ht="13.5" customHeight="1">
      <c r="A88" s="1"/>
      <c r="B88" s="1"/>
      <c r="C88" s="1"/>
      <c r="D88" s="1"/>
    </row>
    <row r="89" ht="13.5" customHeight="1">
      <c r="A89" s="1"/>
      <c r="B89" s="1"/>
      <c r="C89" s="1"/>
      <c r="D89" s="1"/>
    </row>
    <row r="90" ht="13.5" customHeight="1">
      <c r="A90" s="1"/>
      <c r="B90" s="1"/>
      <c r="C90" s="1"/>
      <c r="D90" s="1"/>
    </row>
    <row r="91" ht="13.5" customHeight="1">
      <c r="A91" s="1"/>
      <c r="B91" s="1"/>
      <c r="C91" s="1"/>
      <c r="D91" s="1"/>
    </row>
    <row r="92" ht="13.5" customHeight="1">
      <c r="A92" s="1"/>
      <c r="B92" s="1"/>
      <c r="C92" s="1"/>
      <c r="D92" s="1"/>
    </row>
    <row r="93" ht="13.5" customHeight="1">
      <c r="A93" s="1"/>
      <c r="B93" s="1"/>
      <c r="C93" s="1"/>
      <c r="D93" s="1"/>
    </row>
    <row r="94" ht="13.5" customHeight="1">
      <c r="A94" s="1"/>
      <c r="B94" s="1"/>
      <c r="C94" s="1"/>
      <c r="D94" s="1"/>
    </row>
    <row r="95" ht="13.5" customHeight="1">
      <c r="A95" s="1"/>
      <c r="B95" s="1"/>
      <c r="C95" s="1"/>
      <c r="D95" s="1"/>
    </row>
    <row r="96" ht="13.5" customHeight="1">
      <c r="A96" s="1"/>
      <c r="B96" s="1"/>
      <c r="C96" s="1"/>
      <c r="D96" s="1"/>
    </row>
    <row r="97" ht="13.5" customHeight="1">
      <c r="A97" s="1"/>
      <c r="B97" s="1"/>
      <c r="C97" s="1"/>
      <c r="D97" s="1"/>
    </row>
    <row r="98" ht="13.5" customHeight="1">
      <c r="A98" s="1"/>
      <c r="B98" s="1"/>
      <c r="C98" s="1"/>
      <c r="D98" s="1"/>
    </row>
    <row r="99" ht="13.5" customHeight="1">
      <c r="A99" s="1"/>
      <c r="B99" s="1"/>
      <c r="C99" s="1"/>
      <c r="D99" s="1"/>
    </row>
    <row r="100" ht="13.5" customHeight="1">
      <c r="A100" s="1"/>
      <c r="B100" s="1"/>
      <c r="C100" s="1"/>
      <c r="D100" s="1"/>
    </row>
    <row r="101" ht="13.5" customHeight="1">
      <c r="A101" s="1"/>
      <c r="B101" s="1"/>
      <c r="C101" s="1"/>
      <c r="D101" s="1"/>
    </row>
    <row r="102" ht="13.5" customHeight="1">
      <c r="A102" s="1"/>
      <c r="B102" s="1"/>
      <c r="C102" s="1"/>
      <c r="D102" s="1"/>
    </row>
    <row r="103" ht="13.5" customHeight="1">
      <c r="A103" s="1"/>
      <c r="B103" s="1"/>
      <c r="C103" s="1"/>
      <c r="D103" s="1"/>
    </row>
    <row r="104" ht="13.5" customHeight="1">
      <c r="A104" s="1"/>
      <c r="B104" s="1"/>
      <c r="C104" s="1"/>
      <c r="D104" s="1"/>
    </row>
    <row r="105" ht="13.5" customHeight="1">
      <c r="A105" s="1"/>
      <c r="B105" s="1"/>
      <c r="C105" s="1"/>
      <c r="D105" s="1"/>
    </row>
    <row r="106" ht="13.5" customHeight="1">
      <c r="A106" s="1"/>
      <c r="B106" s="1"/>
      <c r="C106" s="1"/>
      <c r="D106" s="1"/>
    </row>
    <row r="107" ht="13.5" customHeight="1">
      <c r="A107" s="1"/>
      <c r="B107" s="1"/>
      <c r="C107" s="1"/>
      <c r="D107" s="1"/>
    </row>
    <row r="108" ht="13.5" customHeight="1">
      <c r="A108" s="1"/>
      <c r="B108" s="1"/>
      <c r="C108" s="1"/>
      <c r="D108" s="1"/>
    </row>
    <row r="109" ht="13.5" customHeight="1">
      <c r="A109" s="1"/>
      <c r="B109" s="1"/>
      <c r="C109" s="1"/>
      <c r="D109" s="1"/>
    </row>
    <row r="110" ht="13.5" customHeight="1">
      <c r="A110" s="1"/>
      <c r="B110" s="1"/>
      <c r="C110" s="1"/>
      <c r="D110" s="1"/>
    </row>
    <row r="111" ht="13.5" customHeight="1">
      <c r="A111" s="1"/>
      <c r="B111" s="39"/>
      <c r="C111" s="1"/>
      <c r="D111" s="1"/>
    </row>
    <row r="112" ht="13.5" customHeight="1">
      <c r="A112" s="1"/>
      <c r="B112" s="39"/>
      <c r="C112" s="1"/>
      <c r="D112" s="1"/>
    </row>
    <row r="113" ht="13.5" customHeight="1">
      <c r="A113" s="1"/>
      <c r="B113" s="37"/>
      <c r="C113" s="1"/>
      <c r="D113" s="1"/>
    </row>
    <row r="114" ht="13.5" customHeight="1">
      <c r="A114" s="1"/>
      <c r="B114" s="39"/>
      <c r="C114" s="1"/>
      <c r="D114" s="1"/>
    </row>
    <row r="115" ht="13.5" customHeight="1">
      <c r="A115" s="1"/>
      <c r="B115" s="39"/>
      <c r="C115" s="1"/>
      <c r="D115" s="1"/>
    </row>
    <row r="116" ht="13.5" customHeight="1">
      <c r="A116" s="1"/>
      <c r="B116" s="37"/>
      <c r="C116" s="1"/>
      <c r="D116" s="1"/>
    </row>
    <row r="117" ht="13.5" customHeight="1">
      <c r="A117" s="1"/>
      <c r="B117" s="1"/>
      <c r="C117" s="1"/>
      <c r="D117" s="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15.5"/>
    <col customWidth="1" min="3" max="3" width="13.0"/>
    <col customWidth="1" min="4" max="4" width="11.5"/>
    <col customWidth="1" min="5" max="5" width="7.75"/>
    <col customWidth="1" min="6" max="16" width="6.75"/>
    <col customWidth="1" min="17" max="26" width="11.0"/>
  </cols>
  <sheetData>
    <row r="1" ht="13.5" customHeight="1">
      <c r="A1" s="1"/>
      <c r="B1" s="1"/>
      <c r="C1" s="1"/>
      <c r="D1" s="1"/>
      <c r="E1" s="1"/>
    </row>
    <row r="2" ht="13.5" customHeight="1">
      <c r="A2" s="1"/>
      <c r="B2" s="2" t="s">
        <v>63</v>
      </c>
      <c r="C2" s="1"/>
      <c r="D2" s="1"/>
      <c r="E2" s="1"/>
    </row>
    <row r="3" ht="13.5" customHeight="1">
      <c r="A3" s="1"/>
      <c r="B3" s="1"/>
      <c r="C3" s="1"/>
      <c r="D3" s="1"/>
      <c r="E3" s="1"/>
    </row>
    <row r="4" ht="13.5" customHeight="1">
      <c r="A4" s="1"/>
      <c r="B4" s="3" t="s">
        <v>2</v>
      </c>
      <c r="C4" s="4"/>
      <c r="D4" s="1"/>
      <c r="E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"/>
    </row>
    <row r="6" ht="13.5" customHeight="1">
      <c r="A6" s="7">
        <f t="shared" ref="A6:A35" si="1">B6</f>
        <v>43009.29167</v>
      </c>
      <c r="B6" s="8">
        <v>43009.29166666667</v>
      </c>
      <c r="C6" s="9" t="str">
        <f>D6</f>
        <v/>
      </c>
      <c r="D6" s="12"/>
      <c r="E6" s="16" t="s">
        <v>31</v>
      </c>
      <c r="F6" s="12">
        <f>AVERAGE(C6:C12)</f>
        <v>0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0</v>
      </c>
      <c r="D7" s="12"/>
      <c r="E7" s="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2"/>
      <c r="E8" s="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2"/>
      <c r="E9" s="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2"/>
      <c r="E10" s="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0</v>
      </c>
      <c r="D11" s="12"/>
      <c r="E11" s="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2"/>
      <c r="E12" s="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2"/>
      <c r="E13" s="16" t="s">
        <v>34</v>
      </c>
      <c r="F13" s="12">
        <f>AVERAGE(C13:C19)</f>
        <v>0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2"/>
      <c r="E14" s="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2"/>
      <c r="E15" s="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E16" s="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E17" s="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E18" s="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E19" s="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E21" s="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E22" s="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E23" s="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E24" s="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E25" s="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E26" s="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E28" s="1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E29" s="1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E30" s="1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E31" s="1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E32" s="1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E33" s="1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  <c r="E34" s="1"/>
      <c r="K34" s="1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  <c r="E35" s="1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  <c r="E36" s="1"/>
    </row>
    <row r="37" ht="13.5" customHeight="1">
      <c r="A37" s="1"/>
      <c r="B37" s="13" t="s">
        <v>8</v>
      </c>
      <c r="C37" s="14">
        <f>SUM(C6:C36)</f>
        <v>0</v>
      </c>
      <c r="D37" s="1"/>
      <c r="E37" s="1"/>
    </row>
    <row r="38" ht="13.5" customHeight="1">
      <c r="A38" s="1"/>
      <c r="B38" s="1"/>
      <c r="C38" s="15"/>
      <c r="D38" s="1"/>
      <c r="E38" s="1"/>
    </row>
    <row r="39" ht="13.5" customHeight="1">
      <c r="A39" s="1"/>
      <c r="B39" s="16" t="s">
        <v>9</v>
      </c>
      <c r="C39" s="12">
        <v>200.0</v>
      </c>
      <c r="D39" s="1"/>
      <c r="E39" s="1"/>
    </row>
    <row r="40" ht="13.5" customHeight="1">
      <c r="A40" s="1"/>
      <c r="B40" s="16" t="s">
        <v>10</v>
      </c>
      <c r="C40" s="12">
        <f>C37</f>
        <v>0</v>
      </c>
      <c r="D40" s="1"/>
      <c r="E40" s="1"/>
    </row>
    <row r="41" ht="13.5" customHeight="1">
      <c r="A41" s="1"/>
      <c r="B41" s="16" t="s">
        <v>11</v>
      </c>
      <c r="C41" s="12">
        <f>C39-C40</f>
        <v>200</v>
      </c>
      <c r="D41" s="1"/>
      <c r="E41" s="1"/>
    </row>
    <row r="42" ht="13.5" customHeight="1">
      <c r="A42" s="1"/>
      <c r="B42" s="16" t="s">
        <v>12</v>
      </c>
      <c r="C42" s="17">
        <f>C40/C39</f>
        <v>0</v>
      </c>
      <c r="D42" s="1"/>
      <c r="E42" s="1"/>
    </row>
    <row r="43" ht="13.5" customHeight="1">
      <c r="A43" s="1"/>
      <c r="B43" s="16" t="s">
        <v>13</v>
      </c>
      <c r="C43" s="12">
        <f>IF(C40&lt;C39,0,C40-C39)</f>
        <v>0</v>
      </c>
      <c r="D43" s="1"/>
      <c r="E43" s="1"/>
    </row>
    <row r="44" ht="13.5" customHeight="1">
      <c r="A44" s="1"/>
      <c r="B44" s="16" t="s">
        <v>14</v>
      </c>
      <c r="C44" s="12">
        <f>(C39-C37)/C48</f>
        <v>9.523809524</v>
      </c>
      <c r="D44" s="1"/>
      <c r="E44" s="1"/>
    </row>
    <row r="45" ht="13.5" customHeight="1">
      <c r="A45" s="1"/>
      <c r="B45" s="1"/>
      <c r="C45" s="1"/>
      <c r="D45" s="1"/>
      <c r="E45" s="1"/>
    </row>
    <row r="46" ht="13.5" customHeight="1">
      <c r="A46" s="1"/>
      <c r="B46" s="18" t="s">
        <v>15</v>
      </c>
      <c r="C46" s="19">
        <f>C50-C49</f>
        <v>10</v>
      </c>
      <c r="D46" s="20"/>
      <c r="E46" s="1"/>
    </row>
    <row r="47" ht="13.5" customHeight="1">
      <c r="A47" s="1"/>
      <c r="B47" s="21" t="s">
        <v>16</v>
      </c>
      <c r="C47" s="22">
        <f>D49-C49+1</f>
        <v>31</v>
      </c>
      <c r="D47" s="23"/>
      <c r="E47" s="1"/>
    </row>
    <row r="48" ht="13.5" customHeight="1">
      <c r="A48" s="1"/>
      <c r="B48" s="21" t="s">
        <v>17</v>
      </c>
      <c r="C48" s="22">
        <f>+C47-C46</f>
        <v>21</v>
      </c>
      <c r="D48" s="23"/>
      <c r="E48" s="1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  <c r="E49" s="1"/>
    </row>
    <row r="50" ht="13.5" customHeight="1">
      <c r="A50" s="1"/>
      <c r="B50" s="21" t="s">
        <v>18</v>
      </c>
      <c r="C50" s="22">
        <f>TODAY()</f>
        <v>43019</v>
      </c>
      <c r="D50" s="23"/>
      <c r="E50" s="1"/>
    </row>
    <row r="51" ht="13.5" customHeight="1">
      <c r="A51" s="1"/>
      <c r="B51" s="21"/>
      <c r="C51" s="26"/>
      <c r="D51" s="23"/>
      <c r="E51" s="1"/>
    </row>
    <row r="52" ht="13.5" customHeight="1">
      <c r="A52" s="1"/>
      <c r="B52" s="27" t="s">
        <v>19</v>
      </c>
      <c r="C52" s="28"/>
      <c r="D52" s="29">
        <f>TODAY()-1</f>
        <v>43018</v>
      </c>
      <c r="E52" s="1"/>
    </row>
    <row r="53" ht="13.5" customHeight="1">
      <c r="A53" s="1"/>
      <c r="B53" s="27" t="s">
        <v>20</v>
      </c>
      <c r="C53" s="28"/>
      <c r="D53" s="30">
        <f>C46/C47</f>
        <v>0.3225806452</v>
      </c>
      <c r="E53" s="1"/>
    </row>
    <row r="54" ht="13.5" customHeight="1">
      <c r="A54" s="1"/>
      <c r="B54" s="31" t="s">
        <v>21</v>
      </c>
      <c r="C54" s="32"/>
      <c r="D54" s="33">
        <f>C48/C47</f>
        <v>0.6774193548</v>
      </c>
      <c r="E54" s="1"/>
    </row>
    <row r="55" ht="13.5" customHeight="1">
      <c r="A55" s="1"/>
      <c r="B55" s="1"/>
      <c r="C55" s="1"/>
      <c r="D55" s="1"/>
      <c r="E55" s="1"/>
    </row>
    <row r="56" ht="13.5" customHeight="1">
      <c r="A56" s="1"/>
      <c r="B56" s="1"/>
      <c r="C56" s="1"/>
      <c r="D56" s="1"/>
      <c r="E56" s="1"/>
    </row>
    <row r="57" ht="13.5" customHeight="1">
      <c r="A57" s="1"/>
      <c r="B57" s="38" t="s">
        <v>22</v>
      </c>
      <c r="C57" s="1"/>
      <c r="D57" s="1"/>
      <c r="E57" s="1"/>
    </row>
    <row r="58" ht="13.5" customHeight="1">
      <c r="A58" s="1"/>
      <c r="B58" s="39"/>
      <c r="C58" s="1"/>
      <c r="D58" s="1"/>
      <c r="E58" s="1"/>
    </row>
    <row r="59" ht="13.5" customHeight="1">
      <c r="A59" s="1"/>
      <c r="B59" s="39"/>
      <c r="C59" s="1"/>
      <c r="D59" s="1"/>
      <c r="E59" s="1"/>
    </row>
    <row r="60" ht="13.5" customHeight="1">
      <c r="A60" s="1"/>
      <c r="B60" s="39"/>
      <c r="C60" s="1"/>
      <c r="D60" s="1"/>
      <c r="E60" s="1"/>
    </row>
    <row r="61" ht="13.5" customHeight="1">
      <c r="A61" s="1"/>
      <c r="B61" s="39"/>
      <c r="C61" s="1"/>
      <c r="D61" s="1"/>
      <c r="E61" s="1"/>
    </row>
    <row r="62" ht="13.5" customHeight="1">
      <c r="A62" s="1"/>
      <c r="B62" s="39"/>
      <c r="C62" s="1"/>
      <c r="D62" s="1"/>
      <c r="E62" s="1"/>
    </row>
    <row r="63" ht="13.5" customHeight="1">
      <c r="A63" s="1"/>
      <c r="B63" s="39"/>
      <c r="C63" s="1"/>
      <c r="D63" s="1"/>
      <c r="E63" s="1"/>
    </row>
    <row r="64" ht="13.5" customHeight="1">
      <c r="A64" s="1"/>
      <c r="B64" s="39"/>
      <c r="C64" s="1"/>
      <c r="D64" s="1"/>
      <c r="E64" s="1"/>
    </row>
    <row r="65" ht="13.5" customHeight="1">
      <c r="A65" s="1"/>
      <c r="B65" s="39"/>
      <c r="C65" s="1"/>
      <c r="D65" s="1"/>
      <c r="E65" s="1"/>
    </row>
    <row r="66" ht="13.5" customHeight="1">
      <c r="A66" s="1"/>
      <c r="B66" s="39"/>
      <c r="C66" s="1"/>
      <c r="D66" s="1"/>
      <c r="E66" s="1"/>
    </row>
    <row r="67" ht="13.5" customHeight="1">
      <c r="A67" s="1"/>
      <c r="B67" s="39"/>
      <c r="C67" s="1"/>
      <c r="D67" s="1"/>
      <c r="E67" s="1"/>
    </row>
    <row r="68" ht="13.5" customHeight="1">
      <c r="A68" s="1"/>
      <c r="B68" s="1"/>
      <c r="C68" s="1"/>
      <c r="D68" s="1"/>
      <c r="E68" s="1"/>
    </row>
    <row r="69" ht="13.5" customHeight="1">
      <c r="A69" s="1"/>
      <c r="B69" s="1"/>
      <c r="C69" s="1"/>
      <c r="D69" s="1"/>
      <c r="E69" s="1"/>
    </row>
    <row r="70" ht="13.5" customHeight="1">
      <c r="A70" s="1"/>
      <c r="B70" s="1"/>
      <c r="C70" s="1"/>
      <c r="D70" s="1"/>
      <c r="E70" s="1"/>
    </row>
    <row r="71" ht="13.5" customHeight="1">
      <c r="A71" s="1"/>
      <c r="B71" s="1"/>
      <c r="C71" s="1"/>
      <c r="D71" s="1"/>
      <c r="E71" s="1"/>
    </row>
    <row r="72" ht="13.5" customHeight="1">
      <c r="A72" s="1"/>
      <c r="B72" s="1"/>
      <c r="C72" s="1"/>
      <c r="D72" s="1"/>
      <c r="E72" s="1"/>
    </row>
    <row r="73" ht="13.5" customHeight="1">
      <c r="A73" s="1"/>
      <c r="B73" s="1"/>
      <c r="C73" s="1"/>
      <c r="D73" s="1"/>
      <c r="E73" s="1"/>
    </row>
    <row r="74" ht="13.5" customHeight="1">
      <c r="A74" s="1"/>
      <c r="B74" s="1"/>
      <c r="C74" s="1"/>
      <c r="D74" s="1"/>
      <c r="E74" s="1"/>
    </row>
    <row r="75" ht="13.5" customHeight="1">
      <c r="A75" s="1"/>
      <c r="B75" s="1"/>
      <c r="C75" s="1"/>
      <c r="D75" s="1"/>
      <c r="E75" s="1"/>
    </row>
    <row r="76" ht="13.5" customHeight="1">
      <c r="A76" s="1"/>
      <c r="B76" s="1"/>
      <c r="C76" s="1"/>
      <c r="D76" s="1"/>
      <c r="E76" s="1"/>
    </row>
    <row r="77" ht="13.5" customHeight="1">
      <c r="A77" s="1"/>
      <c r="B77" s="1"/>
      <c r="C77" s="1"/>
      <c r="D77" s="1"/>
      <c r="E77" s="1"/>
    </row>
    <row r="78" ht="13.5" customHeight="1">
      <c r="A78" s="1"/>
      <c r="B78" s="1"/>
      <c r="C78" s="1"/>
      <c r="D78" s="1"/>
      <c r="E78" s="1"/>
    </row>
    <row r="79" ht="13.5" customHeight="1">
      <c r="A79" s="1"/>
      <c r="B79" s="1"/>
      <c r="C79" s="1"/>
      <c r="D79" s="1"/>
      <c r="E79" s="1"/>
    </row>
    <row r="80" ht="13.5" customHeight="1">
      <c r="A80" s="1"/>
      <c r="B80" s="1"/>
      <c r="C80" s="1"/>
      <c r="D80" s="1"/>
      <c r="E80" s="1"/>
    </row>
    <row r="81" ht="13.5" customHeight="1">
      <c r="A81" s="1"/>
      <c r="B81" s="1"/>
      <c r="C81" s="1"/>
      <c r="D81" s="1"/>
      <c r="E81" s="1"/>
    </row>
    <row r="82" ht="13.5" customHeight="1">
      <c r="A82" s="1"/>
      <c r="B82" s="1"/>
      <c r="C82" s="1"/>
      <c r="D82" s="1"/>
      <c r="E82" s="1"/>
    </row>
    <row r="83" ht="13.5" customHeight="1">
      <c r="A83" s="1"/>
      <c r="B83" s="1"/>
      <c r="C83" s="1"/>
      <c r="D83" s="1"/>
      <c r="E83" s="1"/>
    </row>
    <row r="84" ht="13.5" customHeight="1">
      <c r="A84" s="1"/>
      <c r="B84" s="1"/>
      <c r="C84" s="1"/>
      <c r="D84" s="1"/>
      <c r="E84" s="1"/>
    </row>
    <row r="85" ht="13.5" customHeight="1">
      <c r="A85" s="1"/>
      <c r="B85" s="1"/>
      <c r="C85" s="1"/>
      <c r="D85" s="1"/>
      <c r="E85" s="1"/>
    </row>
    <row r="86" ht="13.5" customHeight="1">
      <c r="A86" s="1"/>
      <c r="B86" s="1"/>
      <c r="C86" s="1"/>
      <c r="D86" s="1"/>
      <c r="E86" s="1"/>
    </row>
    <row r="87" ht="13.5" customHeight="1">
      <c r="A87" s="1"/>
      <c r="B87" s="1"/>
      <c r="C87" s="1"/>
      <c r="D87" s="1"/>
      <c r="E87" s="1"/>
    </row>
    <row r="88" ht="13.5" customHeight="1">
      <c r="A88" s="1"/>
      <c r="B88" s="1"/>
      <c r="C88" s="1"/>
      <c r="D88" s="1"/>
      <c r="E88" s="1"/>
    </row>
    <row r="89" ht="13.5" customHeight="1">
      <c r="A89" s="1"/>
      <c r="B89" s="1"/>
      <c r="C89" s="1"/>
      <c r="D89" s="1"/>
      <c r="E89" s="1"/>
    </row>
    <row r="90" ht="13.5" customHeight="1">
      <c r="A90" s="1"/>
      <c r="B90" s="1"/>
      <c r="C90" s="1"/>
      <c r="D90" s="1"/>
      <c r="E90" s="1"/>
    </row>
    <row r="91" ht="13.5" customHeight="1">
      <c r="A91" s="1"/>
      <c r="B91" s="1"/>
      <c r="C91" s="1"/>
      <c r="D91" s="1"/>
      <c r="E91" s="1"/>
    </row>
    <row r="92" ht="13.5" customHeight="1">
      <c r="A92" s="1"/>
      <c r="B92" s="1"/>
      <c r="C92" s="1"/>
      <c r="D92" s="1"/>
      <c r="E92" s="1"/>
    </row>
    <row r="93" ht="13.5" customHeight="1">
      <c r="A93" s="1"/>
      <c r="B93" s="1"/>
      <c r="C93" s="1"/>
      <c r="D93" s="1"/>
      <c r="E93" s="1"/>
    </row>
    <row r="94" ht="13.5" customHeight="1">
      <c r="A94" s="1"/>
      <c r="B94" s="1"/>
      <c r="C94" s="1"/>
      <c r="D94" s="1"/>
      <c r="E94" s="1"/>
    </row>
    <row r="95" ht="13.5" customHeight="1">
      <c r="A95" s="1"/>
      <c r="B95" s="1"/>
      <c r="C95" s="1"/>
      <c r="D95" s="1"/>
      <c r="E95" s="1"/>
    </row>
    <row r="96" ht="13.5" customHeight="1">
      <c r="A96" s="1"/>
      <c r="B96" s="1"/>
      <c r="C96" s="1"/>
      <c r="D96" s="1"/>
      <c r="E96" s="1"/>
    </row>
    <row r="97" ht="13.5" customHeight="1">
      <c r="A97" s="1"/>
      <c r="B97" s="1"/>
      <c r="C97" s="1"/>
      <c r="D97" s="1"/>
      <c r="E97" s="1"/>
    </row>
    <row r="98" ht="13.5" customHeight="1">
      <c r="A98" s="1"/>
      <c r="B98" s="1"/>
      <c r="C98" s="1"/>
      <c r="D98" s="1"/>
      <c r="E98" s="1"/>
    </row>
    <row r="99" ht="13.5" customHeight="1">
      <c r="A99" s="1"/>
      <c r="B99" s="1"/>
      <c r="C99" s="1"/>
      <c r="D99" s="1"/>
      <c r="E99" s="1"/>
    </row>
    <row r="100" ht="13.5" customHeight="1">
      <c r="A100" s="1"/>
      <c r="B100" s="1"/>
      <c r="C100" s="1"/>
      <c r="D100" s="1"/>
      <c r="E100" s="1"/>
    </row>
    <row r="101" ht="13.5" customHeight="1">
      <c r="A101" s="1"/>
      <c r="B101" s="1"/>
      <c r="C101" s="1"/>
      <c r="D101" s="1"/>
      <c r="E101" s="1"/>
    </row>
    <row r="102" ht="13.5" customHeight="1">
      <c r="A102" s="1"/>
      <c r="B102" s="1"/>
      <c r="C102" s="1"/>
      <c r="D102" s="1"/>
      <c r="E102" s="1"/>
    </row>
    <row r="103" ht="13.5" customHeight="1">
      <c r="A103" s="1"/>
      <c r="B103" s="1"/>
      <c r="C103" s="1"/>
      <c r="D103" s="1"/>
      <c r="E103" s="1"/>
    </row>
    <row r="104" ht="13.5" customHeight="1">
      <c r="A104" s="1"/>
      <c r="B104" s="1"/>
      <c r="C104" s="1"/>
      <c r="D104" s="1"/>
      <c r="E104" s="1"/>
    </row>
    <row r="105" ht="13.5" customHeight="1">
      <c r="A105" s="1"/>
      <c r="B105" s="1"/>
      <c r="C105" s="1"/>
      <c r="D105" s="1"/>
      <c r="E105" s="1"/>
    </row>
    <row r="106" ht="13.5" customHeight="1">
      <c r="A106" s="1"/>
      <c r="B106" s="1"/>
      <c r="C106" s="1"/>
      <c r="D106" s="1"/>
      <c r="E106" s="1"/>
    </row>
    <row r="107" ht="13.5" customHeight="1">
      <c r="A107" s="1"/>
      <c r="B107" s="1"/>
      <c r="C107" s="1"/>
      <c r="D107" s="1"/>
      <c r="E107" s="1"/>
    </row>
    <row r="108" ht="13.5" customHeight="1">
      <c r="A108" s="1"/>
      <c r="B108" s="1"/>
      <c r="C108" s="1"/>
      <c r="D108" s="1"/>
      <c r="E108" s="1"/>
    </row>
    <row r="109" ht="13.5" customHeight="1">
      <c r="A109" s="1"/>
      <c r="B109" s="1"/>
      <c r="C109" s="1"/>
      <c r="D109" s="1"/>
      <c r="E109" s="1"/>
    </row>
    <row r="110" ht="13.5" customHeight="1">
      <c r="A110" s="1"/>
      <c r="B110" s="1"/>
      <c r="C110" s="1"/>
      <c r="D110" s="1"/>
      <c r="E110" s="1"/>
    </row>
    <row r="111" ht="13.5" customHeight="1">
      <c r="A111" s="1"/>
      <c r="B111" s="39"/>
      <c r="C111" s="1"/>
      <c r="D111" s="1"/>
      <c r="E111" s="1"/>
    </row>
    <row r="112" ht="13.5" customHeight="1">
      <c r="A112" s="1"/>
      <c r="B112" s="39"/>
      <c r="C112" s="1"/>
      <c r="D112" s="1"/>
      <c r="E112" s="1"/>
    </row>
    <row r="113" ht="13.5" customHeight="1">
      <c r="A113" s="1"/>
      <c r="B113" s="37"/>
      <c r="C113" s="1"/>
      <c r="D113" s="1"/>
      <c r="E113" s="1"/>
    </row>
    <row r="114" ht="13.5" customHeight="1">
      <c r="A114" s="1"/>
      <c r="B114" s="39"/>
      <c r="C114" s="1"/>
      <c r="D114" s="1"/>
      <c r="E114" s="1"/>
    </row>
    <row r="115" ht="13.5" customHeight="1">
      <c r="A115" s="1"/>
      <c r="B115" s="39"/>
      <c r="C115" s="1"/>
      <c r="D115" s="1"/>
      <c r="E115" s="1"/>
    </row>
    <row r="116" ht="13.5" customHeight="1">
      <c r="A116" s="1"/>
      <c r="B116" s="37"/>
      <c r="C116" s="1"/>
      <c r="D116" s="1"/>
      <c r="E116" s="1"/>
    </row>
    <row r="117" ht="13.5" customHeight="1">
      <c r="A117" s="1"/>
      <c r="B117" s="1"/>
      <c r="C117" s="1"/>
      <c r="D117" s="1"/>
      <c r="E117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25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5"/>
      <c r="F5" s="15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45</v>
      </c>
      <c r="D6" s="10">
        <v>45.0</v>
      </c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80</v>
      </c>
      <c r="D7" s="10">
        <v>125.0</v>
      </c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76</v>
      </c>
      <c r="D8" s="10">
        <v>201.0</v>
      </c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57</v>
      </c>
      <c r="D9" s="10">
        <v>258.0</v>
      </c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15</v>
      </c>
      <c r="D10" s="10">
        <v>273.0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8</v>
      </c>
      <c r="D11" s="10">
        <v>281.0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15</v>
      </c>
      <c r="D12" s="10">
        <v>296.0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24</v>
      </c>
      <c r="D13" s="10">
        <v>320.0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6</v>
      </c>
      <c r="D14" s="10">
        <v>326.0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8</v>
      </c>
      <c r="D15" s="10">
        <v>334.0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6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5.0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334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5000.0</v>
      </c>
      <c r="D39" s="1"/>
    </row>
    <row r="40" ht="13.5" customHeight="1">
      <c r="A40" s="1"/>
      <c r="B40" s="16" t="s">
        <v>10</v>
      </c>
      <c r="C40" s="12">
        <f>C37</f>
        <v>334</v>
      </c>
      <c r="D40" s="1"/>
    </row>
    <row r="41" ht="13.5" customHeight="1">
      <c r="A41" s="1"/>
      <c r="B41" s="16" t="s">
        <v>11</v>
      </c>
      <c r="C41" s="12">
        <f>C39-C40</f>
        <v>4666</v>
      </c>
      <c r="D41" s="1"/>
    </row>
    <row r="42" ht="13.5" customHeight="1">
      <c r="A42" s="1"/>
      <c r="B42" s="16" t="s">
        <v>12</v>
      </c>
      <c r="C42" s="17">
        <f>C40/C39</f>
        <v>0.0668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222.1904762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26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5"/>
      <c r="F5" s="15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9</v>
      </c>
      <c r="D6" s="10">
        <v>9.0</v>
      </c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1</v>
      </c>
      <c r="D7" s="10">
        <v>10.0</v>
      </c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2</v>
      </c>
      <c r="D8" s="10">
        <v>12.0</v>
      </c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0">
        <v>12.0</v>
      </c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</v>
      </c>
      <c r="D10" s="10">
        <v>13.0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1</v>
      </c>
      <c r="D11" s="10">
        <v>14.0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14.0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0">
        <v>14.0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14.0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14.0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6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5.0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14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100.0</v>
      </c>
      <c r="D39" s="1"/>
    </row>
    <row r="40" ht="13.5" customHeight="1">
      <c r="A40" s="1"/>
      <c r="B40" s="16" t="s">
        <v>10</v>
      </c>
      <c r="C40" s="12">
        <f>C37</f>
        <v>14</v>
      </c>
      <c r="D40" s="1"/>
    </row>
    <row r="41" ht="13.5" customHeight="1">
      <c r="A41" s="1"/>
      <c r="B41" s="16" t="s">
        <v>11</v>
      </c>
      <c r="C41" s="12">
        <f>C39-C40</f>
        <v>86</v>
      </c>
      <c r="D41" s="1"/>
    </row>
    <row r="42" ht="13.5" customHeight="1">
      <c r="A42" s="1"/>
      <c r="B42" s="16" t="s">
        <v>12</v>
      </c>
      <c r="C42" s="17">
        <f>C40/C39</f>
        <v>0.14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4.095238095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27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5"/>
      <c r="F5" s="15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4</v>
      </c>
      <c r="D6" s="10">
        <v>4.0</v>
      </c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3</v>
      </c>
      <c r="D7" s="10">
        <v>7.0</v>
      </c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0</v>
      </c>
      <c r="D8" s="10">
        <v>7.0</v>
      </c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0</v>
      </c>
      <c r="D9" s="10">
        <v>7.0</v>
      </c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0</v>
      </c>
      <c r="D10" s="10">
        <v>7.0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2</v>
      </c>
      <c r="D11" s="10">
        <v>9.0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9.0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1</v>
      </c>
      <c r="D13" s="10">
        <v>10.0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10.0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36">
        <v>10.0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6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5.0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10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100.0</v>
      </c>
      <c r="D39" s="1"/>
    </row>
    <row r="40" ht="13.5" customHeight="1">
      <c r="A40" s="1"/>
      <c r="B40" s="16" t="s">
        <v>10</v>
      </c>
      <c r="C40" s="12">
        <f>C37</f>
        <v>10</v>
      </c>
      <c r="D40" s="1"/>
    </row>
    <row r="41" ht="13.5" customHeight="1">
      <c r="A41" s="1"/>
      <c r="B41" s="16" t="s">
        <v>11</v>
      </c>
      <c r="C41" s="12">
        <f>C39-C40</f>
        <v>90</v>
      </c>
      <c r="D41" s="1"/>
    </row>
    <row r="42" ht="13.5" customHeight="1">
      <c r="A42" s="1"/>
      <c r="B42" s="16" t="s">
        <v>12</v>
      </c>
      <c r="C42" s="17">
        <f>C40/C39</f>
        <v>0.1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4.285714286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3" t="s">
        <v>2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5"/>
      <c r="F5" s="15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20</v>
      </c>
      <c r="D6" s="10">
        <v>20.0</v>
      </c>
      <c r="F6" s="15"/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30</v>
      </c>
      <c r="D7" s="10">
        <v>50.0</v>
      </c>
      <c r="F7" s="15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21</v>
      </c>
      <c r="D8" s="10">
        <v>71.0</v>
      </c>
      <c r="F8" s="1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4</v>
      </c>
      <c r="D9" s="10">
        <v>75.0</v>
      </c>
      <c r="F9" s="15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14</v>
      </c>
      <c r="D10" s="10">
        <v>89.0</v>
      </c>
      <c r="F10" s="15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2</v>
      </c>
      <c r="D11" s="10">
        <v>91.0</v>
      </c>
      <c r="F11" s="1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0</v>
      </c>
      <c r="D12" s="10">
        <v>91.0</v>
      </c>
      <c r="F12" s="1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36">
        <v>91.0</v>
      </c>
      <c r="F13" s="11"/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4</v>
      </c>
      <c r="D14" s="10">
        <v>95.0</v>
      </c>
      <c r="F14" s="1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95.0</v>
      </c>
      <c r="F15" s="1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F16" s="1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F17" s="1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F18" s="1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F19" s="1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F20" s="11"/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F21" s="15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F22" s="15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F23" s="15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F24" s="15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F25" s="15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F26" s="15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F27" s="15"/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F28" s="15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F29" s="15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F30" s="15"/>
    </row>
    <row r="31" ht="16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F31" s="15"/>
    </row>
    <row r="32" ht="15.0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F32" s="15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</row>
    <row r="34" ht="13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</row>
    <row r="35" ht="13.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</row>
    <row r="36" ht="13.5" customHeight="1">
      <c r="A36" s="7" t="s">
        <v>7</v>
      </c>
      <c r="B36" s="8">
        <v>43039.29166666667</v>
      </c>
      <c r="C36" s="12">
        <f t="shared" si="2"/>
        <v>0</v>
      </c>
      <c r="D36" s="12"/>
    </row>
    <row r="37" ht="13.5" customHeight="1">
      <c r="A37" s="1"/>
      <c r="B37" s="13" t="s">
        <v>8</v>
      </c>
      <c r="C37" s="14">
        <f>SUM(C6:C36)</f>
        <v>95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500.0</v>
      </c>
      <c r="D39" s="1"/>
    </row>
    <row r="40" ht="13.5" customHeight="1">
      <c r="A40" s="1"/>
      <c r="B40" s="16" t="s">
        <v>10</v>
      </c>
      <c r="C40" s="12">
        <f>C37</f>
        <v>95</v>
      </c>
      <c r="D40" s="1"/>
    </row>
    <row r="41" ht="13.5" customHeight="1">
      <c r="A41" s="1"/>
      <c r="B41" s="16" t="s">
        <v>11</v>
      </c>
      <c r="C41" s="12">
        <f>C39-C40</f>
        <v>405</v>
      </c>
      <c r="D41" s="1"/>
    </row>
    <row r="42" ht="13.5" customHeight="1">
      <c r="A42" s="1"/>
      <c r="B42" s="16" t="s">
        <v>12</v>
      </c>
      <c r="C42" s="17">
        <f>C40/C39</f>
        <v>0.19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19.28571429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3" width="13.0"/>
    <col customWidth="1" min="4" max="4" width="11.5"/>
    <col customWidth="1" min="5" max="14" width="6.75"/>
    <col customWidth="1" min="15" max="26" width="11.0"/>
  </cols>
  <sheetData>
    <row r="1" ht="13.5" customHeight="1">
      <c r="A1" s="1"/>
      <c r="B1" s="1"/>
      <c r="C1" s="1"/>
      <c r="D1" s="1"/>
    </row>
    <row r="2" ht="13.5" customHeight="1">
      <c r="A2" s="1"/>
      <c r="B2" s="2" t="s">
        <v>28</v>
      </c>
      <c r="C2" s="1"/>
      <c r="D2" s="1"/>
    </row>
    <row r="3" ht="13.5" customHeight="1">
      <c r="A3" s="1"/>
      <c r="B3" s="1"/>
      <c r="C3" s="1"/>
      <c r="D3" s="1"/>
    </row>
    <row r="4" ht="13.5" customHeight="1">
      <c r="A4" s="1"/>
      <c r="B4" s="4" t="s">
        <v>29</v>
      </c>
      <c r="C4" s="4"/>
      <c r="D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5"/>
      <c r="F5" s="15"/>
    </row>
    <row r="6" ht="13.5" customHeight="1">
      <c r="A6" s="7">
        <f t="shared" ref="A6:A35" si="1">B6</f>
        <v>42948</v>
      </c>
      <c r="B6" s="35">
        <v>42948.0</v>
      </c>
      <c r="C6" s="9">
        <f>D6</f>
        <v>0</v>
      </c>
      <c r="D6" s="9">
        <v>0.0</v>
      </c>
      <c r="F6" s="15"/>
    </row>
    <row r="7" ht="13.5" customHeight="1">
      <c r="A7" s="7">
        <f t="shared" si="1"/>
        <v>42949</v>
      </c>
      <c r="B7" s="35">
        <v>42949.0</v>
      </c>
      <c r="C7" s="9">
        <f t="shared" ref="C7:C36" si="2">IF(D7-D6&lt;0,0,D7-D6)</f>
        <v>0</v>
      </c>
      <c r="D7" s="9"/>
      <c r="F7" s="15"/>
    </row>
    <row r="8" ht="13.5" customHeight="1">
      <c r="A8" s="7">
        <f t="shared" si="1"/>
        <v>42950</v>
      </c>
      <c r="B8" s="35">
        <v>42950.0</v>
      </c>
      <c r="C8" s="9">
        <f t="shared" si="2"/>
        <v>0</v>
      </c>
      <c r="D8" s="9"/>
      <c r="F8" s="11"/>
    </row>
    <row r="9" ht="13.5" customHeight="1">
      <c r="A9" s="7">
        <f t="shared" si="1"/>
        <v>42951</v>
      </c>
      <c r="B9" s="35">
        <v>42951.0</v>
      </c>
      <c r="C9" s="9">
        <f t="shared" si="2"/>
        <v>0</v>
      </c>
      <c r="D9" s="9"/>
      <c r="F9" s="15"/>
    </row>
    <row r="10" ht="13.5" customHeight="1">
      <c r="A10" s="7">
        <f t="shared" si="1"/>
        <v>42952</v>
      </c>
      <c r="B10" s="35">
        <v>42952.0</v>
      </c>
      <c r="C10" s="9">
        <f t="shared" si="2"/>
        <v>0</v>
      </c>
      <c r="D10" s="9"/>
      <c r="F10" s="15"/>
    </row>
    <row r="11" ht="13.5" customHeight="1">
      <c r="A11" s="7">
        <f t="shared" si="1"/>
        <v>42953</v>
      </c>
      <c r="B11" s="35">
        <v>42953.0</v>
      </c>
      <c r="C11" s="9">
        <f t="shared" si="2"/>
        <v>0</v>
      </c>
      <c r="D11" s="9"/>
      <c r="F11" s="11"/>
    </row>
    <row r="12" ht="13.5" customHeight="1">
      <c r="A12" s="7">
        <f t="shared" si="1"/>
        <v>42954</v>
      </c>
      <c r="B12" s="35">
        <v>42954.0</v>
      </c>
      <c r="C12" s="9">
        <f t="shared" si="2"/>
        <v>0</v>
      </c>
      <c r="D12" s="9"/>
      <c r="F12" s="11"/>
    </row>
    <row r="13" ht="13.5" customHeight="1">
      <c r="A13" s="7">
        <f t="shared" si="1"/>
        <v>42955</v>
      </c>
      <c r="B13" s="35">
        <v>42955.0</v>
      </c>
      <c r="C13" s="9">
        <f t="shared" si="2"/>
        <v>0</v>
      </c>
      <c r="D13" s="9"/>
      <c r="F13" s="11"/>
    </row>
    <row r="14" ht="13.5" customHeight="1">
      <c r="A14" s="7">
        <f t="shared" si="1"/>
        <v>42956</v>
      </c>
      <c r="B14" s="35">
        <v>42956.0</v>
      </c>
      <c r="C14" s="9">
        <f t="shared" si="2"/>
        <v>0</v>
      </c>
      <c r="D14" s="9"/>
      <c r="F14" s="11"/>
    </row>
    <row r="15" ht="13.5" customHeight="1">
      <c r="A15" s="7">
        <f t="shared" si="1"/>
        <v>42957</v>
      </c>
      <c r="B15" s="35">
        <v>42957.0</v>
      </c>
      <c r="C15" s="9">
        <f t="shared" si="2"/>
        <v>0</v>
      </c>
      <c r="D15" s="9"/>
      <c r="F15" s="11"/>
    </row>
    <row r="16" ht="13.5" customHeight="1">
      <c r="A16" s="7">
        <f t="shared" si="1"/>
        <v>42958</v>
      </c>
      <c r="B16" s="35">
        <v>42958.0</v>
      </c>
      <c r="C16" s="9">
        <f t="shared" si="2"/>
        <v>0</v>
      </c>
      <c r="D16" s="9"/>
      <c r="F16" s="11"/>
    </row>
    <row r="17" ht="13.5" customHeight="1">
      <c r="A17" s="7">
        <f t="shared" si="1"/>
        <v>42959</v>
      </c>
      <c r="B17" s="35">
        <v>42959.0</v>
      </c>
      <c r="C17" s="9">
        <f t="shared" si="2"/>
        <v>0</v>
      </c>
      <c r="D17" s="9"/>
      <c r="F17" s="11"/>
    </row>
    <row r="18" ht="13.5" customHeight="1">
      <c r="A18" s="7">
        <f t="shared" si="1"/>
        <v>42960</v>
      </c>
      <c r="B18" s="35">
        <v>42960.0</v>
      </c>
      <c r="C18" s="9">
        <f t="shared" si="2"/>
        <v>0</v>
      </c>
      <c r="D18" s="9"/>
      <c r="F18" s="11"/>
    </row>
    <row r="19" ht="13.5" customHeight="1">
      <c r="A19" s="7">
        <f t="shared" si="1"/>
        <v>42961</v>
      </c>
      <c r="B19" s="35">
        <v>42961.0</v>
      </c>
      <c r="C19" s="9">
        <f t="shared" si="2"/>
        <v>0</v>
      </c>
      <c r="D19" s="9"/>
      <c r="F19" s="11"/>
    </row>
    <row r="20" ht="13.5" customHeight="1">
      <c r="A20" s="7">
        <f t="shared" si="1"/>
        <v>42962</v>
      </c>
      <c r="B20" s="35">
        <v>42962.0</v>
      </c>
      <c r="C20" s="9">
        <f t="shared" si="2"/>
        <v>0</v>
      </c>
      <c r="D20" s="9"/>
      <c r="F20" s="11"/>
    </row>
    <row r="21" ht="13.5" customHeight="1">
      <c r="A21" s="7">
        <f t="shared" si="1"/>
        <v>42963</v>
      </c>
      <c r="B21" s="35">
        <v>42963.0</v>
      </c>
      <c r="C21" s="9">
        <f t="shared" si="2"/>
        <v>0</v>
      </c>
      <c r="D21" s="9"/>
      <c r="F21" s="15"/>
    </row>
    <row r="22" ht="13.5" customHeight="1">
      <c r="A22" s="7">
        <f t="shared" si="1"/>
        <v>42964</v>
      </c>
      <c r="B22" s="35">
        <v>42964.0</v>
      </c>
      <c r="C22" s="9">
        <f t="shared" si="2"/>
        <v>0</v>
      </c>
      <c r="D22" s="9"/>
      <c r="F22" s="15"/>
    </row>
    <row r="23" ht="13.5" customHeight="1">
      <c r="A23" s="7">
        <f t="shared" si="1"/>
        <v>42965</v>
      </c>
      <c r="B23" s="35">
        <v>42965.0</v>
      </c>
      <c r="C23" s="9">
        <f t="shared" si="2"/>
        <v>0</v>
      </c>
      <c r="D23" s="9"/>
      <c r="F23" s="15"/>
    </row>
    <row r="24" ht="13.5" customHeight="1">
      <c r="A24" s="7">
        <f t="shared" si="1"/>
        <v>42966</v>
      </c>
      <c r="B24" s="35">
        <v>42966.0</v>
      </c>
      <c r="C24" s="9">
        <f t="shared" si="2"/>
        <v>0</v>
      </c>
      <c r="D24" s="9"/>
      <c r="F24" s="15"/>
    </row>
    <row r="25" ht="13.5" customHeight="1">
      <c r="A25" s="7">
        <f t="shared" si="1"/>
        <v>42967</v>
      </c>
      <c r="B25" s="35">
        <v>42967.0</v>
      </c>
      <c r="C25" s="9">
        <f t="shared" si="2"/>
        <v>0</v>
      </c>
      <c r="D25" s="9"/>
      <c r="F25" s="15"/>
    </row>
    <row r="26" ht="13.5" customHeight="1">
      <c r="A26" s="7">
        <f t="shared" si="1"/>
        <v>42968</v>
      </c>
      <c r="B26" s="35">
        <v>42968.0</v>
      </c>
      <c r="C26" s="9">
        <f t="shared" si="2"/>
        <v>0</v>
      </c>
      <c r="D26" s="9"/>
      <c r="F26" s="15"/>
    </row>
    <row r="27" ht="13.5" customHeight="1">
      <c r="A27" s="7">
        <f t="shared" si="1"/>
        <v>42969</v>
      </c>
      <c r="B27" s="35">
        <v>42969.0</v>
      </c>
      <c r="C27" s="9">
        <f t="shared" si="2"/>
        <v>0</v>
      </c>
      <c r="D27" s="9"/>
      <c r="F27" s="15"/>
    </row>
    <row r="28" ht="13.5" customHeight="1">
      <c r="A28" s="7">
        <f t="shared" si="1"/>
        <v>42970</v>
      </c>
      <c r="B28" s="35">
        <v>42970.0</v>
      </c>
      <c r="C28" s="9">
        <f t="shared" si="2"/>
        <v>0</v>
      </c>
      <c r="D28" s="9"/>
      <c r="F28" s="15"/>
    </row>
    <row r="29" ht="13.5" customHeight="1">
      <c r="A29" s="7">
        <f t="shared" si="1"/>
        <v>42971</v>
      </c>
      <c r="B29" s="35">
        <v>42971.0</v>
      </c>
      <c r="C29" s="9">
        <f t="shared" si="2"/>
        <v>0</v>
      </c>
      <c r="D29" s="9"/>
      <c r="F29" s="15"/>
    </row>
    <row r="30" ht="13.5" customHeight="1">
      <c r="A30" s="7">
        <f t="shared" si="1"/>
        <v>42972</v>
      </c>
      <c r="B30" s="35">
        <v>42972.0</v>
      </c>
      <c r="C30" s="9">
        <f t="shared" si="2"/>
        <v>0</v>
      </c>
      <c r="D30" s="9"/>
      <c r="F30" s="15"/>
    </row>
    <row r="31" ht="16.5" customHeight="1">
      <c r="A31" s="7">
        <f t="shared" si="1"/>
        <v>42973</v>
      </c>
      <c r="B31" s="35">
        <v>42973.0</v>
      </c>
      <c r="C31" s="9">
        <f t="shared" si="2"/>
        <v>0</v>
      </c>
      <c r="D31" s="9"/>
      <c r="F31" s="15"/>
    </row>
    <row r="32" ht="15.0" customHeight="1">
      <c r="A32" s="7">
        <f t="shared" si="1"/>
        <v>42974</v>
      </c>
      <c r="B32" s="35">
        <v>42974.0</v>
      </c>
      <c r="C32" s="9">
        <f t="shared" si="2"/>
        <v>0</v>
      </c>
      <c r="D32" s="9"/>
      <c r="F32" s="15"/>
    </row>
    <row r="33" ht="13.5" customHeight="1">
      <c r="A33" s="7">
        <f t="shared" si="1"/>
        <v>42975</v>
      </c>
      <c r="B33" s="35">
        <v>42975.0</v>
      </c>
      <c r="C33" s="9">
        <f t="shared" si="2"/>
        <v>0</v>
      </c>
      <c r="D33" s="9"/>
    </row>
    <row r="34" ht="13.5" customHeight="1">
      <c r="A34" s="7">
        <f t="shared" si="1"/>
        <v>42976</v>
      </c>
      <c r="B34" s="35">
        <v>42976.0</v>
      </c>
      <c r="C34" s="9">
        <f t="shared" si="2"/>
        <v>0</v>
      </c>
      <c r="D34" s="9"/>
    </row>
    <row r="35" ht="13.5" customHeight="1">
      <c r="A35" s="7">
        <f t="shared" si="1"/>
        <v>42977</v>
      </c>
      <c r="B35" s="35">
        <v>42977.0</v>
      </c>
      <c r="C35" s="9">
        <f t="shared" si="2"/>
        <v>0</v>
      </c>
      <c r="D35" s="9"/>
    </row>
    <row r="36" ht="13.5" customHeight="1">
      <c r="A36" s="7" t="s">
        <v>7</v>
      </c>
      <c r="B36" s="35">
        <v>42978.0</v>
      </c>
      <c r="C36" s="12">
        <f t="shared" si="2"/>
        <v>0</v>
      </c>
      <c r="D36" s="9"/>
    </row>
    <row r="37" ht="13.5" customHeight="1">
      <c r="A37" s="1"/>
      <c r="B37" s="13" t="s">
        <v>8</v>
      </c>
      <c r="C37" s="14">
        <f>SUM(C6:C36)</f>
        <v>0</v>
      </c>
      <c r="D37" s="1"/>
    </row>
    <row r="38" ht="13.5" customHeight="1">
      <c r="A38" s="1"/>
      <c r="B38" s="1"/>
      <c r="C38" s="15"/>
      <c r="D38" s="1"/>
    </row>
    <row r="39" ht="13.5" customHeight="1">
      <c r="A39" s="1"/>
      <c r="B39" s="16" t="s">
        <v>9</v>
      </c>
      <c r="C39" s="12">
        <v>150.0</v>
      </c>
      <c r="D39" s="1"/>
    </row>
    <row r="40" ht="13.5" customHeight="1">
      <c r="A40" s="1"/>
      <c r="B40" s="16" t="s">
        <v>10</v>
      </c>
      <c r="C40" s="12">
        <f>C37</f>
        <v>0</v>
      </c>
      <c r="D40" s="1"/>
    </row>
    <row r="41" ht="13.5" customHeight="1">
      <c r="A41" s="1"/>
      <c r="B41" s="16" t="s">
        <v>11</v>
      </c>
      <c r="C41" s="12">
        <f>C39-C40</f>
        <v>150</v>
      </c>
      <c r="D41" s="1"/>
    </row>
    <row r="42" ht="13.5" customHeight="1">
      <c r="A42" s="1"/>
      <c r="B42" s="16" t="s">
        <v>12</v>
      </c>
      <c r="C42" s="17">
        <f>C40/C39</f>
        <v>0</v>
      </c>
      <c r="D42" s="1"/>
    </row>
    <row r="43" ht="13.5" customHeight="1">
      <c r="A43" s="1"/>
      <c r="B43" s="16" t="s">
        <v>13</v>
      </c>
      <c r="C43" s="12">
        <f>IF(C40&lt;C39,0,C40-C39)</f>
        <v>0</v>
      </c>
      <c r="D43" s="1"/>
    </row>
    <row r="44" ht="13.5" customHeight="1">
      <c r="A44" s="1"/>
      <c r="B44" s="16" t="s">
        <v>14</v>
      </c>
      <c r="C44" s="12">
        <f>(C39-C37)/C48</f>
        <v>7.142857143</v>
      </c>
      <c r="D44" s="1"/>
    </row>
    <row r="45" ht="13.5" customHeight="1">
      <c r="A45" s="1"/>
      <c r="B45" s="1"/>
      <c r="C45" s="1"/>
      <c r="D45" s="1"/>
    </row>
    <row r="46" ht="13.5" customHeight="1">
      <c r="A46" s="1"/>
      <c r="B46" s="18" t="s">
        <v>15</v>
      </c>
      <c r="C46" s="19">
        <f>C50-C49</f>
        <v>10</v>
      </c>
      <c r="D46" s="20"/>
    </row>
    <row r="47" ht="13.5" customHeight="1">
      <c r="A47" s="1"/>
      <c r="B47" s="21" t="s">
        <v>16</v>
      </c>
      <c r="C47" s="22">
        <f>D49-C49+1</f>
        <v>31</v>
      </c>
      <c r="D47" s="23"/>
    </row>
    <row r="48" ht="13.5" customHeight="1">
      <c r="A48" s="1"/>
      <c r="B48" s="21" t="s">
        <v>17</v>
      </c>
      <c r="C48" s="22">
        <f>+C47-C46</f>
        <v>21</v>
      </c>
      <c r="D48" s="23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</row>
    <row r="50" ht="13.5" customHeight="1">
      <c r="A50" s="1"/>
      <c r="B50" s="21" t="s">
        <v>18</v>
      </c>
      <c r="C50" s="22">
        <f>TODAY()</f>
        <v>43019</v>
      </c>
      <c r="D50" s="23"/>
    </row>
    <row r="51" ht="13.5" customHeight="1">
      <c r="A51" s="1"/>
      <c r="B51" s="21"/>
      <c r="C51" s="26"/>
      <c r="D51" s="23"/>
    </row>
    <row r="52" ht="13.5" customHeight="1">
      <c r="A52" s="1"/>
      <c r="B52" s="27" t="s">
        <v>19</v>
      </c>
      <c r="C52" s="28"/>
      <c r="D52" s="29">
        <f>TODAY()-1</f>
        <v>43018</v>
      </c>
    </row>
    <row r="53" ht="13.5" customHeight="1">
      <c r="A53" s="1"/>
      <c r="B53" s="27" t="s">
        <v>20</v>
      </c>
      <c r="C53" s="28"/>
      <c r="D53" s="30">
        <f>C46/C47</f>
        <v>0.3225806452</v>
      </c>
    </row>
    <row r="54" ht="13.5" customHeight="1">
      <c r="A54" s="1"/>
      <c r="B54" s="31" t="s">
        <v>21</v>
      </c>
      <c r="C54" s="32"/>
      <c r="D54" s="33">
        <f>C48/C47</f>
        <v>0.6774193548</v>
      </c>
    </row>
    <row r="55" ht="13.5" customHeight="1">
      <c r="A55" s="1"/>
      <c r="B55" s="1"/>
      <c r="C55" s="1"/>
      <c r="D55" s="1"/>
    </row>
    <row r="56" ht="13.5" customHeight="1">
      <c r="A56" s="1"/>
      <c r="B56" s="1"/>
      <c r="C56" s="1"/>
      <c r="D56" s="1"/>
    </row>
    <row r="57" ht="13.5" customHeight="1">
      <c r="A57" s="1"/>
      <c r="B57" s="34" t="s">
        <v>22</v>
      </c>
      <c r="C57" s="1"/>
      <c r="D57" s="1"/>
    </row>
    <row r="58" ht="13.5" customHeight="1">
      <c r="A58" s="1"/>
      <c r="B58" s="1"/>
      <c r="C58" s="1"/>
      <c r="D58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8.75"/>
    <col customWidth="1" min="3" max="3" width="13.0"/>
    <col customWidth="1" min="4" max="4" width="14.13"/>
    <col customWidth="1" min="5" max="5" width="8.75"/>
    <col customWidth="1" min="6" max="6" width="6.0"/>
    <col customWidth="1" min="7" max="16" width="6.75"/>
    <col customWidth="1" min="17" max="26" width="11.0"/>
  </cols>
  <sheetData>
    <row r="1" ht="13.5" customHeight="1">
      <c r="A1" s="1"/>
      <c r="B1" s="1"/>
      <c r="C1" s="1"/>
      <c r="D1" s="1"/>
      <c r="E1" s="1"/>
      <c r="F1" s="1"/>
    </row>
    <row r="2" ht="13.5" customHeight="1">
      <c r="A2" s="1"/>
      <c r="B2" s="2" t="s">
        <v>30</v>
      </c>
      <c r="C2" s="1"/>
      <c r="D2" s="1"/>
      <c r="E2" s="1"/>
      <c r="F2" s="1"/>
    </row>
    <row r="3" ht="13.5" customHeight="1">
      <c r="A3" s="1"/>
      <c r="B3" s="1"/>
      <c r="C3" s="1"/>
      <c r="D3" s="1"/>
      <c r="E3" s="1"/>
      <c r="F3" s="1"/>
    </row>
    <row r="4" ht="13.5" customHeight="1">
      <c r="A4" s="1"/>
      <c r="B4" s="3" t="s">
        <v>2</v>
      </c>
      <c r="C4" s="4"/>
      <c r="D4" s="1"/>
      <c r="E4" s="1"/>
      <c r="F4" s="1"/>
    </row>
    <row r="5" ht="13.5" customHeight="1">
      <c r="A5" s="5" t="s">
        <v>3</v>
      </c>
      <c r="B5" s="6" t="s">
        <v>4</v>
      </c>
      <c r="C5" s="6" t="s">
        <v>5</v>
      </c>
      <c r="D5" s="6" t="s">
        <v>6</v>
      </c>
      <c r="E5" s="1"/>
      <c r="F5" s="1"/>
    </row>
    <row r="6" ht="13.5" customHeight="1">
      <c r="A6" s="7">
        <f t="shared" ref="A6:A35" si="1">B6</f>
        <v>43009.29167</v>
      </c>
      <c r="B6" s="8">
        <v>43009.29166666667</v>
      </c>
      <c r="C6" s="9">
        <f>D6</f>
        <v>54</v>
      </c>
      <c r="D6" s="10">
        <v>54.0</v>
      </c>
      <c r="E6" s="16" t="s">
        <v>31</v>
      </c>
      <c r="F6" s="12">
        <f>AVERAGE(C6:C12)</f>
        <v>32.28571429</v>
      </c>
    </row>
    <row r="7" ht="13.5" customHeight="1">
      <c r="A7" s="7">
        <f t="shared" si="1"/>
        <v>43010.29167</v>
      </c>
      <c r="B7" s="8">
        <v>43010.29166666667</v>
      </c>
      <c r="C7" s="9">
        <f t="shared" ref="C7:C36" si="2">IF(D7-D6&lt;0,0,D7-D6)</f>
        <v>57</v>
      </c>
      <c r="D7" s="10">
        <v>111.0</v>
      </c>
      <c r="E7" s="1"/>
      <c r="F7" s="1"/>
    </row>
    <row r="8" ht="13.5" customHeight="1">
      <c r="A8" s="7">
        <f t="shared" si="1"/>
        <v>43011.29167</v>
      </c>
      <c r="B8" s="8">
        <v>43011.29166666667</v>
      </c>
      <c r="C8" s="9">
        <f t="shared" si="2"/>
        <v>45</v>
      </c>
      <c r="D8" s="10">
        <v>156.0</v>
      </c>
      <c r="E8" s="1"/>
      <c r="F8" s="1"/>
    </row>
    <row r="9" ht="13.5" customHeight="1">
      <c r="A9" s="7">
        <f t="shared" si="1"/>
        <v>43012.29167</v>
      </c>
      <c r="B9" s="8">
        <v>43012.29166666667</v>
      </c>
      <c r="C9" s="9">
        <f t="shared" si="2"/>
        <v>19</v>
      </c>
      <c r="D9" s="10">
        <v>175.0</v>
      </c>
      <c r="E9" s="1"/>
      <c r="F9" s="1"/>
    </row>
    <row r="10" ht="13.5" customHeight="1">
      <c r="A10" s="7">
        <f t="shared" si="1"/>
        <v>43013.29167</v>
      </c>
      <c r="B10" s="8">
        <v>43013.29166666667</v>
      </c>
      <c r="C10" s="9">
        <f t="shared" si="2"/>
        <v>4</v>
      </c>
      <c r="D10" s="10">
        <v>179.0</v>
      </c>
      <c r="E10" s="1"/>
      <c r="F10" s="1"/>
    </row>
    <row r="11" ht="13.5" customHeight="1">
      <c r="A11" s="7">
        <f t="shared" si="1"/>
        <v>43014.29167</v>
      </c>
      <c r="B11" s="8">
        <v>43014.29166666667</v>
      </c>
      <c r="C11" s="9">
        <f t="shared" si="2"/>
        <v>25</v>
      </c>
      <c r="D11" s="10">
        <v>204.0</v>
      </c>
      <c r="E11" s="1"/>
      <c r="F11" s="1"/>
    </row>
    <row r="12" ht="13.5" customHeight="1">
      <c r="A12" s="7">
        <f t="shared" si="1"/>
        <v>43015.29167</v>
      </c>
      <c r="B12" s="8">
        <v>43015.29166666667</v>
      </c>
      <c r="C12" s="9">
        <f t="shared" si="2"/>
        <v>22</v>
      </c>
      <c r="D12" s="10">
        <v>226.0</v>
      </c>
      <c r="E12" s="1"/>
      <c r="F12" s="1"/>
    </row>
    <row r="13" ht="13.5" customHeight="1">
      <c r="A13" s="7">
        <f t="shared" si="1"/>
        <v>43016.29167</v>
      </c>
      <c r="B13" s="8">
        <v>43016.29166666667</v>
      </c>
      <c r="C13" s="9">
        <f t="shared" si="2"/>
        <v>0</v>
      </c>
      <c r="D13" s="10">
        <v>226.0</v>
      </c>
      <c r="E13" s="16" t="s">
        <v>34</v>
      </c>
      <c r="F13" s="12">
        <f>AVERAGE(C13:C19)</f>
        <v>0</v>
      </c>
    </row>
    <row r="14" ht="13.5" customHeight="1">
      <c r="A14" s="7">
        <f t="shared" si="1"/>
        <v>43017.29167</v>
      </c>
      <c r="B14" s="8">
        <v>43017.29166666667</v>
      </c>
      <c r="C14" s="9">
        <f t="shared" si="2"/>
        <v>0</v>
      </c>
      <c r="D14" s="10">
        <v>226.0</v>
      </c>
      <c r="E14" s="1"/>
      <c r="F14" s="1"/>
    </row>
    <row r="15" ht="13.5" customHeight="1">
      <c r="A15" s="7">
        <f t="shared" si="1"/>
        <v>43018.29167</v>
      </c>
      <c r="B15" s="8">
        <v>43018.29166666667</v>
      </c>
      <c r="C15" s="9">
        <f t="shared" si="2"/>
        <v>0</v>
      </c>
      <c r="D15" s="10">
        <v>226.0</v>
      </c>
      <c r="E15" s="1"/>
      <c r="F15" s="1"/>
    </row>
    <row r="16" ht="13.5" customHeight="1">
      <c r="A16" s="7">
        <f t="shared" si="1"/>
        <v>43019.29167</v>
      </c>
      <c r="B16" s="8">
        <v>43019.29166666667</v>
      </c>
      <c r="C16" s="9">
        <f t="shared" si="2"/>
        <v>0</v>
      </c>
      <c r="D16" s="12"/>
      <c r="E16" s="1"/>
      <c r="F16" s="1"/>
    </row>
    <row r="17" ht="13.5" customHeight="1">
      <c r="A17" s="7">
        <f t="shared" si="1"/>
        <v>43020.29167</v>
      </c>
      <c r="B17" s="8">
        <v>43020.29166666667</v>
      </c>
      <c r="C17" s="9">
        <f t="shared" si="2"/>
        <v>0</v>
      </c>
      <c r="D17" s="12"/>
      <c r="E17" s="1"/>
      <c r="F17" s="1"/>
    </row>
    <row r="18" ht="13.5" customHeight="1">
      <c r="A18" s="7">
        <f t="shared" si="1"/>
        <v>43021.29167</v>
      </c>
      <c r="B18" s="8">
        <v>43021.29166666667</v>
      </c>
      <c r="C18" s="9">
        <f t="shared" si="2"/>
        <v>0</v>
      </c>
      <c r="D18" s="12"/>
      <c r="E18" s="1"/>
      <c r="F18" s="1"/>
    </row>
    <row r="19" ht="13.5" customHeight="1">
      <c r="A19" s="7">
        <f t="shared" si="1"/>
        <v>43022.29167</v>
      </c>
      <c r="B19" s="8">
        <v>43022.29166666667</v>
      </c>
      <c r="C19" s="9">
        <f t="shared" si="2"/>
        <v>0</v>
      </c>
      <c r="D19" s="12"/>
      <c r="E19" s="1"/>
      <c r="F19" s="1"/>
    </row>
    <row r="20" ht="13.5" customHeight="1">
      <c r="A20" s="7">
        <f t="shared" si="1"/>
        <v>43023.29167</v>
      </c>
      <c r="B20" s="8">
        <v>43023.29166666667</v>
      </c>
      <c r="C20" s="9">
        <f t="shared" si="2"/>
        <v>0</v>
      </c>
      <c r="D20" s="12"/>
      <c r="E20" s="16" t="s">
        <v>35</v>
      </c>
      <c r="F20" s="12">
        <f>AVERAGE(C20:C26)</f>
        <v>0</v>
      </c>
    </row>
    <row r="21" ht="13.5" customHeight="1">
      <c r="A21" s="7">
        <f t="shared" si="1"/>
        <v>43024.29167</v>
      </c>
      <c r="B21" s="8">
        <v>43024.29166666667</v>
      </c>
      <c r="C21" s="9">
        <f t="shared" si="2"/>
        <v>0</v>
      </c>
      <c r="D21" s="12"/>
      <c r="E21" s="1"/>
      <c r="F21" s="1"/>
    </row>
    <row r="22" ht="13.5" customHeight="1">
      <c r="A22" s="7">
        <f t="shared" si="1"/>
        <v>43025.29167</v>
      </c>
      <c r="B22" s="8">
        <v>43025.29166666667</v>
      </c>
      <c r="C22" s="9">
        <f t="shared" si="2"/>
        <v>0</v>
      </c>
      <c r="D22" s="12"/>
      <c r="E22" s="1"/>
      <c r="F22" s="1"/>
    </row>
    <row r="23" ht="13.5" customHeight="1">
      <c r="A23" s="7">
        <f t="shared" si="1"/>
        <v>43026.29167</v>
      </c>
      <c r="B23" s="8">
        <v>43026.29166666667</v>
      </c>
      <c r="C23" s="9">
        <f t="shared" si="2"/>
        <v>0</v>
      </c>
      <c r="D23" s="12"/>
      <c r="E23" s="1"/>
      <c r="F23" s="1"/>
    </row>
    <row r="24" ht="13.5" customHeight="1">
      <c r="A24" s="7">
        <f t="shared" si="1"/>
        <v>43027.29167</v>
      </c>
      <c r="B24" s="8">
        <v>43027.29166666667</v>
      </c>
      <c r="C24" s="9">
        <f t="shared" si="2"/>
        <v>0</v>
      </c>
      <c r="D24" s="12"/>
      <c r="E24" s="1"/>
      <c r="F24" s="1"/>
    </row>
    <row r="25" ht="13.5" customHeight="1">
      <c r="A25" s="7">
        <f t="shared" si="1"/>
        <v>43028.29167</v>
      </c>
      <c r="B25" s="8">
        <v>43028.29166666667</v>
      </c>
      <c r="C25" s="9">
        <f t="shared" si="2"/>
        <v>0</v>
      </c>
      <c r="D25" s="12"/>
      <c r="E25" s="1"/>
      <c r="F25" s="1"/>
    </row>
    <row r="26" ht="13.5" customHeight="1">
      <c r="A26" s="7">
        <f t="shared" si="1"/>
        <v>43029.29167</v>
      </c>
      <c r="B26" s="8">
        <v>43029.29166666667</v>
      </c>
      <c r="C26" s="9">
        <f t="shared" si="2"/>
        <v>0</v>
      </c>
      <c r="D26" s="12"/>
      <c r="E26" s="1"/>
      <c r="F26" s="1"/>
    </row>
    <row r="27" ht="13.5" customHeight="1">
      <c r="A27" s="7">
        <f t="shared" si="1"/>
        <v>43030.29167</v>
      </c>
      <c r="B27" s="8">
        <v>43030.29166666667</v>
      </c>
      <c r="C27" s="9">
        <f t="shared" si="2"/>
        <v>0</v>
      </c>
      <c r="D27" s="12"/>
      <c r="E27" s="16" t="s">
        <v>36</v>
      </c>
      <c r="F27" s="12">
        <f>AVERAGE(C27:C33)</f>
        <v>0</v>
      </c>
    </row>
    <row r="28" ht="13.5" customHeight="1">
      <c r="A28" s="7">
        <f t="shared" si="1"/>
        <v>43031.29167</v>
      </c>
      <c r="B28" s="8">
        <v>43031.29166666667</v>
      </c>
      <c r="C28" s="9">
        <f t="shared" si="2"/>
        <v>0</v>
      </c>
      <c r="D28" s="12"/>
      <c r="E28" s="1"/>
      <c r="F28" s="1"/>
    </row>
    <row r="29" ht="13.5" customHeight="1">
      <c r="A29" s="7">
        <f t="shared" si="1"/>
        <v>43032.29167</v>
      </c>
      <c r="B29" s="8">
        <v>43032.29166666667</v>
      </c>
      <c r="C29" s="9">
        <f t="shared" si="2"/>
        <v>0</v>
      </c>
      <c r="D29" s="12"/>
      <c r="E29" s="1"/>
      <c r="F29" s="1"/>
    </row>
    <row r="30" ht="13.5" customHeight="1">
      <c r="A30" s="7">
        <f t="shared" si="1"/>
        <v>43033.29167</v>
      </c>
      <c r="B30" s="8">
        <v>43033.29166666667</v>
      </c>
      <c r="C30" s="9">
        <f t="shared" si="2"/>
        <v>0</v>
      </c>
      <c r="D30" s="12"/>
      <c r="E30" s="1"/>
      <c r="F30" s="1"/>
    </row>
    <row r="31" ht="13.5" customHeight="1">
      <c r="A31" s="7">
        <f t="shared" si="1"/>
        <v>43034.29167</v>
      </c>
      <c r="B31" s="8">
        <v>43034.29166666667</v>
      </c>
      <c r="C31" s="9">
        <f t="shared" si="2"/>
        <v>0</v>
      </c>
      <c r="D31" s="12"/>
      <c r="E31" s="1"/>
      <c r="F31" s="1"/>
    </row>
    <row r="32" ht="13.5" customHeight="1">
      <c r="A32" s="7">
        <f t="shared" si="1"/>
        <v>43035.29167</v>
      </c>
      <c r="B32" s="8">
        <v>43035.29166666667</v>
      </c>
      <c r="C32" s="9">
        <f t="shared" si="2"/>
        <v>0</v>
      </c>
      <c r="D32" s="12"/>
      <c r="E32" s="1"/>
      <c r="F32" s="1"/>
    </row>
    <row r="33" ht="13.5" customHeight="1">
      <c r="A33" s="7">
        <f t="shared" si="1"/>
        <v>43036.29167</v>
      </c>
      <c r="B33" s="8">
        <v>43036.29166666667</v>
      </c>
      <c r="C33" s="9">
        <f t="shared" si="2"/>
        <v>0</v>
      </c>
      <c r="D33" s="12"/>
      <c r="E33" s="1"/>
      <c r="F33" s="1"/>
    </row>
    <row r="34" ht="16.5" customHeight="1">
      <c r="A34" s="7">
        <f t="shared" si="1"/>
        <v>43037.29167</v>
      </c>
      <c r="B34" s="8">
        <v>43037.29166666667</v>
      </c>
      <c r="C34" s="9">
        <f t="shared" si="2"/>
        <v>0</v>
      </c>
      <c r="D34" s="12"/>
      <c r="E34" s="1"/>
      <c r="F34" s="1"/>
    </row>
    <row r="35" ht="15.75" customHeight="1">
      <c r="A35" s="7">
        <f t="shared" si="1"/>
        <v>43038.29167</v>
      </c>
      <c r="B35" s="8">
        <v>43038.29166666667</v>
      </c>
      <c r="C35" s="9">
        <f t="shared" si="2"/>
        <v>0</v>
      </c>
      <c r="D35" s="12"/>
      <c r="E35" s="1"/>
      <c r="F35" s="1"/>
    </row>
    <row r="36" ht="15.75" customHeight="1">
      <c r="A36" s="7" t="s">
        <v>7</v>
      </c>
      <c r="B36" s="8">
        <v>43039.29166666667</v>
      </c>
      <c r="C36" s="12">
        <f t="shared" si="2"/>
        <v>0</v>
      </c>
      <c r="D36" s="12"/>
      <c r="E36" s="1"/>
      <c r="F36" s="1"/>
    </row>
    <row r="37" ht="13.5" customHeight="1">
      <c r="A37" s="1"/>
      <c r="B37" s="13" t="s">
        <v>8</v>
      </c>
      <c r="C37" s="14">
        <f>SUM(C6:C36)</f>
        <v>226</v>
      </c>
      <c r="D37" s="1"/>
      <c r="E37" s="1"/>
      <c r="F37" s="1"/>
    </row>
    <row r="38" ht="13.5" customHeight="1">
      <c r="A38" s="1"/>
      <c r="B38" s="1"/>
      <c r="C38" s="15"/>
      <c r="D38" s="1"/>
      <c r="E38" s="1"/>
      <c r="F38" s="1"/>
    </row>
    <row r="39" ht="13.5" customHeight="1">
      <c r="A39" s="1"/>
      <c r="B39" s="16" t="s">
        <v>9</v>
      </c>
      <c r="C39" s="12">
        <v>750.0</v>
      </c>
      <c r="D39" s="1"/>
      <c r="E39" s="1"/>
      <c r="F39" s="1"/>
    </row>
    <row r="40" ht="13.5" customHeight="1">
      <c r="A40" s="1"/>
      <c r="B40" s="16" t="s">
        <v>10</v>
      </c>
      <c r="C40" s="12">
        <f>C37</f>
        <v>226</v>
      </c>
      <c r="D40" s="1"/>
      <c r="E40" s="1"/>
      <c r="F40" s="1"/>
    </row>
    <row r="41" ht="13.5" customHeight="1">
      <c r="A41" s="1"/>
      <c r="B41" s="16" t="s">
        <v>11</v>
      </c>
      <c r="C41" s="12">
        <f>C39-C40</f>
        <v>524</v>
      </c>
      <c r="D41" s="1"/>
      <c r="E41" s="1"/>
      <c r="F41" s="1"/>
    </row>
    <row r="42" ht="13.5" customHeight="1">
      <c r="A42" s="1"/>
      <c r="B42" s="16" t="s">
        <v>12</v>
      </c>
      <c r="C42" s="17">
        <f>C40/C39</f>
        <v>0.3013333333</v>
      </c>
      <c r="D42" s="1"/>
      <c r="E42" s="1"/>
      <c r="F42" s="1"/>
    </row>
    <row r="43" ht="13.5" customHeight="1">
      <c r="A43" s="1"/>
      <c r="B43" s="16" t="s">
        <v>13</v>
      </c>
      <c r="C43" s="12">
        <f>IF(C40&lt;C39,0,C40-C39)</f>
        <v>0</v>
      </c>
      <c r="D43" s="1"/>
      <c r="E43" s="1"/>
      <c r="F43" s="1"/>
    </row>
    <row r="44" ht="13.5" customHeight="1">
      <c r="A44" s="1"/>
      <c r="B44" s="16" t="s">
        <v>14</v>
      </c>
      <c r="C44" s="12">
        <f>(C39-C37)/C48</f>
        <v>24.95238095</v>
      </c>
      <c r="D44" s="1"/>
      <c r="E44" s="1"/>
      <c r="F44" s="1"/>
    </row>
    <row r="45" ht="13.5" customHeight="1">
      <c r="A45" s="1"/>
      <c r="B45" s="1"/>
      <c r="C45" s="1"/>
      <c r="D45" s="1"/>
      <c r="E45" s="1"/>
      <c r="F45" s="1"/>
    </row>
    <row r="46" ht="13.5" customHeight="1">
      <c r="A46" s="1"/>
      <c r="B46" s="18" t="s">
        <v>15</v>
      </c>
      <c r="C46" s="19">
        <f>C50-C49</f>
        <v>10</v>
      </c>
      <c r="D46" s="20"/>
      <c r="E46" s="1"/>
      <c r="F46" s="1"/>
    </row>
    <row r="47" ht="13.5" customHeight="1">
      <c r="A47" s="1"/>
      <c r="B47" s="21" t="s">
        <v>16</v>
      </c>
      <c r="C47" s="22">
        <f>D49-C49+1</f>
        <v>31</v>
      </c>
      <c r="D47" s="23"/>
      <c r="E47" s="1"/>
      <c r="F47" s="1"/>
    </row>
    <row r="48" ht="13.5" customHeight="1">
      <c r="A48" s="1"/>
      <c r="B48" s="21" t="s">
        <v>17</v>
      </c>
      <c r="C48" s="22">
        <f>+C47-C46</f>
        <v>21</v>
      </c>
      <c r="D48" s="23"/>
      <c r="E48" s="1"/>
      <c r="F48" s="1"/>
    </row>
    <row r="49" ht="13.5" customHeight="1">
      <c r="A49" s="1"/>
      <c r="B49" s="24">
        <f>NOW()</f>
        <v>43019.68665</v>
      </c>
      <c r="C49" s="22">
        <f>EOMONTH(TODAY(),-1)+1</f>
        <v>43009</v>
      </c>
      <c r="D49" s="25">
        <f>EOMONTH(NOW(),0)</f>
        <v>43039</v>
      </c>
      <c r="E49" s="1"/>
      <c r="F49" s="1"/>
    </row>
    <row r="50" ht="13.5" customHeight="1">
      <c r="A50" s="1"/>
      <c r="B50" s="21" t="s">
        <v>18</v>
      </c>
      <c r="C50" s="22">
        <f>TODAY()</f>
        <v>43019</v>
      </c>
      <c r="D50" s="23"/>
      <c r="E50" s="1"/>
      <c r="F50" s="1"/>
    </row>
    <row r="51" ht="13.5" customHeight="1">
      <c r="A51" s="1"/>
      <c r="B51" s="21"/>
      <c r="C51" s="26"/>
      <c r="D51" s="23"/>
      <c r="E51" s="1"/>
      <c r="F51" s="1"/>
    </row>
    <row r="52" ht="13.5" customHeight="1">
      <c r="A52" s="1"/>
      <c r="B52" s="27" t="s">
        <v>19</v>
      </c>
      <c r="C52" s="28"/>
      <c r="D52" s="29">
        <f>TODAY()-1</f>
        <v>43018</v>
      </c>
      <c r="E52" s="1"/>
      <c r="F52" s="1"/>
    </row>
    <row r="53" ht="13.5" customHeight="1">
      <c r="A53" s="1"/>
      <c r="B53" s="27" t="s">
        <v>20</v>
      </c>
      <c r="C53" s="28"/>
      <c r="D53" s="30">
        <f>C46/C47</f>
        <v>0.3225806452</v>
      </c>
      <c r="E53" s="1"/>
      <c r="F53" s="1"/>
    </row>
    <row r="54" ht="13.5" customHeight="1">
      <c r="A54" s="1"/>
      <c r="B54" s="31" t="s">
        <v>21</v>
      </c>
      <c r="C54" s="32"/>
      <c r="D54" s="33">
        <f>C48/C47</f>
        <v>0.6774193548</v>
      </c>
      <c r="E54" s="1"/>
      <c r="F54" s="1"/>
    </row>
    <row r="55" ht="13.5" customHeight="1">
      <c r="A55" s="1"/>
      <c r="B55" s="1"/>
      <c r="C55" s="1"/>
      <c r="D55" s="1"/>
      <c r="E55" s="1"/>
      <c r="F55" s="1"/>
    </row>
    <row r="56" ht="13.5" customHeight="1">
      <c r="A56" s="1"/>
      <c r="B56" s="1"/>
      <c r="C56" s="1"/>
      <c r="D56" s="1"/>
      <c r="E56" s="1"/>
      <c r="F56" s="1"/>
    </row>
    <row r="57" ht="13.5" customHeight="1">
      <c r="A57" s="1"/>
      <c r="B57" s="34" t="s">
        <v>22</v>
      </c>
      <c r="C57" s="1"/>
      <c r="D57" s="1"/>
      <c r="E57" s="1"/>
      <c r="F57" s="1"/>
    </row>
    <row r="58" ht="13.5" customHeight="1">
      <c r="A58" s="1"/>
      <c r="B58" s="37"/>
      <c r="C58" s="1"/>
      <c r="D58" s="1"/>
      <c r="E58" s="1"/>
      <c r="F58" s="1"/>
    </row>
    <row r="59" ht="13.5" customHeight="1">
      <c r="A59" s="1"/>
      <c r="B59" s="37"/>
      <c r="C59" s="1"/>
      <c r="D59" s="1"/>
      <c r="E59" s="1"/>
      <c r="F59" s="1"/>
    </row>
    <row r="60" ht="13.5" customHeight="1">
      <c r="A60" s="1"/>
      <c r="B60" s="37"/>
      <c r="C60" s="1"/>
      <c r="D60" s="1"/>
      <c r="E60" s="1"/>
      <c r="F60" s="1"/>
    </row>
    <row r="61" ht="13.5" customHeight="1">
      <c r="A61" s="1"/>
      <c r="B61" s="37"/>
      <c r="C61" s="1"/>
      <c r="D61" s="1"/>
      <c r="E61" s="1"/>
      <c r="F61" s="1"/>
    </row>
    <row r="62" ht="13.5" customHeight="1">
      <c r="A62" s="1"/>
      <c r="B62" s="37"/>
      <c r="C62" s="1"/>
      <c r="D62" s="1"/>
      <c r="E62" s="1"/>
      <c r="F62" s="1"/>
    </row>
    <row r="63" ht="13.5" customHeight="1">
      <c r="A63" s="1"/>
      <c r="B63" s="37"/>
      <c r="C63" s="1"/>
      <c r="D63" s="1"/>
      <c r="E63" s="1"/>
      <c r="F63" s="1"/>
    </row>
    <row r="64" ht="13.5" customHeight="1">
      <c r="A64" s="1"/>
      <c r="B64" s="37"/>
      <c r="C64" s="1"/>
      <c r="D64" s="1"/>
      <c r="E64" s="1"/>
      <c r="F64" s="1"/>
    </row>
    <row r="65" ht="13.5" customHeight="1">
      <c r="A65" s="1"/>
      <c r="B65" s="37"/>
      <c r="C65" s="1"/>
      <c r="D65" s="1"/>
      <c r="E65" s="1"/>
      <c r="F65" s="1"/>
    </row>
    <row r="66" ht="13.5" customHeight="1">
      <c r="A66" s="1"/>
      <c r="B66" s="1"/>
      <c r="C66" s="1"/>
      <c r="D66" s="1"/>
      <c r="E66" s="1"/>
      <c r="F66" s="1"/>
    </row>
    <row r="67" ht="13.5" customHeight="1">
      <c r="A67" s="1"/>
      <c r="B67" s="1"/>
      <c r="C67" s="1"/>
      <c r="D67" s="1"/>
      <c r="E67" s="1"/>
      <c r="F67" s="1"/>
    </row>
    <row r="68" ht="13.5" customHeight="1">
      <c r="A68" s="1"/>
      <c r="B68" s="1"/>
      <c r="C68" s="1"/>
      <c r="D68" s="1"/>
      <c r="E68" s="1"/>
      <c r="F68" s="1"/>
    </row>
    <row r="69" ht="13.5" customHeight="1">
      <c r="A69" s="1"/>
      <c r="B69" s="1"/>
      <c r="C69" s="1"/>
      <c r="D69" s="1"/>
      <c r="E69" s="1"/>
      <c r="F69" s="1"/>
    </row>
    <row r="70" ht="13.5" customHeight="1">
      <c r="A70" s="1"/>
      <c r="B70" s="1"/>
      <c r="C70" s="1"/>
      <c r="D70" s="1"/>
      <c r="E70" s="1"/>
      <c r="F70" s="1"/>
    </row>
    <row r="71" ht="13.5" customHeight="1">
      <c r="A71" s="1"/>
      <c r="B71" s="1"/>
      <c r="C71" s="1"/>
      <c r="D71" s="1"/>
      <c r="E71" s="1"/>
      <c r="F71" s="1"/>
    </row>
    <row r="72" ht="13.5" customHeight="1">
      <c r="A72" s="1"/>
      <c r="B72" s="1"/>
      <c r="C72" s="1"/>
      <c r="D72" s="1"/>
      <c r="E72" s="1"/>
      <c r="F72" s="1"/>
    </row>
    <row r="73" ht="13.5" customHeight="1">
      <c r="A73" s="1"/>
      <c r="B73" s="1"/>
      <c r="C73" s="1"/>
      <c r="D73" s="1"/>
      <c r="E73" s="1"/>
      <c r="F73" s="1"/>
    </row>
    <row r="74" ht="13.5" customHeight="1">
      <c r="A74" s="1"/>
      <c r="B74" s="1"/>
      <c r="C74" s="1"/>
      <c r="D74" s="1"/>
      <c r="E74" s="1"/>
      <c r="F74" s="1"/>
    </row>
    <row r="75" ht="13.5" customHeight="1">
      <c r="A75" s="1"/>
      <c r="B75" s="1"/>
      <c r="C75" s="1"/>
      <c r="D75" s="1"/>
      <c r="E75" s="1"/>
      <c r="F75" s="1"/>
    </row>
    <row r="76" ht="13.5" customHeight="1">
      <c r="A76" s="1"/>
      <c r="B76" s="1"/>
      <c r="C76" s="1"/>
      <c r="D76" s="1"/>
      <c r="E76" s="1"/>
      <c r="F76" s="1"/>
    </row>
    <row r="77" ht="13.5" customHeight="1">
      <c r="A77" s="1"/>
      <c r="B77" s="1"/>
      <c r="C77" s="1"/>
      <c r="D77" s="1"/>
      <c r="E77" s="1"/>
      <c r="F77" s="1"/>
    </row>
    <row r="78" ht="13.5" customHeight="1">
      <c r="A78" s="1"/>
      <c r="B78" s="1"/>
      <c r="C78" s="1"/>
      <c r="D78" s="1"/>
      <c r="E78" s="1"/>
      <c r="F78" s="1"/>
    </row>
    <row r="79" ht="13.5" customHeight="1">
      <c r="A79" s="1"/>
      <c r="B79" s="1"/>
      <c r="C79" s="1"/>
      <c r="D79" s="1"/>
      <c r="E79" s="1"/>
      <c r="F79" s="1"/>
    </row>
    <row r="80" ht="13.5" customHeight="1">
      <c r="A80" s="1"/>
      <c r="B80" s="1"/>
      <c r="C80" s="1"/>
      <c r="D80" s="1"/>
      <c r="E80" s="1"/>
      <c r="F80" s="1"/>
    </row>
    <row r="81" ht="13.5" customHeight="1">
      <c r="A81" s="1"/>
      <c r="B81" s="1"/>
      <c r="C81" s="1"/>
      <c r="D81" s="1"/>
      <c r="E81" s="1"/>
      <c r="F81" s="1"/>
    </row>
    <row r="82" ht="13.5" customHeight="1">
      <c r="A82" s="1"/>
      <c r="B82" s="1"/>
      <c r="C82" s="1"/>
      <c r="D82" s="1"/>
      <c r="E82" s="1"/>
      <c r="F82" s="1"/>
    </row>
    <row r="83" ht="13.5" customHeight="1">
      <c r="A83" s="1"/>
      <c r="B83" s="1"/>
      <c r="C83" s="1"/>
      <c r="D83" s="1"/>
      <c r="E83" s="1"/>
      <c r="F83" s="1"/>
    </row>
    <row r="84" ht="13.5" customHeight="1">
      <c r="A84" s="1"/>
      <c r="B84" s="1"/>
      <c r="C84" s="1"/>
      <c r="D84" s="1"/>
      <c r="E84" s="1"/>
      <c r="F84" s="1"/>
    </row>
    <row r="85" ht="13.5" customHeight="1">
      <c r="A85" s="1"/>
      <c r="B85" s="1"/>
      <c r="C85" s="1"/>
      <c r="D85" s="1"/>
      <c r="E85" s="1"/>
      <c r="F85" s="1"/>
    </row>
    <row r="86" ht="13.5" customHeight="1">
      <c r="A86" s="1"/>
      <c r="B86" s="1"/>
      <c r="C86" s="1"/>
      <c r="D86" s="1"/>
      <c r="E86" s="1"/>
      <c r="F86" s="1"/>
    </row>
    <row r="87" ht="13.5" customHeight="1">
      <c r="A87" s="1"/>
      <c r="B87" s="1"/>
      <c r="C87" s="1"/>
      <c r="D87" s="1"/>
      <c r="E87" s="1"/>
      <c r="F87" s="1"/>
    </row>
    <row r="88" ht="13.5" customHeight="1">
      <c r="A88" s="1"/>
      <c r="B88" s="1"/>
      <c r="C88" s="1"/>
      <c r="D88" s="1"/>
      <c r="E88" s="1"/>
      <c r="F88" s="1"/>
    </row>
    <row r="89" ht="13.5" customHeight="1">
      <c r="A89" s="1"/>
      <c r="B89" s="1"/>
      <c r="C89" s="1"/>
      <c r="D89" s="1"/>
      <c r="E89" s="1"/>
      <c r="F89" s="1"/>
    </row>
    <row r="90" ht="13.5" customHeight="1">
      <c r="A90" s="1"/>
      <c r="B90" s="1"/>
      <c r="C90" s="1"/>
      <c r="D90" s="1"/>
      <c r="E90" s="1"/>
      <c r="F90" s="1"/>
    </row>
    <row r="91" ht="13.5" customHeight="1">
      <c r="A91" s="1"/>
      <c r="B91" s="39"/>
      <c r="C91" s="1"/>
      <c r="D91" s="1"/>
      <c r="E91" s="1"/>
      <c r="F91" s="1"/>
    </row>
    <row r="92" ht="13.5" customHeight="1">
      <c r="A92" s="1"/>
      <c r="B92" s="37"/>
      <c r="C92" s="1"/>
      <c r="D92" s="1"/>
      <c r="E92" s="1"/>
      <c r="F92" s="1"/>
    </row>
    <row r="93" ht="13.5" customHeight="1">
      <c r="A93" s="1"/>
      <c r="B93" s="39"/>
      <c r="C93" s="1"/>
      <c r="D93" s="1"/>
      <c r="E93" s="1"/>
      <c r="F93" s="1"/>
    </row>
    <row r="94" ht="13.5" customHeight="1">
      <c r="A94" s="1"/>
      <c r="B94" s="39"/>
      <c r="C94" s="1"/>
      <c r="D94" s="1"/>
      <c r="E94" s="1"/>
      <c r="F94" s="1"/>
    </row>
    <row r="95" ht="13.5" customHeight="1">
      <c r="A95" s="1"/>
      <c r="B95" s="39"/>
      <c r="C95" s="1"/>
      <c r="D95" s="1"/>
      <c r="E95" s="1"/>
      <c r="F95" s="1"/>
    </row>
    <row r="96" ht="13.5" customHeight="1">
      <c r="A96" s="1"/>
      <c r="B96" s="39"/>
      <c r="C96" s="1"/>
      <c r="D96" s="1"/>
      <c r="E96" s="1"/>
      <c r="F96" s="1"/>
    </row>
    <row r="97" ht="13.5" customHeight="1">
      <c r="A97" s="1"/>
      <c r="B97" s="39"/>
      <c r="C97" s="1"/>
      <c r="D97" s="1"/>
      <c r="E97" s="1"/>
      <c r="F97" s="1"/>
    </row>
    <row r="98" ht="13.5" customHeight="1">
      <c r="A98" s="1"/>
      <c r="B98" s="39"/>
      <c r="C98" s="1"/>
      <c r="D98" s="1"/>
      <c r="E98" s="1"/>
      <c r="F98" s="1"/>
    </row>
    <row r="99" ht="13.5" customHeight="1">
      <c r="A99" s="1"/>
      <c r="B99" s="1"/>
      <c r="C99" s="1"/>
      <c r="D99" s="1"/>
      <c r="E99" s="1"/>
      <c r="F99" s="1"/>
    </row>
  </sheetData>
  <drawing r:id="rId1"/>
</worksheet>
</file>