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-4020" yWindow="-21600" windowWidth="33320" windowHeight="18440" tabRatio="1000" firstSheet="14" activeTab="32"/>
  </bookViews>
  <sheets>
    <sheet name="Aubagio Naive" sheetId="1" state="hidden" r:id="rId1"/>
    <sheet name="Aubagio Switcher" sheetId="2" r:id="rId2"/>
    <sheet name="Bydureon" sheetId="3" r:id="rId3"/>
    <sheet name="Cosentyx" sheetId="4" r:id="rId4"/>
    <sheet name="Duopa" sheetId="5" r:id="rId5"/>
    <sheet name="Dupixent" sheetId="6" r:id="rId6"/>
    <sheet name="Esbriet-branded" sheetId="7" r:id="rId7"/>
    <sheet name="Esbriet unbranded" sheetId="8" r:id="rId8"/>
    <sheet name="Gleevec (GIST)" sheetId="9" r:id="rId9"/>
    <sheet name="Humira AS" sheetId="10" r:id="rId10"/>
    <sheet name="Humira CD" sheetId="11" r:id="rId11"/>
    <sheet name="Humira PsA" sheetId="12" r:id="rId12"/>
    <sheet name="Humira PsO" sheetId="13" r:id="rId13"/>
    <sheet name="Humira R.A." sheetId="14" r:id="rId14"/>
    <sheet name="Humira UC" sheetId="15" r:id="rId15"/>
    <sheet name="Kisqali (Ribociclib)" sheetId="24" r:id="rId16"/>
    <sheet name="Lemtrada" sheetId="16" r:id="rId17"/>
    <sheet name="Linzess" sheetId="17" r:id="rId18"/>
    <sheet name="Livalo" sheetId="33" state="hidden" r:id="rId19"/>
    <sheet name="Ocrevus" sheetId="18" r:id="rId20"/>
    <sheet name="Otezla" sheetId="19" r:id="rId21"/>
    <sheet name="Restasis" sheetId="23" r:id="rId22"/>
    <sheet name="Sandostatin" sheetId="20" r:id="rId23"/>
    <sheet name="Synthroid." sheetId="25" r:id="rId24"/>
    <sheet name="Synvisc Brand" sheetId="26" r:id="rId25"/>
    <sheet name="Tasigna" sheetId="27" r:id="rId26"/>
    <sheet name="Tecfidera- Brand" sheetId="21" r:id="rId27"/>
    <sheet name="Tecfidera-Reimagine" sheetId="22" r:id="rId28"/>
    <sheet name="Toujeo" sheetId="28" r:id="rId29"/>
    <sheet name="Trintellix" sheetId="30" r:id="rId30"/>
    <sheet name="Trulance" sheetId="29" r:id="rId31"/>
    <sheet name="Watchman" sheetId="31" r:id="rId32"/>
    <sheet name="Xiidra" sheetId="32" r:id="rId3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6" l="1"/>
  <c r="C14" i="6"/>
  <c r="C15" i="6"/>
  <c r="C16" i="6"/>
  <c r="C17" i="6"/>
  <c r="C18" i="6"/>
  <c r="C19" i="6"/>
  <c r="C20" i="6"/>
  <c r="C22" i="6"/>
  <c r="C23" i="6"/>
  <c r="C21" i="6"/>
  <c r="C24" i="6"/>
  <c r="C25" i="6"/>
  <c r="C26" i="6"/>
  <c r="C27" i="6"/>
  <c r="C28" i="6"/>
  <c r="C30" i="6"/>
  <c r="C31" i="6"/>
  <c r="C29" i="6"/>
  <c r="C32" i="6"/>
  <c r="C33" i="6"/>
  <c r="C6" i="6"/>
  <c r="C7" i="6"/>
  <c r="C8" i="6"/>
  <c r="C9" i="6"/>
  <c r="C10" i="6"/>
  <c r="C11" i="6"/>
  <c r="C12" i="6"/>
  <c r="C34" i="6"/>
  <c r="C35" i="6"/>
  <c r="C37" i="6"/>
  <c r="D49" i="33"/>
  <c r="C49" i="33"/>
  <c r="C50" i="33"/>
  <c r="D52" i="33"/>
  <c r="B49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C6" i="2"/>
  <c r="C7" i="2"/>
  <c r="C35" i="4"/>
  <c r="C6" i="24"/>
  <c r="C7" i="24"/>
  <c r="C6" i="3"/>
  <c r="C7" i="3"/>
  <c r="C6" i="4"/>
  <c r="C7" i="4"/>
  <c r="C6" i="5"/>
  <c r="C7" i="5"/>
  <c r="C6" i="7"/>
  <c r="C7" i="7"/>
  <c r="C6" i="8"/>
  <c r="C7" i="8"/>
  <c r="C6" i="9"/>
  <c r="C7" i="9"/>
  <c r="C6" i="10"/>
  <c r="C7" i="10"/>
  <c r="C6" i="11"/>
  <c r="C7" i="11"/>
  <c r="C6" i="12"/>
  <c r="C7" i="12"/>
  <c r="C6" i="13"/>
  <c r="C7" i="13"/>
  <c r="C6" i="14"/>
  <c r="C7" i="14"/>
  <c r="C6" i="15"/>
  <c r="C7" i="15"/>
  <c r="C6" i="16"/>
  <c r="C7" i="16"/>
  <c r="C6" i="17"/>
  <c r="C7" i="17"/>
  <c r="C6" i="18"/>
  <c r="C7" i="18"/>
  <c r="C6" i="19"/>
  <c r="C7" i="19"/>
  <c r="C6" i="23"/>
  <c r="C7" i="23"/>
  <c r="C6" i="20"/>
  <c r="C7" i="20"/>
  <c r="C8" i="20"/>
  <c r="C9" i="20"/>
  <c r="C10" i="20"/>
  <c r="C11" i="20"/>
  <c r="C12" i="20"/>
  <c r="C13" i="20"/>
  <c r="C14" i="20"/>
  <c r="C16" i="20"/>
  <c r="C17" i="20"/>
  <c r="C15" i="20"/>
  <c r="C18" i="20"/>
  <c r="C19" i="20"/>
  <c r="C20" i="20"/>
  <c r="C21" i="20"/>
  <c r="C23" i="20"/>
  <c r="C24" i="20"/>
  <c r="C22" i="20"/>
  <c r="C25" i="20"/>
  <c r="C26" i="20"/>
  <c r="C27" i="20"/>
  <c r="C28" i="20"/>
  <c r="C29" i="20"/>
  <c r="C30" i="20"/>
  <c r="C31" i="20"/>
  <c r="C32" i="20"/>
  <c r="C33" i="20"/>
  <c r="C34" i="20"/>
  <c r="C35" i="20"/>
  <c r="C37" i="20"/>
  <c r="C6" i="26"/>
  <c r="C7" i="26"/>
  <c r="C6" i="25"/>
  <c r="C7" i="25"/>
  <c r="C6" i="27"/>
  <c r="C7" i="27"/>
  <c r="C9" i="27"/>
  <c r="C10" i="27"/>
  <c r="C8" i="27"/>
  <c r="C11" i="27"/>
  <c r="C12" i="27"/>
  <c r="C13" i="27"/>
  <c r="C14" i="27"/>
  <c r="C15" i="27"/>
  <c r="C16" i="27"/>
  <c r="C17" i="27"/>
  <c r="C18" i="27"/>
  <c r="C19" i="27"/>
  <c r="C20" i="27"/>
  <c r="C21" i="27"/>
  <c r="C23" i="27"/>
  <c r="C24" i="27"/>
  <c r="C22" i="27"/>
  <c r="C25" i="27"/>
  <c r="C26" i="27"/>
  <c r="C27" i="27"/>
  <c r="C28" i="27"/>
  <c r="C30" i="27"/>
  <c r="C31" i="27"/>
  <c r="C29" i="27"/>
  <c r="C32" i="27"/>
  <c r="C33" i="27"/>
  <c r="C34" i="27"/>
  <c r="C35" i="27"/>
  <c r="C37" i="27"/>
  <c r="C6" i="21"/>
  <c r="C7" i="21"/>
  <c r="C6" i="22"/>
  <c r="C7" i="22"/>
  <c r="C6" i="28"/>
  <c r="C7" i="28"/>
  <c r="C6" i="30"/>
  <c r="C7" i="30"/>
  <c r="C6" i="29"/>
  <c r="C7" i="29"/>
  <c r="C6" i="31"/>
  <c r="C7" i="31"/>
  <c r="C6" i="32"/>
  <c r="C7" i="32"/>
  <c r="D49" i="32"/>
  <c r="C49" i="32"/>
  <c r="C50" i="32"/>
  <c r="D52" i="32"/>
  <c r="B49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D49" i="31"/>
  <c r="C49" i="31"/>
  <c r="C50" i="31"/>
  <c r="D52" i="31"/>
  <c r="B49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D49" i="30"/>
  <c r="C49" i="30"/>
  <c r="C50" i="30"/>
  <c r="D52" i="30"/>
  <c r="B49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D49" i="29"/>
  <c r="C49" i="29"/>
  <c r="C50" i="29"/>
  <c r="D52" i="29"/>
  <c r="B49" i="29"/>
  <c r="C8" i="29"/>
  <c r="C9" i="29"/>
  <c r="C10" i="29"/>
  <c r="C11" i="29"/>
  <c r="C12" i="29"/>
  <c r="C13" i="29"/>
  <c r="C14" i="29"/>
  <c r="C16" i="29"/>
  <c r="C17" i="29"/>
  <c r="C15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7" i="29"/>
  <c r="C36" i="29"/>
  <c r="A35" i="29"/>
  <c r="A34" i="29"/>
  <c r="A33" i="29"/>
  <c r="A32" i="29"/>
  <c r="A31" i="29"/>
  <c r="A30" i="29"/>
  <c r="A29" i="29"/>
  <c r="A28" i="29"/>
  <c r="F27" i="29"/>
  <c r="A27" i="29"/>
  <c r="A26" i="29"/>
  <c r="A25" i="29"/>
  <c r="A24" i="29"/>
  <c r="A23" i="29"/>
  <c r="A22" i="29"/>
  <c r="A21" i="29"/>
  <c r="F20" i="29"/>
  <c r="A20" i="29"/>
  <c r="A19" i="29"/>
  <c r="A18" i="29"/>
  <c r="A17" i="29"/>
  <c r="A16" i="29"/>
  <c r="A15" i="29"/>
  <c r="A14" i="29"/>
  <c r="F13" i="29"/>
  <c r="A13" i="29"/>
  <c r="A12" i="29"/>
  <c r="A11" i="29"/>
  <c r="A10" i="29"/>
  <c r="A9" i="29"/>
  <c r="A8" i="29"/>
  <c r="A7" i="29"/>
  <c r="F6" i="29"/>
  <c r="A6" i="29"/>
  <c r="D49" i="28"/>
  <c r="C49" i="28"/>
  <c r="C47" i="28"/>
  <c r="C50" i="28"/>
  <c r="D52" i="28"/>
  <c r="B49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D49" i="27"/>
  <c r="C49" i="27"/>
  <c r="C50" i="27"/>
  <c r="D52" i="27"/>
  <c r="B49" i="27"/>
  <c r="C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D49" i="26"/>
  <c r="C49" i="26"/>
  <c r="C50" i="26"/>
  <c r="D52" i="26"/>
  <c r="B49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D49" i="25"/>
  <c r="C49" i="25"/>
  <c r="C50" i="25"/>
  <c r="D52" i="25"/>
  <c r="B49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A35" i="25"/>
  <c r="A34" i="25"/>
  <c r="A33" i="25"/>
  <c r="A32" i="25"/>
  <c r="A31" i="25"/>
  <c r="A30" i="25"/>
  <c r="A29" i="25"/>
  <c r="A28" i="25"/>
  <c r="F27" i="25"/>
  <c r="A27" i="25"/>
  <c r="A26" i="25"/>
  <c r="A25" i="25"/>
  <c r="A24" i="25"/>
  <c r="A23" i="25"/>
  <c r="A22" i="25"/>
  <c r="A21" i="25"/>
  <c r="F20" i="25"/>
  <c r="A20" i="25"/>
  <c r="A19" i="25"/>
  <c r="A18" i="25"/>
  <c r="A17" i="25"/>
  <c r="A16" i="25"/>
  <c r="A15" i="25"/>
  <c r="A14" i="25"/>
  <c r="F13" i="25"/>
  <c r="A13" i="25"/>
  <c r="A12" i="25"/>
  <c r="A11" i="25"/>
  <c r="A10" i="25"/>
  <c r="A9" i="25"/>
  <c r="A8" i="25"/>
  <c r="A7" i="25"/>
  <c r="F6" i="25"/>
  <c r="A6" i="25"/>
  <c r="D49" i="24"/>
  <c r="C49" i="24"/>
  <c r="C50" i="24"/>
  <c r="D52" i="24"/>
  <c r="B49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D49" i="23"/>
  <c r="C49" i="23"/>
  <c r="C50" i="23"/>
  <c r="D52" i="23"/>
  <c r="B49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D49" i="22"/>
  <c r="C49" i="22"/>
  <c r="C50" i="22"/>
  <c r="D52" i="22"/>
  <c r="B49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D49" i="21"/>
  <c r="C49" i="21"/>
  <c r="C50" i="21"/>
  <c r="D52" i="21"/>
  <c r="B49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D49" i="20"/>
  <c r="C49" i="20"/>
  <c r="C50" i="20"/>
  <c r="D52" i="20"/>
  <c r="B49" i="20"/>
  <c r="C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D49" i="19"/>
  <c r="C49" i="19"/>
  <c r="C50" i="19"/>
  <c r="D52" i="19"/>
  <c r="B49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D49" i="18"/>
  <c r="C49" i="18"/>
  <c r="C50" i="18"/>
  <c r="D52" i="18"/>
  <c r="B49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D49" i="17"/>
  <c r="C49" i="17"/>
  <c r="C50" i="17"/>
  <c r="D52" i="17"/>
  <c r="B49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D49" i="16"/>
  <c r="C49" i="16"/>
  <c r="C50" i="16"/>
  <c r="D52" i="16"/>
  <c r="B49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30" i="16"/>
  <c r="C31" i="16"/>
  <c r="C29" i="16"/>
  <c r="C32" i="16"/>
  <c r="C33" i="16"/>
  <c r="C34" i="16"/>
  <c r="C35" i="16"/>
  <c r="C37" i="16"/>
  <c r="C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D49" i="15"/>
  <c r="C49" i="15"/>
  <c r="C50" i="15"/>
  <c r="D52" i="15"/>
  <c r="B49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D49" i="14"/>
  <c r="C49" i="14"/>
  <c r="C50" i="14"/>
  <c r="D52" i="14"/>
  <c r="B49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D49" i="13"/>
  <c r="C49" i="13"/>
  <c r="C50" i="13"/>
  <c r="C46" i="13"/>
  <c r="D52" i="13"/>
  <c r="B49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D49" i="12"/>
  <c r="C49" i="12"/>
  <c r="C50" i="12"/>
  <c r="C46" i="12"/>
  <c r="D52" i="12"/>
  <c r="B49" i="12"/>
  <c r="C8" i="12"/>
  <c r="C9" i="12"/>
  <c r="C10" i="12"/>
  <c r="C11" i="12"/>
  <c r="C12" i="12"/>
  <c r="F6" i="12"/>
  <c r="C13" i="12"/>
  <c r="C14" i="12"/>
  <c r="C15" i="12"/>
  <c r="C16" i="12"/>
  <c r="C17" i="12"/>
  <c r="C18" i="12"/>
  <c r="C19" i="12"/>
  <c r="F13" i="12"/>
  <c r="C20" i="12"/>
  <c r="C21" i="12"/>
  <c r="C22" i="12"/>
  <c r="C23" i="12"/>
  <c r="C24" i="12"/>
  <c r="C25" i="12"/>
  <c r="C26" i="12"/>
  <c r="F20" i="12"/>
  <c r="C27" i="12"/>
  <c r="C28" i="12"/>
  <c r="C29" i="12"/>
  <c r="C30" i="12"/>
  <c r="C31" i="12"/>
  <c r="C32" i="12"/>
  <c r="C33" i="12"/>
  <c r="F27" i="12"/>
  <c r="C34" i="12"/>
  <c r="C35" i="12"/>
  <c r="C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D49" i="11"/>
  <c r="C49" i="11"/>
  <c r="C50" i="11"/>
  <c r="D52" i="11"/>
  <c r="B49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A35" i="11"/>
  <c r="A34" i="11"/>
  <c r="A33" i="11"/>
  <c r="A32" i="11"/>
  <c r="A31" i="11"/>
  <c r="A30" i="11"/>
  <c r="A29" i="11"/>
  <c r="A28" i="11"/>
  <c r="F27" i="11"/>
  <c r="A27" i="11"/>
  <c r="A26" i="11"/>
  <c r="A25" i="11"/>
  <c r="A24" i="11"/>
  <c r="A23" i="11"/>
  <c r="A22" i="11"/>
  <c r="A21" i="11"/>
  <c r="F20" i="11"/>
  <c r="A20" i="11"/>
  <c r="A19" i="11"/>
  <c r="A18" i="11"/>
  <c r="A17" i="11"/>
  <c r="A16" i="11"/>
  <c r="A15" i="11"/>
  <c r="A14" i="11"/>
  <c r="F13" i="11"/>
  <c r="A13" i="11"/>
  <c r="A12" i="11"/>
  <c r="A11" i="11"/>
  <c r="A10" i="11"/>
  <c r="A9" i="11"/>
  <c r="A8" i="11"/>
  <c r="A7" i="11"/>
  <c r="F6" i="11"/>
  <c r="A6" i="11"/>
  <c r="D49" i="10"/>
  <c r="C49" i="10"/>
  <c r="C50" i="10"/>
  <c r="D52" i="10"/>
  <c r="B49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A35" i="10"/>
  <c r="A34" i="10"/>
  <c r="A33" i="10"/>
  <c r="A32" i="10"/>
  <c r="A31" i="10"/>
  <c r="A30" i="10"/>
  <c r="A29" i="10"/>
  <c r="A28" i="10"/>
  <c r="F27" i="10"/>
  <c r="A27" i="10"/>
  <c r="A26" i="10"/>
  <c r="A25" i="10"/>
  <c r="A24" i="10"/>
  <c r="A23" i="10"/>
  <c r="A22" i="10"/>
  <c r="A21" i="10"/>
  <c r="F20" i="10"/>
  <c r="A20" i="10"/>
  <c r="A19" i="10"/>
  <c r="A18" i="10"/>
  <c r="A17" i="10"/>
  <c r="A16" i="10"/>
  <c r="A15" i="10"/>
  <c r="A14" i="10"/>
  <c r="F13" i="10"/>
  <c r="A13" i="10"/>
  <c r="A12" i="10"/>
  <c r="A11" i="10"/>
  <c r="A10" i="10"/>
  <c r="A9" i="10"/>
  <c r="A8" i="10"/>
  <c r="A7" i="10"/>
  <c r="F6" i="10"/>
  <c r="A6" i="10"/>
  <c r="D49" i="9"/>
  <c r="C49" i="9"/>
  <c r="C47" i="9"/>
  <c r="C50" i="9"/>
  <c r="D52" i="9"/>
  <c r="B49" i="9"/>
  <c r="C8" i="9"/>
  <c r="C9" i="9"/>
  <c r="C10" i="9"/>
  <c r="C11" i="9"/>
  <c r="C12" i="9"/>
  <c r="F6" i="9"/>
  <c r="C13" i="9"/>
  <c r="C14" i="9"/>
  <c r="C16" i="9"/>
  <c r="C17" i="9"/>
  <c r="C15" i="9"/>
  <c r="C18" i="9"/>
  <c r="C19" i="9"/>
  <c r="F13" i="9"/>
  <c r="C20" i="9"/>
  <c r="C21" i="9"/>
  <c r="C23" i="9"/>
  <c r="C24" i="9"/>
  <c r="C22" i="9"/>
  <c r="C25" i="9"/>
  <c r="C26" i="9"/>
  <c r="F20" i="9"/>
  <c r="C27" i="9"/>
  <c r="C28" i="9"/>
  <c r="C29" i="9"/>
  <c r="C30" i="9"/>
  <c r="C31" i="9"/>
  <c r="C32" i="9"/>
  <c r="C33" i="9"/>
  <c r="F27" i="9"/>
  <c r="C34" i="9"/>
  <c r="C35" i="9"/>
  <c r="C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D49" i="8"/>
  <c r="C49" i="8"/>
  <c r="C50" i="8"/>
  <c r="C46" i="8"/>
  <c r="D52" i="8"/>
  <c r="B49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3" i="8"/>
  <c r="C24" i="8"/>
  <c r="C22" i="8"/>
  <c r="C25" i="8"/>
  <c r="C26" i="8"/>
  <c r="C27" i="8"/>
  <c r="C28" i="8"/>
  <c r="C29" i="8"/>
  <c r="C30" i="8"/>
  <c r="C31" i="8"/>
  <c r="C32" i="8"/>
  <c r="C33" i="8"/>
  <c r="C34" i="8"/>
  <c r="C35" i="8"/>
  <c r="C37" i="8"/>
  <c r="C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D49" i="7"/>
  <c r="C49" i="7"/>
  <c r="C50" i="7"/>
  <c r="D52" i="7"/>
  <c r="B49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D49" i="6"/>
  <c r="C49" i="6"/>
  <c r="C50" i="6"/>
  <c r="D52" i="6"/>
  <c r="B49" i="6"/>
  <c r="C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D49" i="5"/>
  <c r="C49" i="5"/>
  <c r="C50" i="5"/>
  <c r="D52" i="5"/>
  <c r="B49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D49" i="4"/>
  <c r="C49" i="4"/>
  <c r="C50" i="4"/>
  <c r="D52" i="4"/>
  <c r="B49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3" i="4"/>
  <c r="C24" i="4"/>
  <c r="C22" i="4"/>
  <c r="C25" i="4"/>
  <c r="C26" i="4"/>
  <c r="C27" i="4"/>
  <c r="C28" i="4"/>
  <c r="C30" i="4"/>
  <c r="C31" i="4"/>
  <c r="C29" i="4"/>
  <c r="C32" i="4"/>
  <c r="C33" i="4"/>
  <c r="C34" i="4"/>
  <c r="C37" i="4"/>
  <c r="C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D49" i="3"/>
  <c r="C49" i="3"/>
  <c r="C50" i="3"/>
  <c r="D52" i="3"/>
  <c r="B49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D49" i="2"/>
  <c r="C49" i="2"/>
  <c r="C50" i="2"/>
  <c r="D52" i="2"/>
  <c r="B49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D49" i="1"/>
  <c r="C49" i="1"/>
  <c r="C50" i="1"/>
  <c r="D52" i="1"/>
  <c r="B4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46" i="29"/>
  <c r="C46" i="32"/>
  <c r="C46" i="33"/>
  <c r="C47" i="10"/>
  <c r="C47" i="24"/>
  <c r="C46" i="3"/>
  <c r="C47" i="4"/>
  <c r="C47" i="11"/>
  <c r="C46" i="11"/>
  <c r="C48" i="11"/>
  <c r="D54" i="11"/>
  <c r="C47" i="23"/>
  <c r="C47" i="1"/>
  <c r="C47" i="3"/>
  <c r="C48" i="3"/>
  <c r="D54" i="3"/>
  <c r="C46" i="23"/>
  <c r="D53" i="23"/>
  <c r="C47" i="33"/>
  <c r="C47" i="7"/>
  <c r="C47" i="13"/>
  <c r="C48" i="13"/>
  <c r="D54" i="13"/>
  <c r="C47" i="15"/>
  <c r="C46" i="15"/>
  <c r="C48" i="15"/>
  <c r="D54" i="15"/>
  <c r="C47" i="20"/>
  <c r="C46" i="25"/>
  <c r="C46" i="28"/>
  <c r="C48" i="28"/>
  <c r="D54" i="28"/>
  <c r="C47" i="29"/>
  <c r="C48" i="29"/>
  <c r="D54" i="29"/>
  <c r="C47" i="31"/>
  <c r="C47" i="32"/>
  <c r="C48" i="32"/>
  <c r="D54" i="32"/>
  <c r="C47" i="8"/>
  <c r="C48" i="8"/>
  <c r="D54" i="8"/>
  <c r="C46" i="9"/>
  <c r="D53" i="9"/>
  <c r="C46" i="7"/>
  <c r="D53" i="7"/>
  <c r="C46" i="17"/>
  <c r="C46" i="19"/>
  <c r="C46" i="21"/>
  <c r="D53" i="13"/>
  <c r="C46" i="10"/>
  <c r="C48" i="10"/>
  <c r="D54" i="10"/>
  <c r="C47" i="25"/>
  <c r="C48" i="25"/>
  <c r="D54" i="25"/>
  <c r="C47" i="27"/>
  <c r="C48" i="33"/>
  <c r="D54" i="33"/>
  <c r="C46" i="2"/>
  <c r="C46" i="4"/>
  <c r="C46" i="6"/>
  <c r="D53" i="11"/>
  <c r="C47" i="17"/>
  <c r="C47" i="19"/>
  <c r="C48" i="19"/>
  <c r="D54" i="19"/>
  <c r="C47" i="21"/>
  <c r="C48" i="21"/>
  <c r="D54" i="21"/>
  <c r="C46" i="31"/>
  <c r="D53" i="31"/>
  <c r="C46" i="20"/>
  <c r="C48" i="20"/>
  <c r="C46" i="24"/>
  <c r="C48" i="24"/>
  <c r="D54" i="24"/>
  <c r="C46" i="27"/>
  <c r="D53" i="27"/>
  <c r="C44" i="8"/>
  <c r="C40" i="8"/>
  <c r="C40" i="6"/>
  <c r="C40" i="4"/>
  <c r="D53" i="8"/>
  <c r="C46" i="14"/>
  <c r="C47" i="14"/>
  <c r="C40" i="20"/>
  <c r="C37" i="18"/>
  <c r="F6" i="18"/>
  <c r="C47" i="5"/>
  <c r="C37" i="1"/>
  <c r="C47" i="2"/>
  <c r="C47" i="6"/>
  <c r="C48" i="6"/>
  <c r="D54" i="6"/>
  <c r="C40" i="16"/>
  <c r="C46" i="16"/>
  <c r="C47" i="16"/>
  <c r="F27" i="19"/>
  <c r="F20" i="19"/>
  <c r="F13" i="19"/>
  <c r="D53" i="19"/>
  <c r="F27" i="24"/>
  <c r="F13" i="24"/>
  <c r="C37" i="24"/>
  <c r="F27" i="28"/>
  <c r="F13" i="28"/>
  <c r="D53" i="28"/>
  <c r="C40" i="29"/>
  <c r="F27" i="32"/>
  <c r="F13" i="32"/>
  <c r="F6" i="30"/>
  <c r="C37" i="30"/>
  <c r="C40" i="27"/>
  <c r="C37" i="25"/>
  <c r="F6" i="19"/>
  <c r="C48" i="7"/>
  <c r="D54" i="7"/>
  <c r="C37" i="13"/>
  <c r="C37" i="17"/>
  <c r="F20" i="18"/>
  <c r="C37" i="21"/>
  <c r="F27" i="23"/>
  <c r="F20" i="23"/>
  <c r="F13" i="23"/>
  <c r="C46" i="26"/>
  <c r="C47" i="26"/>
  <c r="C46" i="30"/>
  <c r="C47" i="30"/>
  <c r="C48" i="30"/>
  <c r="D54" i="30"/>
  <c r="C46" i="1"/>
  <c r="D53" i="1"/>
  <c r="C46" i="5"/>
  <c r="C47" i="12"/>
  <c r="C48" i="12"/>
  <c r="D54" i="12"/>
  <c r="F27" i="31"/>
  <c r="F20" i="31"/>
  <c r="F13" i="31"/>
  <c r="F6" i="31"/>
  <c r="C37" i="12"/>
  <c r="C37" i="7"/>
  <c r="F20" i="14"/>
  <c r="F27" i="18"/>
  <c r="F13" i="18"/>
  <c r="F27" i="20"/>
  <c r="F13" i="20"/>
  <c r="C46" i="22"/>
  <c r="C47" i="22"/>
  <c r="D53" i="24"/>
  <c r="F20" i="30"/>
  <c r="C37" i="22"/>
  <c r="F6" i="27"/>
  <c r="C37" i="10"/>
  <c r="C37" i="2"/>
  <c r="C37" i="9"/>
  <c r="F27" i="14"/>
  <c r="F13" i="14"/>
  <c r="C46" i="18"/>
  <c r="C47" i="18"/>
  <c r="C48" i="18"/>
  <c r="D54" i="18"/>
  <c r="F27" i="27"/>
  <c r="F20" i="27"/>
  <c r="F13" i="27"/>
  <c r="C37" i="32"/>
  <c r="F6" i="32"/>
  <c r="C37" i="23"/>
  <c r="F6" i="23"/>
  <c r="C37" i="15"/>
  <c r="C37" i="3"/>
  <c r="D53" i="33"/>
  <c r="F27" i="30"/>
  <c r="F13" i="30"/>
  <c r="D53" i="32"/>
  <c r="F20" i="20"/>
  <c r="F6" i="20"/>
  <c r="F20" i="24"/>
  <c r="F20" i="28"/>
  <c r="F20" i="32"/>
  <c r="C37" i="31"/>
  <c r="C37" i="28"/>
  <c r="F6" i="28"/>
  <c r="C37" i="26"/>
  <c r="C37" i="19"/>
  <c r="C37" i="14"/>
  <c r="F6" i="14"/>
  <c r="C37" i="11"/>
  <c r="C37" i="5"/>
  <c r="F6" i="24"/>
  <c r="C37" i="33"/>
  <c r="D53" i="10"/>
  <c r="D53" i="15"/>
  <c r="C48" i="23"/>
  <c r="D54" i="23"/>
  <c r="C48" i="22"/>
  <c r="D54" i="22"/>
  <c r="D53" i="3"/>
  <c r="C48" i="16"/>
  <c r="C48" i="17"/>
  <c r="D54" i="17"/>
  <c r="D53" i="4"/>
  <c r="C48" i="4"/>
  <c r="D54" i="4"/>
  <c r="D53" i="25"/>
  <c r="D53" i="5"/>
  <c r="D53" i="14"/>
  <c r="C44" i="6"/>
  <c r="C48" i="9"/>
  <c r="D54" i="9"/>
  <c r="D53" i="20"/>
  <c r="C44" i="29"/>
  <c r="C48" i="31"/>
  <c r="D54" i="31"/>
  <c r="C48" i="26"/>
  <c r="D54" i="26"/>
  <c r="C48" i="2"/>
  <c r="D54" i="2"/>
  <c r="D53" i="12"/>
  <c r="D53" i="29"/>
  <c r="D54" i="20"/>
  <c r="C44" i="20"/>
  <c r="C48" i="27"/>
  <c r="C48" i="1"/>
  <c r="D54" i="1"/>
  <c r="D53" i="21"/>
  <c r="D53" i="26"/>
  <c r="D53" i="17"/>
  <c r="C40" i="14"/>
  <c r="C40" i="22"/>
  <c r="C44" i="12"/>
  <c r="C40" i="12"/>
  <c r="C43" i="27"/>
  <c r="C42" i="27"/>
  <c r="C41" i="27"/>
  <c r="C43" i="4"/>
  <c r="C41" i="4"/>
  <c r="C42" i="4"/>
  <c r="C40" i="5"/>
  <c r="C44" i="31"/>
  <c r="C40" i="31"/>
  <c r="C44" i="32"/>
  <c r="C40" i="32"/>
  <c r="D53" i="18"/>
  <c r="D53" i="22"/>
  <c r="D53" i="30"/>
  <c r="C40" i="1"/>
  <c r="C41" i="20"/>
  <c r="C42" i="20"/>
  <c r="C43" i="20"/>
  <c r="C41" i="8"/>
  <c r="C43" i="8"/>
  <c r="C42" i="8"/>
  <c r="C40" i="11"/>
  <c r="C44" i="11"/>
  <c r="C44" i="26"/>
  <c r="C40" i="26"/>
  <c r="C44" i="10"/>
  <c r="C40" i="10"/>
  <c r="C40" i="13"/>
  <c r="C44" i="13"/>
  <c r="C44" i="30"/>
  <c r="C40" i="30"/>
  <c r="C48" i="5"/>
  <c r="D54" i="5"/>
  <c r="C43" i="6"/>
  <c r="C42" i="6"/>
  <c r="C41" i="6"/>
  <c r="C44" i="28"/>
  <c r="C40" i="28"/>
  <c r="C44" i="3"/>
  <c r="C40" i="3"/>
  <c r="C44" i="9"/>
  <c r="C40" i="9"/>
  <c r="C41" i="16"/>
  <c r="C43" i="16"/>
  <c r="C42" i="16"/>
  <c r="C44" i="18"/>
  <c r="C40" i="18"/>
  <c r="C44" i="19"/>
  <c r="C40" i="19"/>
  <c r="C44" i="15"/>
  <c r="C40" i="15"/>
  <c r="C40" i="2"/>
  <c r="C40" i="17"/>
  <c r="C44" i="17"/>
  <c r="C44" i="33"/>
  <c r="C40" i="33"/>
  <c r="C40" i="23"/>
  <c r="C44" i="23"/>
  <c r="C44" i="7"/>
  <c r="C40" i="7"/>
  <c r="C40" i="21"/>
  <c r="C44" i="21"/>
  <c r="C40" i="25"/>
  <c r="C44" i="25"/>
  <c r="C43" i="29"/>
  <c r="C42" i="29"/>
  <c r="C41" i="29"/>
  <c r="C44" i="24"/>
  <c r="C40" i="24"/>
  <c r="D53" i="16"/>
  <c r="C48" i="14"/>
  <c r="D54" i="14"/>
  <c r="C44" i="4"/>
  <c r="D53" i="2"/>
  <c r="D53" i="6"/>
  <c r="C44" i="22"/>
  <c r="D54" i="16"/>
  <c r="C44" i="16"/>
  <c r="C44" i="2"/>
  <c r="C44" i="1"/>
  <c r="D54" i="27"/>
  <c r="C44" i="27"/>
  <c r="C43" i="7"/>
  <c r="C42" i="7"/>
  <c r="C41" i="7"/>
  <c r="C43" i="19"/>
  <c r="C42" i="19"/>
  <c r="C41" i="19"/>
  <c r="C43" i="13"/>
  <c r="C42" i="13"/>
  <c r="C41" i="13"/>
  <c r="C43" i="31"/>
  <c r="C42" i="31"/>
  <c r="C41" i="31"/>
  <c r="C41" i="22"/>
  <c r="C42" i="22"/>
  <c r="C43" i="22"/>
  <c r="C43" i="25"/>
  <c r="C42" i="25"/>
  <c r="C41" i="25"/>
  <c r="C42" i="2"/>
  <c r="C43" i="2"/>
  <c r="C41" i="2"/>
  <c r="C41" i="30"/>
  <c r="C42" i="30"/>
  <c r="C43" i="30"/>
  <c r="C42" i="1"/>
  <c r="C41" i="1"/>
  <c r="C43" i="1"/>
  <c r="C43" i="15"/>
  <c r="C42" i="15"/>
  <c r="C41" i="15"/>
  <c r="C41" i="18"/>
  <c r="C42" i="18"/>
  <c r="C43" i="18"/>
  <c r="C43" i="11"/>
  <c r="C42" i="11"/>
  <c r="C41" i="11"/>
  <c r="C41" i="32"/>
  <c r="C43" i="32"/>
  <c r="C42" i="32"/>
  <c r="C42" i="5"/>
  <c r="C43" i="5"/>
  <c r="C41" i="5"/>
  <c r="C41" i="12"/>
  <c r="C43" i="12"/>
  <c r="C42" i="12"/>
  <c r="C41" i="14"/>
  <c r="C42" i="14"/>
  <c r="C43" i="14"/>
  <c r="C42" i="33"/>
  <c r="C41" i="33"/>
  <c r="C43" i="33"/>
  <c r="C41" i="3"/>
  <c r="C43" i="3"/>
  <c r="C42" i="3"/>
  <c r="C41" i="10"/>
  <c r="C42" i="10"/>
  <c r="C43" i="10"/>
  <c r="C41" i="24"/>
  <c r="C43" i="24"/>
  <c r="C42" i="24"/>
  <c r="C43" i="21"/>
  <c r="C42" i="21"/>
  <c r="C41" i="21"/>
  <c r="C43" i="23"/>
  <c r="C42" i="23"/>
  <c r="C41" i="23"/>
  <c r="C43" i="17"/>
  <c r="C42" i="17"/>
  <c r="C41" i="17"/>
  <c r="C43" i="9"/>
  <c r="C41" i="9"/>
  <c r="C42" i="9"/>
  <c r="C41" i="28"/>
  <c r="C43" i="28"/>
  <c r="C42" i="28"/>
  <c r="C41" i="26"/>
  <c r="C42" i="26"/>
  <c r="C43" i="26"/>
  <c r="C44" i="5"/>
  <c r="C44" i="14"/>
</calcChain>
</file>

<file path=xl/sharedStrings.xml><?xml version="1.0" encoding="utf-8"?>
<sst xmlns="http://schemas.openxmlformats.org/spreadsheetml/2006/main" count="810" uniqueCount="72">
  <si>
    <t>Aubagio Microsite</t>
  </si>
  <si>
    <t>June</t>
  </si>
  <si>
    <t>Day</t>
  </si>
  <si>
    <t>Date</t>
  </si>
  <si>
    <t>Total Unique Visitors</t>
  </si>
  <si>
    <t>Daily UV Delivery</t>
  </si>
  <si>
    <t>Monday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</si>
  <si>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</si>
  <si>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</si>
  <si>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</si>
  <si>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</si>
  <si>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</si>
  <si>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</si>
  <si>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</si>
  <si>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</si>
  <si>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</si>
  <si>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</si>
  <si>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</si>
  <si>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</si>
  <si>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</si>
  <si>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</si>
  <si>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</si>
  <si>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Bydureon Microsite</t>
  </si>
  <si>
    <t>Cosentyx Microsite</t>
  </si>
  <si>
    <t>http://www.livestrong.com/healthline/health/parkinsons/treatments/</t>
  </si>
  <si>
    <t>http://www.livestrong.com/healthline/health/parkinsons/faces-of/</t>
  </si>
  <si>
    <t>http://www.livestrong.com/healthline/health/parkinsons/future-treatments/</t>
  </si>
  <si>
    <t>http://www.livestrong.com/healthline/health/parkinsons/stages-of-parkinsons/</t>
  </si>
  <si>
    <t>http://www.livestrong.com/healthline/health/parkinsons/from-the-experts/</t>
  </si>
  <si>
    <t>http://www.livestrong.com/healthline/health/parkinsons/symptoms/</t>
  </si>
  <si>
    <t>http://www.livestrong.com/healthline/health/parkinsons/parkinsons-dementia/</t>
  </si>
  <si>
    <t>http://www.livestrong.com/healthline/health/parkinsons/caregiving/</t>
  </si>
  <si>
    <t>http://www.livestrong.com/healthline/health-slideshow/best-parkinsons-blogs/</t>
  </si>
  <si>
    <t>http://www.livestrong.com/healthline/health/parkinsons/life-expectancy/</t>
  </si>
  <si>
    <t>http://www.livestrong.com/healthline/health/parkinsons/exercises-for-parkinsons/</t>
  </si>
  <si>
    <t>http://www.livestrong.com/healthline/health/parkinsons/side-effects/</t>
  </si>
  <si>
    <t>http://www.livestrong.com/healthline/health/parkinsons/things-you-should-never-say/</t>
  </si>
  <si>
    <t>http://www.livestrong.com/healthline/health/parkinsons/dear-fellow-caregiver/</t>
  </si>
  <si>
    <t>Duopa Microsite</t>
  </si>
  <si>
    <t>Dupixent Microsite</t>
  </si>
  <si>
    <t>Esbriet Microsite</t>
  </si>
  <si>
    <t>Gleevec (GIST) Microsite</t>
  </si>
  <si>
    <t>Week 1 Ave</t>
  </si>
  <si>
    <t>Week 2 Ave</t>
  </si>
  <si>
    <t>Week 3 Ave</t>
  </si>
  <si>
    <t>Week 4 Ave</t>
  </si>
  <si>
    <t>Humira AS Microsite</t>
  </si>
  <si>
    <t>Humira CD Microsite</t>
  </si>
  <si>
    <t>Humira PsA Microsite</t>
  </si>
  <si>
    <t>Humira PsO Microsite</t>
  </si>
  <si>
    <t>Humira RA Microsite</t>
  </si>
  <si>
    <t>Humira UC Microsite</t>
  </si>
  <si>
    <t>Lemtrada Microsite</t>
  </si>
  <si>
    <t>Linzess Microsite</t>
  </si>
  <si>
    <t>Ocrevus Microsite</t>
  </si>
  <si>
    <t>Otezla Microsite</t>
  </si>
  <si>
    <t>Sandostatin Microsite</t>
  </si>
  <si>
    <t>Tecfidera Microsite</t>
  </si>
  <si>
    <t>Restasis Microsite</t>
  </si>
  <si>
    <t>Terms of Service</t>
  </si>
  <si>
    <t>Ribociclib Microsite</t>
  </si>
  <si>
    <t>Synthroid Microsite</t>
  </si>
  <si>
    <t>Synvisc Brand Microsite</t>
  </si>
  <si>
    <t>Tasinga Microsite</t>
  </si>
  <si>
    <t>Toujeo Microsite</t>
  </si>
  <si>
    <t>Trulance Microsite</t>
  </si>
  <si>
    <t>Watchman Microsite</t>
  </si>
  <si>
    <t>Trintellix Microsite</t>
  </si>
  <si>
    <t>Xiidra Microsite</t>
  </si>
  <si>
    <t>Livalo Microsite</t>
  </si>
  <si>
    <t>Uv's to Date</t>
  </si>
  <si>
    <t>Total Uvs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</si>
</sst>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dd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scheme val="minor"/>
    </font>
    <font>
      <u/>
      <sz val="11"/>
      <color indexed="12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164" fontId="0" fillId="0" borderId="1" xfId="0" applyNumberFormat="1" applyBorder="1" applyAlignment="1">
      <alignment horizontal="right"/>
    </xf>
    <xf numFmtId="14" fontId="0" fillId="0" borderId="1" xfId="0" applyNumberFormat="1" applyBorder="1"/>
    <xf numFmtId="43" fontId="0" fillId="0" borderId="0" xfId="0" applyNumberFormat="1"/>
    <xf numFmtId="165" fontId="1" fillId="0" borderId="1" xfId="1" applyNumberFormat="1" applyFont="1" applyFill="1" applyBorder="1"/>
    <xf numFmtId="14" fontId="0" fillId="4" borderId="1" xfId="0" applyNumberFormat="1" applyFill="1" applyBorder="1"/>
    <xf numFmtId="165" fontId="1" fillId="4" borderId="1" xfId="1" applyNumberFormat="1" applyFont="1" applyFill="1" applyBorder="1"/>
    <xf numFmtId="165" fontId="1" fillId="0" borderId="0" xfId="1" applyNumberFormat="1" applyFont="1"/>
    <xf numFmtId="0" fontId="0" fillId="0" borderId="1" xfId="0" applyBorder="1"/>
    <xf numFmtId="165" fontId="1" fillId="0" borderId="1" xfId="1" applyNumberFormat="1" applyFont="1" applyBorder="1"/>
    <xf numFmtId="166" fontId="1" fillId="0" borderId="1" xfId="2" applyNumberFormat="1" applyFont="1" applyBorder="1"/>
    <xf numFmtId="0" fontId="0" fillId="0" borderId="1" xfId="0" applyFill="1" applyBorder="1"/>
    <xf numFmtId="0" fontId="0" fillId="5" borderId="2" xfId="0" applyFill="1" applyBorder="1"/>
    <xf numFmtId="0" fontId="0" fillId="5" borderId="3" xfId="0" applyNumberFormat="1" applyFill="1" applyBorder="1"/>
    <xf numFmtId="0" fontId="0" fillId="5" borderId="4" xfId="0" applyNumberFormat="1" applyFill="1" applyBorder="1"/>
    <xf numFmtId="0" fontId="0" fillId="5" borderId="5" xfId="0" applyFill="1" applyBorder="1"/>
    <xf numFmtId="0" fontId="0" fillId="5" borderId="0" xfId="0" applyNumberFormat="1" applyFill="1" applyBorder="1"/>
    <xf numFmtId="0" fontId="0" fillId="5" borderId="6" xfId="0" applyNumberFormat="1" applyFill="1" applyBorder="1"/>
    <xf numFmtId="0" fontId="4" fillId="5" borderId="5" xfId="0" applyNumberFormat="1" applyFont="1" applyFill="1" applyBorder="1"/>
    <xf numFmtId="14" fontId="0" fillId="5" borderId="0" xfId="0" applyNumberFormat="1" applyFill="1" applyBorder="1"/>
    <xf numFmtId="14" fontId="4" fillId="5" borderId="6" xfId="0" applyNumberFormat="1" applyFont="1" applyFill="1" applyBorder="1"/>
    <xf numFmtId="0" fontId="0" fillId="5" borderId="0" xfId="0" applyFill="1" applyBorder="1"/>
    <xf numFmtId="0" fontId="0" fillId="5" borderId="6" xfId="0" applyFill="1" applyBorder="1"/>
    <xf numFmtId="0" fontId="5" fillId="5" borderId="5" xfId="0" applyNumberFormat="1" applyFont="1" applyFill="1" applyBorder="1"/>
    <xf numFmtId="0" fontId="6" fillId="5" borderId="0" xfId="0" applyNumberFormat="1" applyFont="1" applyFill="1" applyBorder="1"/>
    <xf numFmtId="14" fontId="6" fillId="5" borderId="6" xfId="0" applyNumberFormat="1" applyFont="1" applyFill="1" applyBorder="1"/>
    <xf numFmtId="166" fontId="6" fillId="5" borderId="6" xfId="2" applyNumberFormat="1" applyFont="1" applyFill="1" applyBorder="1"/>
    <xf numFmtId="0" fontId="5" fillId="5" borderId="7" xfId="0" applyNumberFormat="1" applyFont="1" applyFill="1" applyBorder="1"/>
    <xf numFmtId="0" fontId="6" fillId="5" borderId="8" xfId="0" applyNumberFormat="1" applyFont="1" applyFill="1" applyBorder="1"/>
    <xf numFmtId="166" fontId="6" fillId="5" borderId="9" xfId="2" applyNumberFormat="1" applyFont="1" applyFill="1" applyBorder="1"/>
    <xf numFmtId="0" fontId="5" fillId="5" borderId="10" xfId="0" applyNumberFormat="1" applyFont="1" applyFill="1" applyBorder="1"/>
    <xf numFmtId="165" fontId="0" fillId="0" borderId="0" xfId="0" applyNumberFormat="1"/>
    <xf numFmtId="0" fontId="8" fillId="0" borderId="0" xfId="3"/>
    <xf numFmtId="0" fontId="8" fillId="0" borderId="0" xfId="3" applyAlignment="1">
      <alignment vertical="center"/>
    </xf>
    <xf numFmtId="0" fontId="5" fillId="5" borderId="1" xfId="0" applyNumberFormat="1" applyFont="1" applyFill="1" applyBorder="1"/>
    <xf numFmtId="0" fontId="2" fillId="0" borderId="0" xfId="0" applyFont="1" applyFill="1"/>
    <xf numFmtId="0" fontId="9" fillId="6" borderId="1" xfId="0" applyFont="1" applyFill="1" applyBorder="1"/>
    <xf numFmtId="165" fontId="0" fillId="0" borderId="1" xfId="1" applyNumberFormat="1" applyFont="1" applyFill="1" applyBorder="1"/>
    <xf numFmtId="165" fontId="7" fillId="0" borderId="1" xfId="1" applyNumberFormat="1" applyFont="1" applyFill="1" applyBorder="1"/>
    <xf numFmtId="165" fontId="1" fillId="7" borderId="1" xfId="1" applyNumberFormat="1" applyFont="1" applyFill="1" applyBorder="1"/>
    <xf numFmtId="165" fontId="1" fillId="0" borderId="11" xfId="1" applyNumberFormat="1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intl/en/analytics/tos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intl/en/analytics/t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12" sqref="D12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6.83203125" customWidth="1"/>
    <col min="4" max="4" width="18.5" customWidth="1"/>
  </cols>
  <sheetData>
    <row r="2" spans="1:6">
      <c r="B2" s="1" t="s">
        <v>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4" t="s">
        <v>5</v>
      </c>
    </row>
    <row r="6" spans="1:6">
      <c r="A6" s="5">
        <f>B6</f>
        <v>42887</v>
      </c>
      <c r="B6" s="6">
        <v>42887</v>
      </c>
      <c r="C6" s="8">
        <f>D6</f>
        <v>0</v>
      </c>
      <c r="D6" s="41">
        <v>0</v>
      </c>
      <c r="F6" s="7"/>
    </row>
    <row r="7" spans="1:6">
      <c r="A7" s="5">
        <f t="shared" ref="A7:A35" si="0">B7</f>
        <v>42888</v>
      </c>
      <c r="B7" s="6">
        <v>42888</v>
      </c>
      <c r="C7" s="8">
        <f>IF(D7-D6&lt;0,0,D7-D6)</f>
        <v>0</v>
      </c>
      <c r="D7" s="8">
        <v>0</v>
      </c>
      <c r="F7" s="7"/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0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0</v>
      </c>
      <c r="F9" s="7"/>
    </row>
    <row r="10" spans="1:6">
      <c r="A10" s="5">
        <f t="shared" si="0"/>
        <v>42891</v>
      </c>
      <c r="B10" s="6">
        <v>42891</v>
      </c>
      <c r="C10" s="8">
        <f t="shared" si="1"/>
        <v>0</v>
      </c>
      <c r="D10" s="8">
        <v>0</v>
      </c>
      <c r="F10" s="7"/>
    </row>
    <row r="11" spans="1:6">
      <c r="A11" s="5">
        <f t="shared" si="0"/>
        <v>42892</v>
      </c>
      <c r="B11" s="6">
        <v>42892</v>
      </c>
      <c r="C11" s="8">
        <f t="shared" si="1"/>
        <v>0</v>
      </c>
      <c r="D11" s="8">
        <v>0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0</v>
      </c>
      <c r="D12" s="8"/>
      <c r="F12" s="7"/>
    </row>
    <row r="13" spans="1:6">
      <c r="A13" s="5">
        <f t="shared" si="0"/>
        <v>42894</v>
      </c>
      <c r="B13" s="6">
        <v>42894</v>
      </c>
      <c r="C13" s="8">
        <f t="shared" si="1"/>
        <v>0</v>
      </c>
      <c r="D13" s="8"/>
      <c r="F13" s="7"/>
    </row>
    <row r="14" spans="1:6">
      <c r="A14" s="5">
        <f t="shared" si="0"/>
        <v>42895</v>
      </c>
      <c r="B14" s="6">
        <v>42895</v>
      </c>
      <c r="C14" s="8">
        <f t="shared" si="1"/>
        <v>0</v>
      </c>
      <c r="D14" s="8"/>
      <c r="F14" s="7"/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/>
      <c r="F15" s="7"/>
    </row>
    <row r="16" spans="1:6">
      <c r="A16" s="5">
        <f t="shared" si="0"/>
        <v>42897</v>
      </c>
      <c r="B16" s="6">
        <v>42897</v>
      </c>
      <c r="C16" s="8">
        <f t="shared" si="1"/>
        <v>0</v>
      </c>
      <c r="D16" s="8"/>
      <c r="F16" s="7"/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8"/>
      <c r="F17" s="7"/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8"/>
      <c r="F18" s="7"/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/>
      <c r="F19" s="7"/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8"/>
      <c r="F20" s="7"/>
    </row>
    <row r="21" spans="1:6">
      <c r="A21" s="5">
        <f t="shared" si="0"/>
        <v>42902</v>
      </c>
      <c r="B21" s="6">
        <v>42902</v>
      </c>
      <c r="C21" s="8">
        <f t="shared" si="1"/>
        <v>0</v>
      </c>
      <c r="D21" s="8"/>
      <c r="F21" s="7"/>
    </row>
    <row r="22" spans="1:6">
      <c r="A22" s="5">
        <f t="shared" si="0"/>
        <v>42903</v>
      </c>
      <c r="B22" s="6">
        <v>42903</v>
      </c>
      <c r="C22" s="8">
        <f t="shared" si="1"/>
        <v>0</v>
      </c>
      <c r="D22" s="8"/>
      <c r="F22" s="7"/>
    </row>
    <row r="23" spans="1:6">
      <c r="A23" s="5">
        <f t="shared" si="0"/>
        <v>42904</v>
      </c>
      <c r="B23" s="6">
        <v>42904</v>
      </c>
      <c r="C23" s="8">
        <f t="shared" si="1"/>
        <v>0</v>
      </c>
      <c r="D23" s="8"/>
      <c r="F23" s="7"/>
    </row>
    <row r="24" spans="1:6">
      <c r="A24" s="5">
        <f t="shared" si="0"/>
        <v>42905</v>
      </c>
      <c r="B24" s="6">
        <v>42905</v>
      </c>
      <c r="C24" s="8">
        <f t="shared" si="1"/>
        <v>0</v>
      </c>
      <c r="D24" s="8"/>
      <c r="F24" s="7"/>
    </row>
    <row r="25" spans="1:6">
      <c r="A25" s="5">
        <f t="shared" si="0"/>
        <v>42906</v>
      </c>
      <c r="B25" s="6">
        <v>42906</v>
      </c>
      <c r="C25" s="8">
        <f t="shared" si="1"/>
        <v>0</v>
      </c>
      <c r="D25" s="8"/>
      <c r="F25" s="7"/>
    </row>
    <row r="26" spans="1:6">
      <c r="A26" s="5">
        <f t="shared" si="0"/>
        <v>42907</v>
      </c>
      <c r="B26" s="6">
        <v>42907</v>
      </c>
      <c r="C26" s="8">
        <f t="shared" si="1"/>
        <v>0</v>
      </c>
      <c r="D26" s="8"/>
      <c r="F26" s="7"/>
    </row>
    <row r="27" spans="1:6">
      <c r="A27" s="5">
        <f t="shared" si="0"/>
        <v>42908</v>
      </c>
      <c r="B27" s="6">
        <v>42908</v>
      </c>
      <c r="C27" s="8">
        <f t="shared" si="1"/>
        <v>0</v>
      </c>
      <c r="D27" s="8"/>
      <c r="F27" s="7"/>
    </row>
    <row r="28" spans="1:6">
      <c r="A28" s="5">
        <f t="shared" si="0"/>
        <v>42909</v>
      </c>
      <c r="B28" s="6">
        <v>42909</v>
      </c>
      <c r="C28" s="8">
        <f t="shared" si="1"/>
        <v>0</v>
      </c>
      <c r="D28" s="8"/>
      <c r="F28" s="7"/>
    </row>
    <row r="29" spans="1:6">
      <c r="A29" s="5">
        <f t="shared" si="0"/>
        <v>42910</v>
      </c>
      <c r="B29" s="6">
        <v>42910</v>
      </c>
      <c r="C29" s="8">
        <f t="shared" si="1"/>
        <v>0</v>
      </c>
      <c r="D29" s="41"/>
      <c r="F29" s="7"/>
    </row>
    <row r="30" spans="1:6">
      <c r="A30" s="5">
        <f t="shared" si="0"/>
        <v>42911</v>
      </c>
      <c r="B30" s="6">
        <v>42911</v>
      </c>
      <c r="C30" s="8">
        <f t="shared" si="1"/>
        <v>0</v>
      </c>
      <c r="D30" s="8"/>
      <c r="F30" s="7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0</v>
      </c>
      <c r="D31" s="8"/>
      <c r="F31" s="7"/>
    </row>
    <row r="32" spans="1:6" ht="15" customHeight="1">
      <c r="A32" s="5">
        <f t="shared" si="0"/>
        <v>42913</v>
      </c>
      <c r="B32" s="6">
        <v>42913</v>
      </c>
      <c r="C32" s="8">
        <f t="shared" si="1"/>
        <v>0</v>
      </c>
      <c r="D32" s="41"/>
      <c r="F32" s="7"/>
    </row>
    <row r="33" spans="1:4">
      <c r="A33" s="5">
        <f t="shared" si="0"/>
        <v>42914</v>
      </c>
      <c r="B33" s="6">
        <v>42914</v>
      </c>
      <c r="C33" s="8">
        <f t="shared" si="1"/>
        <v>0</v>
      </c>
      <c r="D33" s="8"/>
    </row>
    <row r="34" spans="1:4">
      <c r="A34" s="5">
        <f t="shared" si="0"/>
        <v>42915</v>
      </c>
      <c r="B34" s="6">
        <v>42915</v>
      </c>
      <c r="C34" s="8">
        <f t="shared" si="1"/>
        <v>0</v>
      </c>
      <c r="D34" s="8"/>
    </row>
    <row r="35" spans="1:4">
      <c r="A35" s="5">
        <f t="shared" si="0"/>
        <v>42916</v>
      </c>
      <c r="B35" s="6">
        <v>42916</v>
      </c>
      <c r="C35" s="8">
        <f t="shared" si="1"/>
        <v>0</v>
      </c>
      <c r="D35" s="8"/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0</v>
      </c>
    </row>
    <row r="38" spans="1:4">
      <c r="C38" s="11"/>
    </row>
    <row r="39" spans="1:4">
      <c r="B39" s="12" t="s">
        <v>8</v>
      </c>
      <c r="C39" s="13">
        <v>1</v>
      </c>
    </row>
    <row r="40" spans="1:4">
      <c r="B40" s="12" t="s">
        <v>9</v>
      </c>
      <c r="C40" s="13">
        <f>C37</f>
        <v>0</v>
      </c>
    </row>
    <row r="41" spans="1:4">
      <c r="B41" s="12" t="s">
        <v>10</v>
      </c>
      <c r="C41" s="13">
        <f>C39-C40</f>
        <v>1</v>
      </c>
    </row>
    <row r="42" spans="1:4">
      <c r="B42" s="12" t="s">
        <v>11</v>
      </c>
      <c r="C42" s="14">
        <f>C40/C39</f>
        <v>0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3.7037037037037035E-2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22" workbookViewId="0">
      <selection activeCell="D37" sqref="D37"/>
    </sheetView>
  </sheetViews>
  <sheetFormatPr baseColWidth="10" defaultColWidth="8.83203125" defaultRowHeight="14" x14ac:dyDescent="0"/>
  <cols>
    <col min="1" max="1" width="11.83203125" customWidth="1"/>
    <col min="2" max="2" width="21.5" customWidth="1"/>
    <col min="3" max="3" width="17" customWidth="1"/>
    <col min="4" max="4" width="16.6640625" customWidth="1"/>
    <col min="5" max="5" width="11.5" customWidth="1"/>
    <col min="6" max="6" width="7.83203125" customWidth="1"/>
  </cols>
  <sheetData>
    <row r="2" spans="1:6">
      <c r="B2" s="1" t="s">
        <v>46</v>
      </c>
    </row>
    <row r="4" spans="1:6">
      <c r="B4" s="2" t="s">
        <v>1</v>
      </c>
    </row>
    <row r="5" spans="1:6">
      <c r="A5" s="3" t="s">
        <v>2</v>
      </c>
      <c r="B5" s="4" t="s">
        <v>3</v>
      </c>
      <c r="C5" s="4" t="s">
        <v>71</v>
      </c>
      <c r="D5" s="4" t="s">
        <v>70</v>
      </c>
    </row>
    <row r="6" spans="1:6">
      <c r="A6" s="5">
        <f>B6</f>
        <v>42887</v>
      </c>
      <c r="B6" s="6">
        <v>42887</v>
      </c>
      <c r="C6" s="8">
        <f>D6</f>
        <v>5</v>
      </c>
      <c r="D6" s="8">
        <v>5</v>
      </c>
      <c r="E6" s="12" t="s">
        <v>42</v>
      </c>
      <c r="F6" s="13">
        <f>AVERAGE(C6:C12)</f>
        <v>193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322</v>
      </c>
      <c r="D7" s="8">
        <v>327</v>
      </c>
    </row>
    <row r="8" spans="1:6">
      <c r="A8" s="5">
        <f t="shared" si="0"/>
        <v>42889</v>
      </c>
      <c r="B8" s="6">
        <v>42889</v>
      </c>
      <c r="C8" s="8">
        <f>IF(D8-D7&lt;0,0,D8-D7)</f>
        <v>190</v>
      </c>
      <c r="D8" s="8">
        <v>517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195</v>
      </c>
      <c r="D9" s="8">
        <v>712</v>
      </c>
    </row>
    <row r="10" spans="1:6">
      <c r="A10" s="5">
        <f t="shared" si="0"/>
        <v>42891</v>
      </c>
      <c r="B10" s="6">
        <v>42891</v>
      </c>
      <c r="C10" s="8">
        <f t="shared" si="1"/>
        <v>215</v>
      </c>
      <c r="D10" s="8">
        <v>927</v>
      </c>
    </row>
    <row r="11" spans="1:6">
      <c r="A11" s="5">
        <f t="shared" si="0"/>
        <v>42892</v>
      </c>
      <c r="B11" s="6">
        <v>42892</v>
      </c>
      <c r="C11" s="8">
        <f t="shared" si="1"/>
        <v>188</v>
      </c>
      <c r="D11" s="8">
        <v>1115</v>
      </c>
    </row>
    <row r="12" spans="1:6">
      <c r="A12" s="5">
        <f t="shared" si="0"/>
        <v>42893</v>
      </c>
      <c r="B12" s="6">
        <v>42893</v>
      </c>
      <c r="C12" s="8">
        <f t="shared" si="1"/>
        <v>236</v>
      </c>
      <c r="D12" s="8">
        <v>1351</v>
      </c>
    </row>
    <row r="13" spans="1:6">
      <c r="A13" s="5">
        <f t="shared" si="0"/>
        <v>42894</v>
      </c>
      <c r="B13" s="6">
        <v>42894</v>
      </c>
      <c r="C13" s="8">
        <f t="shared" si="1"/>
        <v>250</v>
      </c>
      <c r="D13" s="8">
        <v>1601</v>
      </c>
      <c r="E13" s="12" t="s">
        <v>43</v>
      </c>
      <c r="F13" s="13">
        <f>AVERAGE(C13:C19)</f>
        <v>236.14285714285714</v>
      </c>
    </row>
    <row r="14" spans="1:6">
      <c r="A14" s="5">
        <f t="shared" si="0"/>
        <v>42895</v>
      </c>
      <c r="B14" s="6">
        <v>42895</v>
      </c>
      <c r="C14" s="8">
        <f t="shared" si="1"/>
        <v>266</v>
      </c>
      <c r="D14" s="8">
        <v>1867</v>
      </c>
    </row>
    <row r="15" spans="1:6">
      <c r="A15" s="5">
        <f t="shared" si="0"/>
        <v>42896</v>
      </c>
      <c r="B15" s="6">
        <v>42896</v>
      </c>
      <c r="C15" s="8">
        <f t="shared" si="1"/>
        <v>240</v>
      </c>
      <c r="D15" s="8">
        <v>2107</v>
      </c>
    </row>
    <row r="16" spans="1:6">
      <c r="A16" s="5">
        <f t="shared" si="0"/>
        <v>42897</v>
      </c>
      <c r="B16" s="6">
        <v>42897</v>
      </c>
      <c r="C16" s="8">
        <f t="shared" si="1"/>
        <v>203</v>
      </c>
      <c r="D16" s="8">
        <v>2310</v>
      </c>
    </row>
    <row r="17" spans="1:6">
      <c r="A17" s="5">
        <f t="shared" si="0"/>
        <v>42898</v>
      </c>
      <c r="B17" s="6">
        <v>42898</v>
      </c>
      <c r="C17" s="8">
        <f t="shared" si="1"/>
        <v>247</v>
      </c>
      <c r="D17" s="8">
        <v>2557</v>
      </c>
    </row>
    <row r="18" spans="1:6">
      <c r="A18" s="5">
        <f t="shared" si="0"/>
        <v>42899</v>
      </c>
      <c r="B18" s="6">
        <v>42899</v>
      </c>
      <c r="C18" s="8">
        <f t="shared" si="1"/>
        <v>194</v>
      </c>
      <c r="D18" s="8">
        <v>2751</v>
      </c>
    </row>
    <row r="19" spans="1:6">
      <c r="A19" s="5">
        <f t="shared" si="0"/>
        <v>42900</v>
      </c>
      <c r="B19" s="6">
        <v>42900</v>
      </c>
      <c r="C19" s="8">
        <f t="shared" si="1"/>
        <v>253</v>
      </c>
      <c r="D19" s="8">
        <v>3004</v>
      </c>
    </row>
    <row r="20" spans="1:6">
      <c r="A20" s="5">
        <f t="shared" si="0"/>
        <v>42901</v>
      </c>
      <c r="B20" s="6">
        <v>42901</v>
      </c>
      <c r="C20" s="8">
        <f t="shared" si="1"/>
        <v>238</v>
      </c>
      <c r="D20" s="8">
        <v>3242</v>
      </c>
      <c r="E20" s="12" t="s">
        <v>44</v>
      </c>
      <c r="F20" s="13">
        <f>AVERAGE(C20:C26)</f>
        <v>243.28571428571428</v>
      </c>
    </row>
    <row r="21" spans="1:6">
      <c r="A21" s="5">
        <f t="shared" si="0"/>
        <v>42902</v>
      </c>
      <c r="B21" s="6">
        <v>42902</v>
      </c>
      <c r="C21" s="8">
        <f t="shared" si="1"/>
        <v>198</v>
      </c>
      <c r="D21" s="41">
        <v>3440</v>
      </c>
    </row>
    <row r="22" spans="1:6">
      <c r="A22" s="5">
        <f t="shared" si="0"/>
        <v>42903</v>
      </c>
      <c r="B22" s="6">
        <v>42903</v>
      </c>
      <c r="C22" s="8">
        <f t="shared" si="1"/>
        <v>221</v>
      </c>
      <c r="D22" s="41">
        <v>3661</v>
      </c>
    </row>
    <row r="23" spans="1:6">
      <c r="A23" s="5">
        <f t="shared" si="0"/>
        <v>42904</v>
      </c>
      <c r="B23" s="6">
        <v>42904</v>
      </c>
      <c r="C23" s="8">
        <f t="shared" si="1"/>
        <v>199</v>
      </c>
      <c r="D23" s="8">
        <v>3860</v>
      </c>
    </row>
    <row r="24" spans="1:6">
      <c r="A24" s="5">
        <f t="shared" si="0"/>
        <v>42905</v>
      </c>
      <c r="B24" s="6">
        <v>42905</v>
      </c>
      <c r="C24" s="8">
        <f t="shared" si="1"/>
        <v>295</v>
      </c>
      <c r="D24" s="8">
        <v>4155</v>
      </c>
    </row>
    <row r="25" spans="1:6">
      <c r="A25" s="5">
        <f t="shared" si="0"/>
        <v>42906</v>
      </c>
      <c r="B25" s="6">
        <v>42906</v>
      </c>
      <c r="C25" s="8">
        <f t="shared" si="1"/>
        <v>298</v>
      </c>
      <c r="D25" s="8">
        <v>4453</v>
      </c>
    </row>
    <row r="26" spans="1:6">
      <c r="A26" s="5">
        <f t="shared" si="0"/>
        <v>42907</v>
      </c>
      <c r="B26" s="6">
        <v>42907</v>
      </c>
      <c r="C26" s="8">
        <f t="shared" si="1"/>
        <v>254</v>
      </c>
      <c r="D26" s="8">
        <v>4707</v>
      </c>
    </row>
    <row r="27" spans="1:6">
      <c r="A27" s="5">
        <f t="shared" si="0"/>
        <v>42908</v>
      </c>
      <c r="B27" s="6">
        <v>42908</v>
      </c>
      <c r="C27" s="8">
        <f t="shared" si="1"/>
        <v>267</v>
      </c>
      <c r="D27" s="41">
        <v>4974</v>
      </c>
      <c r="E27" s="12" t="s">
        <v>45</v>
      </c>
      <c r="F27" s="13">
        <f>AVERAGE(C27:C33)</f>
        <v>214.71428571428572</v>
      </c>
    </row>
    <row r="28" spans="1:6">
      <c r="A28" s="5">
        <f t="shared" si="0"/>
        <v>42909</v>
      </c>
      <c r="B28" s="6">
        <v>42909</v>
      </c>
      <c r="C28" s="8">
        <f t="shared" si="1"/>
        <v>232</v>
      </c>
      <c r="D28" s="8">
        <v>5206</v>
      </c>
      <c r="F28" s="7"/>
    </row>
    <row r="29" spans="1:6">
      <c r="A29" s="5">
        <f t="shared" si="0"/>
        <v>42910</v>
      </c>
      <c r="B29" s="6">
        <v>42910</v>
      </c>
      <c r="C29" s="8">
        <f t="shared" si="1"/>
        <v>214</v>
      </c>
      <c r="D29" s="8">
        <v>5420</v>
      </c>
      <c r="F29" s="7"/>
    </row>
    <row r="30" spans="1:6">
      <c r="A30" s="5">
        <f t="shared" si="0"/>
        <v>42911</v>
      </c>
      <c r="B30" s="6">
        <v>42911</v>
      </c>
      <c r="C30" s="8">
        <f t="shared" si="1"/>
        <v>137</v>
      </c>
      <c r="D30" s="8">
        <v>5557</v>
      </c>
      <c r="F30" s="7"/>
    </row>
    <row r="31" spans="1:6">
      <c r="A31" s="5">
        <f t="shared" si="0"/>
        <v>42912</v>
      </c>
      <c r="B31" s="6">
        <v>42912</v>
      </c>
      <c r="C31" s="8">
        <f t="shared" si="1"/>
        <v>258</v>
      </c>
      <c r="D31" s="8">
        <v>5815</v>
      </c>
      <c r="F31" s="7"/>
    </row>
    <row r="32" spans="1:6">
      <c r="A32" s="5">
        <f t="shared" si="0"/>
        <v>42913</v>
      </c>
      <c r="B32" s="6">
        <v>42913</v>
      </c>
      <c r="C32" s="8">
        <f t="shared" si="1"/>
        <v>238</v>
      </c>
      <c r="D32" s="8">
        <v>6053</v>
      </c>
      <c r="F32" s="7"/>
    </row>
    <row r="33" spans="1:6">
      <c r="A33" s="5">
        <f t="shared" si="0"/>
        <v>42914</v>
      </c>
      <c r="B33" s="6">
        <v>42914</v>
      </c>
      <c r="C33" s="8">
        <f t="shared" si="1"/>
        <v>157</v>
      </c>
      <c r="D33" s="8">
        <v>6210</v>
      </c>
      <c r="F33" s="7"/>
    </row>
    <row r="34" spans="1:6" ht="16.5" customHeight="1">
      <c r="A34" s="5">
        <f t="shared" si="0"/>
        <v>42915</v>
      </c>
      <c r="B34" s="6">
        <v>42915</v>
      </c>
      <c r="C34" s="8">
        <f t="shared" si="1"/>
        <v>2</v>
      </c>
      <c r="D34" s="8">
        <v>6212</v>
      </c>
      <c r="F34" s="7"/>
    </row>
    <row r="35" spans="1:6">
      <c r="A35" s="5">
        <f t="shared" si="0"/>
        <v>42916</v>
      </c>
      <c r="B35" s="6">
        <v>42916</v>
      </c>
      <c r="C35" s="8">
        <f t="shared" si="1"/>
        <v>9</v>
      </c>
      <c r="D35" s="8">
        <v>6221</v>
      </c>
      <c r="F35" s="7"/>
    </row>
    <row r="36" spans="1:6" hidden="1">
      <c r="A36" s="5" t="s">
        <v>6</v>
      </c>
      <c r="B36" s="6">
        <v>42886</v>
      </c>
      <c r="C36" s="8">
        <f t="shared" si="1"/>
        <v>0</v>
      </c>
      <c r="D36" s="8"/>
    </row>
    <row r="37" spans="1:6">
      <c r="B37" s="9" t="s">
        <v>7</v>
      </c>
      <c r="C37" s="10">
        <f>SUM(C6:C35)</f>
        <v>6221</v>
      </c>
    </row>
    <row r="38" spans="1:6">
      <c r="C38" s="11"/>
    </row>
    <row r="39" spans="1:6">
      <c r="B39" s="12" t="s">
        <v>8</v>
      </c>
      <c r="C39" s="13">
        <v>6000</v>
      </c>
    </row>
    <row r="40" spans="1:6">
      <c r="B40" s="12" t="s">
        <v>9</v>
      </c>
      <c r="C40" s="13">
        <f>C37</f>
        <v>6221</v>
      </c>
    </row>
    <row r="41" spans="1:6">
      <c r="B41" s="12" t="s">
        <v>10</v>
      </c>
      <c r="C41" s="13">
        <f>C39-C40</f>
        <v>-221</v>
      </c>
    </row>
    <row r="42" spans="1:6">
      <c r="B42" s="12" t="s">
        <v>11</v>
      </c>
      <c r="C42" s="14">
        <f>C40/C39</f>
        <v>1.0368333333333333</v>
      </c>
    </row>
    <row r="43" spans="1:6">
      <c r="B43" s="12" t="s">
        <v>12</v>
      </c>
      <c r="C43" s="13">
        <f>IF(C40&lt;C39,0,C40-C39)</f>
        <v>221</v>
      </c>
    </row>
    <row r="44" spans="1:6">
      <c r="B44" s="15" t="s">
        <v>13</v>
      </c>
      <c r="C44" s="13">
        <f ca="1">(C39-C37)/C48</f>
        <v>-8.1851851851851851</v>
      </c>
    </row>
    <row r="45" spans="1:6" ht="15" thickBot="1"/>
    <row r="46" spans="1:6">
      <c r="B46" s="16" t="s">
        <v>14</v>
      </c>
      <c r="C46" s="17">
        <f ca="1">C50-C49</f>
        <v>4</v>
      </c>
      <c r="D46" s="18"/>
    </row>
    <row r="47" spans="1:6">
      <c r="B47" s="19" t="s">
        <v>15</v>
      </c>
      <c r="C47" s="20">
        <f ca="1">D49-C49+1</f>
        <v>31</v>
      </c>
      <c r="D47" s="21"/>
    </row>
    <row r="48" spans="1:6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1.83203125" customWidth="1"/>
    <col min="2" max="2" width="21.5" customWidth="1"/>
    <col min="3" max="3" width="17" customWidth="1"/>
    <col min="4" max="4" width="19.5" customWidth="1"/>
    <col min="5" max="5" width="11.5" customWidth="1"/>
    <col min="6" max="6" width="7.83203125" customWidth="1"/>
  </cols>
  <sheetData>
    <row r="2" spans="1:6">
      <c r="B2" s="1" t="s">
        <v>47</v>
      </c>
    </row>
    <row r="4" spans="1:6">
      <c r="B4" s="2" t="s">
        <v>1</v>
      </c>
    </row>
    <row r="5" spans="1:6">
      <c r="A5" s="3" t="s">
        <v>2</v>
      </c>
      <c r="B5" s="4" t="s">
        <v>3</v>
      </c>
      <c r="C5" s="4" t="s">
        <v>71</v>
      </c>
      <c r="D5" s="4" t="s">
        <v>70</v>
      </c>
    </row>
    <row r="6" spans="1:6">
      <c r="A6" s="5">
        <f>B6</f>
        <v>42887</v>
      </c>
      <c r="B6" s="6">
        <v>42887</v>
      </c>
      <c r="C6" s="8">
        <f>D6</f>
        <v>1</v>
      </c>
      <c r="D6" s="8">
        <v>1</v>
      </c>
      <c r="E6" s="12" t="s">
        <v>42</v>
      </c>
      <c r="F6" s="13" t="e">
        <f>AVERAGE(#REF!)</f>
        <v>#REF!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11</v>
      </c>
      <c r="D7" s="8">
        <v>12</v>
      </c>
    </row>
    <row r="8" spans="1:6">
      <c r="A8" s="5">
        <f t="shared" si="0"/>
        <v>42889</v>
      </c>
      <c r="B8" s="6">
        <v>42889</v>
      </c>
      <c r="C8" s="8">
        <f>IF(D8-D7&lt;0,0,D8-D7)</f>
        <v>30</v>
      </c>
      <c r="D8" s="8">
        <v>42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23</v>
      </c>
      <c r="D9" s="8">
        <v>65</v>
      </c>
    </row>
    <row r="10" spans="1:6">
      <c r="A10" s="5">
        <f t="shared" si="0"/>
        <v>42891</v>
      </c>
      <c r="B10" s="6">
        <v>42891</v>
      </c>
      <c r="C10" s="8">
        <f t="shared" si="1"/>
        <v>42</v>
      </c>
      <c r="D10" s="8">
        <v>107</v>
      </c>
    </row>
    <row r="11" spans="1:6">
      <c r="A11" s="5">
        <f t="shared" si="0"/>
        <v>42892</v>
      </c>
      <c r="B11" s="6">
        <v>42892</v>
      </c>
      <c r="C11" s="8">
        <f t="shared" si="1"/>
        <v>32</v>
      </c>
      <c r="D11" s="8">
        <v>139</v>
      </c>
    </row>
    <row r="12" spans="1:6">
      <c r="A12" s="5">
        <f t="shared" si="0"/>
        <v>42893</v>
      </c>
      <c r="B12" s="6">
        <v>42893</v>
      </c>
      <c r="C12" s="8">
        <f t="shared" si="1"/>
        <v>13</v>
      </c>
      <c r="D12" s="8">
        <v>152</v>
      </c>
    </row>
    <row r="13" spans="1:6">
      <c r="A13" s="5">
        <f t="shared" si="0"/>
        <v>42894</v>
      </c>
      <c r="B13" s="6">
        <v>42894</v>
      </c>
      <c r="C13" s="8">
        <f t="shared" si="1"/>
        <v>8</v>
      </c>
      <c r="D13" s="8">
        <v>160</v>
      </c>
      <c r="E13" s="12" t="s">
        <v>43</v>
      </c>
      <c r="F13" s="13" t="e">
        <f>AVERAGE(#REF!)</f>
        <v>#REF!</v>
      </c>
    </row>
    <row r="14" spans="1:6">
      <c r="A14" s="5">
        <f t="shared" si="0"/>
        <v>42895</v>
      </c>
      <c r="B14" s="6">
        <v>42895</v>
      </c>
      <c r="C14" s="8">
        <f t="shared" si="1"/>
        <v>8</v>
      </c>
      <c r="D14" s="8">
        <v>168</v>
      </c>
    </row>
    <row r="15" spans="1:6">
      <c r="A15" s="5">
        <f t="shared" si="0"/>
        <v>42896</v>
      </c>
      <c r="B15" s="6">
        <v>42896</v>
      </c>
      <c r="C15" s="8">
        <f t="shared" si="1"/>
        <v>2</v>
      </c>
      <c r="D15" s="8">
        <v>170</v>
      </c>
    </row>
    <row r="16" spans="1:6">
      <c r="A16" s="5">
        <f t="shared" si="0"/>
        <v>42897</v>
      </c>
      <c r="B16" s="6">
        <v>42897</v>
      </c>
      <c r="C16" s="8">
        <f t="shared" si="1"/>
        <v>1</v>
      </c>
      <c r="D16" s="8">
        <v>171</v>
      </c>
    </row>
    <row r="17" spans="1:6">
      <c r="A17" s="5">
        <f t="shared" si="0"/>
        <v>42898</v>
      </c>
      <c r="B17" s="6">
        <v>42898</v>
      </c>
      <c r="C17" s="8">
        <f t="shared" si="1"/>
        <v>13</v>
      </c>
      <c r="D17" s="8">
        <v>184</v>
      </c>
    </row>
    <row r="18" spans="1:6">
      <c r="A18" s="5">
        <f t="shared" si="0"/>
        <v>42899</v>
      </c>
      <c r="B18" s="6">
        <v>42899</v>
      </c>
      <c r="C18" s="8">
        <f t="shared" si="1"/>
        <v>15</v>
      </c>
      <c r="D18" s="8">
        <v>199</v>
      </c>
    </row>
    <row r="19" spans="1:6">
      <c r="A19" s="5">
        <f t="shared" si="0"/>
        <v>42900</v>
      </c>
      <c r="B19" s="6">
        <v>42900</v>
      </c>
      <c r="C19" s="8">
        <f t="shared" si="1"/>
        <v>12</v>
      </c>
      <c r="D19" s="8">
        <v>211</v>
      </c>
    </row>
    <row r="20" spans="1:6">
      <c r="A20" s="5">
        <f t="shared" si="0"/>
        <v>42901</v>
      </c>
      <c r="B20" s="6">
        <v>42901</v>
      </c>
      <c r="C20" s="8">
        <f t="shared" si="1"/>
        <v>12</v>
      </c>
      <c r="D20" s="8">
        <v>223</v>
      </c>
      <c r="E20" s="12" t="s">
        <v>44</v>
      </c>
      <c r="F20" s="13" t="e">
        <f>AVERAGE(#REF!)</f>
        <v>#REF!</v>
      </c>
    </row>
    <row r="21" spans="1:6">
      <c r="A21" s="5">
        <f t="shared" si="0"/>
        <v>42902</v>
      </c>
      <c r="B21" s="6">
        <v>42902</v>
      </c>
      <c r="C21" s="8">
        <f t="shared" si="1"/>
        <v>18</v>
      </c>
      <c r="D21" s="8">
        <v>241</v>
      </c>
    </row>
    <row r="22" spans="1:6">
      <c r="A22" s="5">
        <f t="shared" si="0"/>
        <v>42903</v>
      </c>
      <c r="B22" s="6">
        <v>42903</v>
      </c>
      <c r="C22" s="8">
        <f t="shared" si="1"/>
        <v>11</v>
      </c>
      <c r="D22" s="8">
        <v>252</v>
      </c>
    </row>
    <row r="23" spans="1:6">
      <c r="A23" s="5">
        <f t="shared" si="0"/>
        <v>42904</v>
      </c>
      <c r="B23" s="6">
        <v>42904</v>
      </c>
      <c r="C23" s="8">
        <f t="shared" si="1"/>
        <v>4</v>
      </c>
      <c r="D23" s="8">
        <v>256</v>
      </c>
    </row>
    <row r="24" spans="1:6">
      <c r="A24" s="5">
        <f t="shared" si="0"/>
        <v>42905</v>
      </c>
      <c r="B24" s="6">
        <v>42905</v>
      </c>
      <c r="C24" s="8">
        <f t="shared" si="1"/>
        <v>28</v>
      </c>
      <c r="D24" s="8">
        <v>284</v>
      </c>
    </row>
    <row r="25" spans="1:6">
      <c r="A25" s="5">
        <f t="shared" si="0"/>
        <v>42906</v>
      </c>
      <c r="B25" s="6">
        <v>42906</v>
      </c>
      <c r="C25" s="8">
        <f t="shared" si="1"/>
        <v>7</v>
      </c>
      <c r="D25" s="8">
        <v>291</v>
      </c>
    </row>
    <row r="26" spans="1:6">
      <c r="A26" s="5">
        <f t="shared" si="0"/>
        <v>42907</v>
      </c>
      <c r="B26" s="6">
        <v>42907</v>
      </c>
      <c r="C26" s="8">
        <f t="shared" si="1"/>
        <v>6</v>
      </c>
      <c r="D26" s="8">
        <v>297</v>
      </c>
    </row>
    <row r="27" spans="1:6">
      <c r="A27" s="5">
        <f t="shared" si="0"/>
        <v>42908</v>
      </c>
      <c r="B27" s="6">
        <v>42908</v>
      </c>
      <c r="C27" s="8">
        <f t="shared" si="1"/>
        <v>5</v>
      </c>
      <c r="D27" s="8">
        <v>302</v>
      </c>
      <c r="E27" s="12" t="s">
        <v>45</v>
      </c>
      <c r="F27" s="13" t="e">
        <f>AVERAGE(#REF!)</f>
        <v>#REF!</v>
      </c>
    </row>
    <row r="28" spans="1:6">
      <c r="A28" s="5">
        <f t="shared" si="0"/>
        <v>42909</v>
      </c>
      <c r="B28" s="6">
        <v>42909</v>
      </c>
      <c r="C28" s="8">
        <f t="shared" si="1"/>
        <v>26</v>
      </c>
      <c r="D28" s="8">
        <v>328</v>
      </c>
      <c r="F28" s="35"/>
    </row>
    <row r="29" spans="1:6">
      <c r="A29" s="5">
        <f t="shared" si="0"/>
        <v>42910</v>
      </c>
      <c r="B29" s="6">
        <v>42910</v>
      </c>
      <c r="C29" s="8">
        <f t="shared" si="1"/>
        <v>18</v>
      </c>
      <c r="D29" s="8">
        <v>346</v>
      </c>
      <c r="F29" s="35"/>
    </row>
    <row r="30" spans="1:6">
      <c r="A30" s="5">
        <f t="shared" si="0"/>
        <v>42911</v>
      </c>
      <c r="B30" s="6">
        <v>42911</v>
      </c>
      <c r="C30" s="8">
        <f t="shared" si="1"/>
        <v>18</v>
      </c>
      <c r="D30" s="8">
        <v>364</v>
      </c>
      <c r="F30" s="35"/>
    </row>
    <row r="31" spans="1:6">
      <c r="A31" s="5">
        <f t="shared" si="0"/>
        <v>42912</v>
      </c>
      <c r="B31" s="6">
        <v>42912</v>
      </c>
      <c r="C31" s="8">
        <f t="shared" si="1"/>
        <v>12</v>
      </c>
      <c r="D31" s="8">
        <v>376</v>
      </c>
      <c r="F31" s="35"/>
    </row>
    <row r="32" spans="1:6">
      <c r="A32" s="5">
        <f t="shared" si="0"/>
        <v>42913</v>
      </c>
      <c r="B32" s="6">
        <v>42913</v>
      </c>
      <c r="C32" s="8">
        <f t="shared" si="1"/>
        <v>3</v>
      </c>
      <c r="D32" s="8">
        <v>379</v>
      </c>
      <c r="F32" s="35"/>
    </row>
    <row r="33" spans="1:4">
      <c r="A33" s="5">
        <f t="shared" si="0"/>
        <v>42914</v>
      </c>
      <c r="B33" s="6">
        <v>42914</v>
      </c>
      <c r="C33" s="8">
        <f t="shared" si="1"/>
        <v>14</v>
      </c>
      <c r="D33" s="8">
        <v>393</v>
      </c>
    </row>
    <row r="34" spans="1:4" ht="16.5" customHeight="1">
      <c r="A34" s="5">
        <f t="shared" si="0"/>
        <v>42915</v>
      </c>
      <c r="B34" s="6">
        <v>42915</v>
      </c>
      <c r="C34" s="8">
        <f t="shared" si="1"/>
        <v>11</v>
      </c>
      <c r="D34" s="8">
        <v>404</v>
      </c>
    </row>
    <row r="35" spans="1:4">
      <c r="A35" s="5">
        <f t="shared" si="0"/>
        <v>42916</v>
      </c>
      <c r="B35" s="6">
        <v>42916</v>
      </c>
      <c r="C35" s="8">
        <f t="shared" si="1"/>
        <v>0</v>
      </c>
      <c r="D35" s="8">
        <v>404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404</v>
      </c>
    </row>
    <row r="38" spans="1:4">
      <c r="C38" s="11"/>
    </row>
    <row r="39" spans="1:4">
      <c r="B39" s="12" t="s">
        <v>8</v>
      </c>
      <c r="C39" s="13">
        <v>400</v>
      </c>
    </row>
    <row r="40" spans="1:4">
      <c r="B40" s="12" t="s">
        <v>9</v>
      </c>
      <c r="C40" s="13">
        <f>C37</f>
        <v>404</v>
      </c>
    </row>
    <row r="41" spans="1:4">
      <c r="B41" s="12" t="s">
        <v>10</v>
      </c>
      <c r="C41" s="13">
        <f>C39-C40</f>
        <v>-4</v>
      </c>
    </row>
    <row r="42" spans="1:4">
      <c r="B42" s="12" t="s">
        <v>11</v>
      </c>
      <c r="C42" s="14">
        <f>C40/C39</f>
        <v>1.01</v>
      </c>
    </row>
    <row r="43" spans="1:4">
      <c r="B43" s="12" t="s">
        <v>12</v>
      </c>
      <c r="C43" s="13">
        <f>IF(C40&lt;C39,0,C40-C39)</f>
        <v>4</v>
      </c>
    </row>
    <row r="44" spans="1:4">
      <c r="B44" s="15" t="s">
        <v>13</v>
      </c>
      <c r="C44" s="13">
        <f ca="1">(C39-C37)/C48</f>
        <v>-0.14814814814814814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3" workbookViewId="0">
      <selection activeCell="D37" sqref="D37"/>
    </sheetView>
  </sheetViews>
  <sheetFormatPr baseColWidth="10" defaultColWidth="8.83203125" defaultRowHeight="14" x14ac:dyDescent="0"/>
  <cols>
    <col min="1" max="1" width="11.83203125" customWidth="1"/>
    <col min="2" max="2" width="20.33203125" customWidth="1"/>
    <col min="3" max="3" width="17" customWidth="1"/>
    <col min="4" max="4" width="17.5" customWidth="1"/>
    <col min="5" max="5" width="10" customWidth="1"/>
  </cols>
  <sheetData>
    <row r="2" spans="1:6">
      <c r="B2" s="1" t="s">
        <v>48</v>
      </c>
    </row>
    <row r="4" spans="1:6">
      <c r="B4" s="2" t="s">
        <v>1</v>
      </c>
      <c r="C4" s="39"/>
    </row>
    <row r="5" spans="1:6">
      <c r="A5" s="3" t="s">
        <v>2</v>
      </c>
      <c r="B5" s="4" t="s">
        <v>3</v>
      </c>
      <c r="C5" s="4" t="s">
        <v>71</v>
      </c>
      <c r="D5" s="4" t="s">
        <v>70</v>
      </c>
    </row>
    <row r="6" spans="1:6">
      <c r="A6" s="5">
        <f>B6</f>
        <v>42887</v>
      </c>
      <c r="B6" s="6">
        <v>42887</v>
      </c>
      <c r="C6" s="8">
        <f>D6</f>
        <v>7</v>
      </c>
      <c r="D6" s="8">
        <v>7</v>
      </c>
      <c r="E6" s="12" t="s">
        <v>42</v>
      </c>
      <c r="F6" s="13">
        <f>AVERAGE(C6:C12)</f>
        <v>151.57142857142858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170</v>
      </c>
      <c r="D7" s="8">
        <v>177</v>
      </c>
    </row>
    <row r="8" spans="1:6">
      <c r="A8" s="5">
        <f t="shared" si="0"/>
        <v>42889</v>
      </c>
      <c r="B8" s="6">
        <v>42889</v>
      </c>
      <c r="C8" s="8">
        <f>IF(D8-D7&lt;0,0,D8-D7)</f>
        <v>153</v>
      </c>
      <c r="D8" s="8">
        <v>330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169</v>
      </c>
      <c r="D9" s="8">
        <v>499</v>
      </c>
    </row>
    <row r="10" spans="1:6">
      <c r="A10" s="5">
        <f t="shared" si="0"/>
        <v>42891</v>
      </c>
      <c r="B10" s="6">
        <v>42891</v>
      </c>
      <c r="C10" s="8">
        <f t="shared" si="1"/>
        <v>193</v>
      </c>
      <c r="D10" s="8">
        <v>692</v>
      </c>
    </row>
    <row r="11" spans="1:6">
      <c r="A11" s="5">
        <f t="shared" si="0"/>
        <v>42892</v>
      </c>
      <c r="B11" s="6">
        <v>42892</v>
      </c>
      <c r="C11" s="8">
        <f t="shared" si="1"/>
        <v>188</v>
      </c>
      <c r="D11" s="8">
        <v>880</v>
      </c>
    </row>
    <row r="12" spans="1:6">
      <c r="A12" s="5">
        <f t="shared" si="0"/>
        <v>42893</v>
      </c>
      <c r="B12" s="6">
        <v>42893</v>
      </c>
      <c r="C12" s="8">
        <f t="shared" si="1"/>
        <v>181</v>
      </c>
      <c r="D12" s="8">
        <v>1061</v>
      </c>
    </row>
    <row r="13" spans="1:6">
      <c r="A13" s="5">
        <f t="shared" si="0"/>
        <v>42894</v>
      </c>
      <c r="B13" s="6">
        <v>42894</v>
      </c>
      <c r="C13" s="8">
        <f t="shared" si="1"/>
        <v>200</v>
      </c>
      <c r="D13" s="8">
        <v>1261</v>
      </c>
      <c r="E13" s="12" t="s">
        <v>43</v>
      </c>
      <c r="F13" s="13">
        <f>AVERAGE(C13:C19)</f>
        <v>180.42857142857142</v>
      </c>
    </row>
    <row r="14" spans="1:6">
      <c r="A14" s="5">
        <f t="shared" si="0"/>
        <v>42895</v>
      </c>
      <c r="B14" s="6">
        <v>42895</v>
      </c>
      <c r="C14" s="8">
        <f t="shared" si="1"/>
        <v>160</v>
      </c>
      <c r="D14" s="8">
        <v>1421</v>
      </c>
    </row>
    <row r="15" spans="1:6">
      <c r="A15" s="5">
        <f t="shared" si="0"/>
        <v>42896</v>
      </c>
      <c r="B15" s="6">
        <v>42896</v>
      </c>
      <c r="C15" s="8">
        <f t="shared" si="1"/>
        <v>164</v>
      </c>
      <c r="D15" s="8">
        <v>1585</v>
      </c>
    </row>
    <row r="16" spans="1:6">
      <c r="A16" s="5">
        <f t="shared" si="0"/>
        <v>42897</v>
      </c>
      <c r="B16" s="6">
        <v>42897</v>
      </c>
      <c r="C16" s="8">
        <f t="shared" si="1"/>
        <v>144</v>
      </c>
      <c r="D16" s="8">
        <v>1729</v>
      </c>
    </row>
    <row r="17" spans="1:6">
      <c r="A17" s="5">
        <f t="shared" si="0"/>
        <v>42898</v>
      </c>
      <c r="B17" s="6">
        <v>42898</v>
      </c>
      <c r="C17" s="8">
        <f t="shared" si="1"/>
        <v>187</v>
      </c>
      <c r="D17" s="8">
        <v>1916</v>
      </c>
    </row>
    <row r="18" spans="1:6">
      <c r="A18" s="5">
        <f t="shared" si="0"/>
        <v>42899</v>
      </c>
      <c r="B18" s="6">
        <v>42899</v>
      </c>
      <c r="C18" s="8">
        <f t="shared" si="1"/>
        <v>113</v>
      </c>
      <c r="D18" s="8">
        <v>2029</v>
      </c>
    </row>
    <row r="19" spans="1:6">
      <c r="A19" s="5">
        <f t="shared" si="0"/>
        <v>42900</v>
      </c>
      <c r="B19" s="6">
        <v>42900</v>
      </c>
      <c r="C19" s="8">
        <f t="shared" si="1"/>
        <v>295</v>
      </c>
      <c r="D19" s="8">
        <v>2324</v>
      </c>
    </row>
    <row r="20" spans="1:6">
      <c r="A20" s="5">
        <f t="shared" si="0"/>
        <v>42901</v>
      </c>
      <c r="B20" s="6">
        <v>42901</v>
      </c>
      <c r="C20" s="8">
        <f t="shared" si="1"/>
        <v>108</v>
      </c>
      <c r="D20" s="8">
        <v>2432</v>
      </c>
      <c r="E20" s="12" t="s">
        <v>44</v>
      </c>
      <c r="F20" s="13">
        <f>AVERAGE(C20:C26)</f>
        <v>74.571428571428569</v>
      </c>
    </row>
    <row r="21" spans="1:6">
      <c r="A21" s="5">
        <f t="shared" si="0"/>
        <v>42902</v>
      </c>
      <c r="B21" s="6">
        <v>42902</v>
      </c>
      <c r="C21" s="8">
        <f t="shared" si="1"/>
        <v>47</v>
      </c>
      <c r="D21" s="8">
        <v>2479</v>
      </c>
    </row>
    <row r="22" spans="1:6">
      <c r="A22" s="5">
        <f t="shared" si="0"/>
        <v>42903</v>
      </c>
      <c r="B22" s="6">
        <v>42903</v>
      </c>
      <c r="C22" s="8">
        <f t="shared" si="1"/>
        <v>22</v>
      </c>
      <c r="D22" s="8">
        <v>2501</v>
      </c>
    </row>
    <row r="23" spans="1:6">
      <c r="A23" s="5">
        <f t="shared" si="0"/>
        <v>42904</v>
      </c>
      <c r="B23" s="6">
        <v>42904</v>
      </c>
      <c r="C23" s="8">
        <f t="shared" si="1"/>
        <v>64</v>
      </c>
      <c r="D23" s="8">
        <v>2565</v>
      </c>
    </row>
    <row r="24" spans="1:6">
      <c r="A24" s="5">
        <f t="shared" si="0"/>
        <v>42905</v>
      </c>
      <c r="B24" s="6">
        <v>42905</v>
      </c>
      <c r="C24" s="8">
        <f t="shared" si="1"/>
        <v>215</v>
      </c>
      <c r="D24" s="8">
        <v>2780</v>
      </c>
    </row>
    <row r="25" spans="1:6">
      <c r="A25" s="5">
        <f t="shared" si="0"/>
        <v>42906</v>
      </c>
      <c r="B25" s="6">
        <v>42906</v>
      </c>
      <c r="C25" s="8">
        <f t="shared" si="1"/>
        <v>44</v>
      </c>
      <c r="D25" s="8">
        <v>2824</v>
      </c>
    </row>
    <row r="26" spans="1:6">
      <c r="A26" s="5">
        <f t="shared" si="0"/>
        <v>42907</v>
      </c>
      <c r="B26" s="6">
        <v>42907</v>
      </c>
      <c r="C26" s="8">
        <f t="shared" si="1"/>
        <v>22</v>
      </c>
      <c r="D26" s="8">
        <v>2846</v>
      </c>
    </row>
    <row r="27" spans="1:6">
      <c r="A27" s="5">
        <f t="shared" si="0"/>
        <v>42908</v>
      </c>
      <c r="B27" s="6">
        <v>42908</v>
      </c>
      <c r="C27" s="8">
        <f t="shared" si="1"/>
        <v>50</v>
      </c>
      <c r="D27" s="8">
        <v>2896</v>
      </c>
      <c r="E27" s="12" t="s">
        <v>45</v>
      </c>
      <c r="F27" s="13">
        <f>AVERAGE(C27:C33)</f>
        <v>80.857142857142861</v>
      </c>
    </row>
    <row r="28" spans="1:6">
      <c r="A28" s="5">
        <f t="shared" si="0"/>
        <v>42909</v>
      </c>
      <c r="B28" s="6">
        <v>42909</v>
      </c>
      <c r="C28" s="8">
        <f t="shared" si="1"/>
        <v>54</v>
      </c>
      <c r="D28" s="8">
        <v>2950</v>
      </c>
    </row>
    <row r="29" spans="1:6">
      <c r="A29" s="5">
        <f t="shared" si="0"/>
        <v>42910</v>
      </c>
      <c r="B29" s="6">
        <v>42910</v>
      </c>
      <c r="C29" s="8">
        <f t="shared" si="1"/>
        <v>36</v>
      </c>
      <c r="D29" s="8">
        <v>2986</v>
      </c>
    </row>
    <row r="30" spans="1:6">
      <c r="A30" s="5">
        <f t="shared" si="0"/>
        <v>42911</v>
      </c>
      <c r="B30" s="6">
        <v>42911</v>
      </c>
      <c r="C30" s="8">
        <f t="shared" si="1"/>
        <v>64</v>
      </c>
      <c r="D30" s="8">
        <v>3050</v>
      </c>
    </row>
    <row r="31" spans="1:6">
      <c r="A31" s="5">
        <f t="shared" si="0"/>
        <v>42912</v>
      </c>
      <c r="B31" s="6">
        <v>42912</v>
      </c>
      <c r="C31" s="8">
        <f t="shared" si="1"/>
        <v>116</v>
      </c>
      <c r="D31" s="8">
        <v>3166</v>
      </c>
    </row>
    <row r="32" spans="1:6">
      <c r="A32" s="5">
        <f t="shared" si="0"/>
        <v>42913</v>
      </c>
      <c r="B32" s="6">
        <v>42913</v>
      </c>
      <c r="C32" s="8">
        <f t="shared" si="1"/>
        <v>154</v>
      </c>
      <c r="D32" s="8">
        <v>3320</v>
      </c>
    </row>
    <row r="33" spans="1:4">
      <c r="A33" s="5">
        <f t="shared" si="0"/>
        <v>42914</v>
      </c>
      <c r="B33" s="6">
        <v>42914</v>
      </c>
      <c r="C33" s="8">
        <f t="shared" si="1"/>
        <v>92</v>
      </c>
      <c r="D33" s="8">
        <v>3412</v>
      </c>
    </row>
    <row r="34" spans="1:4">
      <c r="A34" s="5">
        <f t="shared" si="0"/>
        <v>42915</v>
      </c>
      <c r="B34" s="6">
        <v>42915</v>
      </c>
      <c r="C34" s="8">
        <f t="shared" si="1"/>
        <v>75</v>
      </c>
      <c r="D34" s="8">
        <v>3487</v>
      </c>
    </row>
    <row r="35" spans="1:4">
      <c r="A35" s="5">
        <f t="shared" si="0"/>
        <v>42916</v>
      </c>
      <c r="B35" s="6">
        <v>42916</v>
      </c>
      <c r="C35" s="8">
        <f t="shared" si="1"/>
        <v>0</v>
      </c>
      <c r="D35" s="8">
        <v>3487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3487</v>
      </c>
    </row>
    <row r="38" spans="1:4">
      <c r="C38" s="11"/>
    </row>
    <row r="39" spans="1:4">
      <c r="B39" s="12" t="s">
        <v>8</v>
      </c>
      <c r="C39" s="13">
        <v>3500</v>
      </c>
    </row>
    <row r="40" spans="1:4">
      <c r="B40" s="12" t="s">
        <v>9</v>
      </c>
      <c r="C40" s="13">
        <f>C37</f>
        <v>3487</v>
      </c>
    </row>
    <row r="41" spans="1:4">
      <c r="B41" s="12" t="s">
        <v>10</v>
      </c>
      <c r="C41" s="13">
        <f>C39-C40</f>
        <v>13</v>
      </c>
    </row>
    <row r="42" spans="1:4">
      <c r="B42" s="12" t="s">
        <v>11</v>
      </c>
      <c r="C42" s="14">
        <f>C40/C39</f>
        <v>0.99628571428571433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0.48148148148148145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4" workbookViewId="0">
      <selection activeCell="D37" sqref="D37"/>
    </sheetView>
  </sheetViews>
  <sheetFormatPr baseColWidth="10" defaultColWidth="8.83203125" defaultRowHeight="14" x14ac:dyDescent="0"/>
  <cols>
    <col min="1" max="1" width="12.33203125" customWidth="1"/>
    <col min="2" max="2" width="18.1640625" customWidth="1"/>
    <col min="3" max="3" width="17" customWidth="1"/>
    <col min="4" max="4" width="15" customWidth="1"/>
  </cols>
  <sheetData>
    <row r="2" spans="1:6">
      <c r="B2" s="1" t="s">
        <v>49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</row>
    <row r="6" spans="1:6">
      <c r="A6" s="5">
        <f>B6</f>
        <v>42887</v>
      </c>
      <c r="B6" s="6">
        <v>42887</v>
      </c>
      <c r="C6" s="8">
        <f>D6</f>
        <v>3</v>
      </c>
      <c r="D6" s="8">
        <v>3</v>
      </c>
      <c r="F6" s="7"/>
    </row>
    <row r="7" spans="1:6">
      <c r="A7" s="5">
        <f t="shared" ref="A7:A35" si="0">B7</f>
        <v>42888</v>
      </c>
      <c r="B7" s="6">
        <v>42888</v>
      </c>
      <c r="C7" s="8">
        <f>IF(D7-D6&lt;0,0,D7-D6)</f>
        <v>0</v>
      </c>
      <c r="D7" s="8">
        <v>3</v>
      </c>
      <c r="F7" s="7"/>
    </row>
    <row r="8" spans="1:6">
      <c r="A8" s="5">
        <f t="shared" si="0"/>
        <v>42889</v>
      </c>
      <c r="B8" s="6">
        <v>42889</v>
      </c>
      <c r="C8" s="8">
        <f>IF(D8-D7&lt;0,0,D8-D7)</f>
        <v>1</v>
      </c>
      <c r="D8" s="8">
        <v>4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4</v>
      </c>
      <c r="F9" s="7"/>
    </row>
    <row r="10" spans="1:6">
      <c r="A10" s="5">
        <f t="shared" si="0"/>
        <v>42891</v>
      </c>
      <c r="B10" s="6">
        <v>42891</v>
      </c>
      <c r="C10" s="8">
        <f t="shared" si="1"/>
        <v>3</v>
      </c>
      <c r="D10" s="8">
        <v>7</v>
      </c>
      <c r="F10" s="7"/>
    </row>
    <row r="11" spans="1:6">
      <c r="A11" s="5">
        <f t="shared" si="0"/>
        <v>42892</v>
      </c>
      <c r="B11" s="6">
        <v>42892</v>
      </c>
      <c r="C11" s="8">
        <f t="shared" si="1"/>
        <v>7</v>
      </c>
      <c r="D11" s="8">
        <v>14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2</v>
      </c>
      <c r="D12" s="8">
        <v>16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1</v>
      </c>
      <c r="D13" s="8">
        <v>17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2</v>
      </c>
      <c r="D14" s="8">
        <v>19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3</v>
      </c>
      <c r="D15" s="8">
        <v>22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4</v>
      </c>
      <c r="D16" s="8">
        <v>26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8">
        <v>26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2</v>
      </c>
      <c r="D18" s="8">
        <v>28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>
        <v>28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8">
        <v>28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0</v>
      </c>
      <c r="D21" s="8">
        <v>28</v>
      </c>
      <c r="F21" s="7"/>
    </row>
    <row r="22" spans="1:6">
      <c r="A22" s="5">
        <f t="shared" si="0"/>
        <v>42903</v>
      </c>
      <c r="B22" s="6">
        <v>42903</v>
      </c>
      <c r="C22" s="8">
        <f t="shared" si="1"/>
        <v>1</v>
      </c>
      <c r="D22" s="8">
        <v>29</v>
      </c>
      <c r="F22" s="7"/>
    </row>
    <row r="23" spans="1:6">
      <c r="A23" s="5">
        <f t="shared" si="0"/>
        <v>42904</v>
      </c>
      <c r="B23" s="6">
        <v>42904</v>
      </c>
      <c r="C23" s="8">
        <f t="shared" si="1"/>
        <v>4</v>
      </c>
      <c r="D23" s="8">
        <v>33</v>
      </c>
      <c r="F23" s="7"/>
    </row>
    <row r="24" spans="1:6">
      <c r="A24" s="5">
        <f t="shared" si="0"/>
        <v>42905</v>
      </c>
      <c r="B24" s="6">
        <v>42905</v>
      </c>
      <c r="C24" s="8">
        <f t="shared" si="1"/>
        <v>3</v>
      </c>
      <c r="D24" s="8">
        <v>36</v>
      </c>
      <c r="F24" s="7"/>
    </row>
    <row r="25" spans="1:6">
      <c r="A25" s="5">
        <f t="shared" si="0"/>
        <v>42906</v>
      </c>
      <c r="B25" s="6">
        <v>42906</v>
      </c>
      <c r="C25" s="8">
        <f t="shared" si="1"/>
        <v>27</v>
      </c>
      <c r="D25" s="8">
        <v>63</v>
      </c>
      <c r="F25" s="7"/>
    </row>
    <row r="26" spans="1:6">
      <c r="A26" s="5">
        <f t="shared" si="0"/>
        <v>42907</v>
      </c>
      <c r="B26" s="6">
        <v>42907</v>
      </c>
      <c r="C26" s="8">
        <f t="shared" si="1"/>
        <v>37</v>
      </c>
      <c r="D26" s="8">
        <v>100</v>
      </c>
      <c r="F26" s="7"/>
    </row>
    <row r="27" spans="1:6">
      <c r="A27" s="5">
        <f t="shared" si="0"/>
        <v>42908</v>
      </c>
      <c r="B27" s="6">
        <v>42908</v>
      </c>
      <c r="C27" s="8">
        <f t="shared" si="1"/>
        <v>60</v>
      </c>
      <c r="D27" s="8">
        <v>160</v>
      </c>
      <c r="F27" s="7"/>
    </row>
    <row r="28" spans="1:6">
      <c r="A28" s="5">
        <f t="shared" si="0"/>
        <v>42909</v>
      </c>
      <c r="B28" s="6">
        <v>42909</v>
      </c>
      <c r="C28" s="8">
        <f t="shared" si="1"/>
        <v>22</v>
      </c>
      <c r="D28" s="8">
        <v>182</v>
      </c>
      <c r="F28" s="7"/>
    </row>
    <row r="29" spans="1:6">
      <c r="A29" s="5">
        <f t="shared" si="0"/>
        <v>42910</v>
      </c>
      <c r="B29" s="6">
        <v>42910</v>
      </c>
      <c r="C29" s="8">
        <f t="shared" si="1"/>
        <v>15</v>
      </c>
      <c r="D29" s="8">
        <v>197</v>
      </c>
      <c r="F29" s="7"/>
    </row>
    <row r="30" spans="1:6">
      <c r="A30" s="5">
        <f t="shared" si="0"/>
        <v>42911</v>
      </c>
      <c r="B30" s="6">
        <v>42911</v>
      </c>
      <c r="C30" s="8">
        <f t="shared" si="1"/>
        <v>19</v>
      </c>
      <c r="D30" s="41">
        <v>216</v>
      </c>
      <c r="F30" s="7"/>
    </row>
    <row r="31" spans="1:6">
      <c r="A31" s="5">
        <f t="shared" si="0"/>
        <v>42912</v>
      </c>
      <c r="B31" s="6">
        <v>42912</v>
      </c>
      <c r="C31" s="8">
        <f t="shared" si="1"/>
        <v>34</v>
      </c>
      <c r="D31" s="8">
        <v>250</v>
      </c>
      <c r="F31" s="7"/>
    </row>
    <row r="32" spans="1:6">
      <c r="A32" s="5">
        <f t="shared" si="0"/>
        <v>42913</v>
      </c>
      <c r="B32" s="6">
        <v>42913</v>
      </c>
      <c r="C32" s="8">
        <f t="shared" si="1"/>
        <v>62</v>
      </c>
      <c r="D32" s="8">
        <v>312</v>
      </c>
      <c r="F32" s="7"/>
    </row>
    <row r="33" spans="1:4">
      <c r="A33" s="5">
        <f t="shared" si="0"/>
        <v>42914</v>
      </c>
      <c r="B33" s="6">
        <v>42914</v>
      </c>
      <c r="C33" s="8">
        <f t="shared" si="1"/>
        <v>49</v>
      </c>
      <c r="D33" s="8">
        <v>361</v>
      </c>
    </row>
    <row r="34" spans="1:4">
      <c r="A34" s="5">
        <f t="shared" si="0"/>
        <v>42915</v>
      </c>
      <c r="B34" s="6">
        <v>42915</v>
      </c>
      <c r="C34" s="8">
        <f t="shared" si="1"/>
        <v>115</v>
      </c>
      <c r="D34" s="8">
        <v>476</v>
      </c>
    </row>
    <row r="35" spans="1:4">
      <c r="A35" s="5">
        <f t="shared" si="0"/>
        <v>42916</v>
      </c>
      <c r="B35" s="6">
        <v>42916</v>
      </c>
      <c r="C35" s="8">
        <f t="shared" si="1"/>
        <v>233</v>
      </c>
      <c r="D35" s="8">
        <v>709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709</v>
      </c>
    </row>
    <row r="38" spans="1:4">
      <c r="C38" s="11"/>
    </row>
    <row r="39" spans="1:4">
      <c r="B39" s="12" t="s">
        <v>8</v>
      </c>
      <c r="C39" s="13">
        <v>1500</v>
      </c>
    </row>
    <row r="40" spans="1:4">
      <c r="B40" s="12" t="s">
        <v>9</v>
      </c>
      <c r="C40" s="13">
        <f>C37</f>
        <v>709</v>
      </c>
    </row>
    <row r="41" spans="1:4">
      <c r="B41" s="12" t="s">
        <v>10</v>
      </c>
      <c r="C41" s="13">
        <f>C39-C40</f>
        <v>791</v>
      </c>
    </row>
    <row r="42" spans="1:4">
      <c r="B42" s="12" t="s">
        <v>11</v>
      </c>
      <c r="C42" s="14">
        <f>C40/C39</f>
        <v>0.47266666666666668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29.296296296296298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4" workbookViewId="0">
      <selection activeCell="D37" sqref="D37"/>
    </sheetView>
  </sheetViews>
  <sheetFormatPr baseColWidth="10" defaultColWidth="8.83203125" defaultRowHeight="14" x14ac:dyDescent="0"/>
  <cols>
    <col min="1" max="1" width="11.83203125" customWidth="1"/>
    <col min="2" max="2" width="20.33203125" customWidth="1"/>
    <col min="3" max="3" width="17" customWidth="1"/>
    <col min="4" max="4" width="15" customWidth="1"/>
    <col min="5" max="5" width="11.5" customWidth="1"/>
  </cols>
  <sheetData>
    <row r="2" spans="1:6">
      <c r="B2" s="1" t="s">
        <v>50</v>
      </c>
    </row>
    <row r="4" spans="1:6">
      <c r="B4" s="2" t="s">
        <v>1</v>
      </c>
      <c r="C4" s="39"/>
    </row>
    <row r="5" spans="1:6">
      <c r="A5" s="3" t="s">
        <v>2</v>
      </c>
      <c r="B5" s="4" t="s">
        <v>3</v>
      </c>
      <c r="C5" s="4" t="s">
        <v>71</v>
      </c>
      <c r="D5" s="4" t="s">
        <v>70</v>
      </c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E6" s="12" t="s">
        <v>42</v>
      </c>
      <c r="F6" s="13">
        <f>AVERAGE(C6:C12)</f>
        <v>22.857142857142858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23</v>
      </c>
      <c r="D7" s="8">
        <v>23</v>
      </c>
    </row>
    <row r="8" spans="1:6">
      <c r="A8" s="5">
        <f t="shared" si="0"/>
        <v>42889</v>
      </c>
      <c r="B8" s="6">
        <v>42889</v>
      </c>
      <c r="C8" s="8">
        <f>IF(D8-D7&lt;0,0,D8-D7)</f>
        <v>21</v>
      </c>
      <c r="D8" s="8">
        <v>44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35</v>
      </c>
      <c r="D9" s="8">
        <v>79</v>
      </c>
    </row>
    <row r="10" spans="1:6">
      <c r="A10" s="5">
        <f t="shared" si="0"/>
        <v>42891</v>
      </c>
      <c r="B10" s="6">
        <v>42891</v>
      </c>
      <c r="C10" s="8">
        <f t="shared" si="1"/>
        <v>24</v>
      </c>
      <c r="D10" s="8">
        <v>103</v>
      </c>
    </row>
    <row r="11" spans="1:6">
      <c r="A11" s="5">
        <f t="shared" si="0"/>
        <v>42892</v>
      </c>
      <c r="B11" s="6">
        <v>42892</v>
      </c>
      <c r="C11" s="8">
        <f t="shared" si="1"/>
        <v>26</v>
      </c>
      <c r="D11" s="8">
        <v>129</v>
      </c>
    </row>
    <row r="12" spans="1:6">
      <c r="A12" s="5">
        <f t="shared" si="0"/>
        <v>42893</v>
      </c>
      <c r="B12" s="6">
        <v>42893</v>
      </c>
      <c r="C12" s="8">
        <f t="shared" si="1"/>
        <v>31</v>
      </c>
      <c r="D12" s="8">
        <v>160</v>
      </c>
    </row>
    <row r="13" spans="1:6">
      <c r="A13" s="5">
        <f t="shared" si="0"/>
        <v>42894</v>
      </c>
      <c r="B13" s="6">
        <v>42894</v>
      </c>
      <c r="C13" s="8">
        <f t="shared" si="1"/>
        <v>33</v>
      </c>
      <c r="D13" s="8">
        <v>193</v>
      </c>
      <c r="E13" s="12" t="s">
        <v>43</v>
      </c>
      <c r="F13" s="13">
        <f>AVERAGE(C13:C19)</f>
        <v>21.857142857142858</v>
      </c>
    </row>
    <row r="14" spans="1:6">
      <c r="A14" s="5">
        <f t="shared" si="0"/>
        <v>42895</v>
      </c>
      <c r="B14" s="6">
        <v>42895</v>
      </c>
      <c r="C14" s="8">
        <f t="shared" si="1"/>
        <v>18</v>
      </c>
      <c r="D14" s="8">
        <v>211</v>
      </c>
    </row>
    <row r="15" spans="1:6">
      <c r="A15" s="5">
        <f t="shared" si="0"/>
        <v>42896</v>
      </c>
      <c r="B15" s="6">
        <v>42896</v>
      </c>
      <c r="C15" s="8">
        <f t="shared" si="1"/>
        <v>14</v>
      </c>
      <c r="D15" s="41">
        <v>225</v>
      </c>
    </row>
    <row r="16" spans="1:6">
      <c r="A16" s="5">
        <f t="shared" si="0"/>
        <v>42897</v>
      </c>
      <c r="B16" s="6">
        <v>42897</v>
      </c>
      <c r="C16" s="8">
        <f t="shared" si="1"/>
        <v>16</v>
      </c>
      <c r="D16" s="8">
        <v>241</v>
      </c>
    </row>
    <row r="17" spans="1:6">
      <c r="A17" s="5">
        <f t="shared" si="0"/>
        <v>42898</v>
      </c>
      <c r="B17" s="6">
        <v>42898</v>
      </c>
      <c r="C17" s="8">
        <f t="shared" si="1"/>
        <v>26</v>
      </c>
      <c r="D17" s="8">
        <v>267</v>
      </c>
    </row>
    <row r="18" spans="1:6">
      <c r="A18" s="5">
        <f t="shared" si="0"/>
        <v>42899</v>
      </c>
      <c r="B18" s="6">
        <v>42899</v>
      </c>
      <c r="C18" s="8">
        <f t="shared" si="1"/>
        <v>21</v>
      </c>
      <c r="D18" s="8">
        <v>288</v>
      </c>
    </row>
    <row r="19" spans="1:6">
      <c r="A19" s="5">
        <f t="shared" si="0"/>
        <v>42900</v>
      </c>
      <c r="B19" s="6">
        <v>42900</v>
      </c>
      <c r="C19" s="8">
        <f t="shared" si="1"/>
        <v>25</v>
      </c>
      <c r="D19" s="8">
        <v>313</v>
      </c>
    </row>
    <row r="20" spans="1:6">
      <c r="A20" s="5">
        <f t="shared" si="0"/>
        <v>42901</v>
      </c>
      <c r="B20" s="6">
        <v>42901</v>
      </c>
      <c r="C20" s="8">
        <f t="shared" si="1"/>
        <v>37</v>
      </c>
      <c r="D20" s="8">
        <v>350</v>
      </c>
      <c r="E20" s="12" t="s">
        <v>44</v>
      </c>
      <c r="F20" s="13">
        <f>AVERAGE(C20:C26)</f>
        <v>42.857142857142854</v>
      </c>
    </row>
    <row r="21" spans="1:6">
      <c r="A21" s="5">
        <f t="shared" si="0"/>
        <v>42902</v>
      </c>
      <c r="B21" s="6">
        <v>42902</v>
      </c>
      <c r="C21" s="8">
        <f t="shared" si="1"/>
        <v>62</v>
      </c>
      <c r="D21" s="8">
        <v>412</v>
      </c>
    </row>
    <row r="22" spans="1:6">
      <c r="A22" s="5">
        <f t="shared" si="0"/>
        <v>42903</v>
      </c>
      <c r="B22" s="6">
        <v>42903</v>
      </c>
      <c r="C22" s="8">
        <f t="shared" si="1"/>
        <v>43</v>
      </c>
      <c r="D22" s="8">
        <v>455</v>
      </c>
    </row>
    <row r="23" spans="1:6">
      <c r="A23" s="5">
        <f t="shared" si="0"/>
        <v>42904</v>
      </c>
      <c r="B23" s="6">
        <v>42904</v>
      </c>
      <c r="C23" s="8">
        <f t="shared" si="1"/>
        <v>57</v>
      </c>
      <c r="D23" s="8">
        <v>512</v>
      </c>
    </row>
    <row r="24" spans="1:6">
      <c r="A24" s="5">
        <f t="shared" si="0"/>
        <v>42905</v>
      </c>
      <c r="B24" s="6">
        <v>42905</v>
      </c>
      <c r="C24" s="8">
        <f t="shared" si="1"/>
        <v>55</v>
      </c>
      <c r="D24" s="8">
        <v>567</v>
      </c>
    </row>
    <row r="25" spans="1:6">
      <c r="A25" s="5">
        <f t="shared" si="0"/>
        <v>42906</v>
      </c>
      <c r="B25" s="6">
        <v>42906</v>
      </c>
      <c r="C25" s="8">
        <f t="shared" si="1"/>
        <v>27</v>
      </c>
      <c r="D25" s="8">
        <v>594</v>
      </c>
    </row>
    <row r="26" spans="1:6">
      <c r="A26" s="5">
        <f t="shared" si="0"/>
        <v>42907</v>
      </c>
      <c r="B26" s="6">
        <v>42907</v>
      </c>
      <c r="C26" s="8">
        <f t="shared" si="1"/>
        <v>19</v>
      </c>
      <c r="D26" s="8">
        <v>613</v>
      </c>
    </row>
    <row r="27" spans="1:6">
      <c r="A27" s="5">
        <f t="shared" si="0"/>
        <v>42908</v>
      </c>
      <c r="B27" s="6">
        <v>42908</v>
      </c>
      <c r="C27" s="8">
        <f t="shared" si="1"/>
        <v>14</v>
      </c>
      <c r="D27" s="8">
        <v>627</v>
      </c>
      <c r="E27" s="12" t="s">
        <v>45</v>
      </c>
      <c r="F27" s="13">
        <f>AVERAGE(C27:C33)</f>
        <v>17.428571428571427</v>
      </c>
    </row>
    <row r="28" spans="1:6">
      <c r="A28" s="5">
        <f t="shared" si="0"/>
        <v>42909</v>
      </c>
      <c r="B28" s="6">
        <v>42909</v>
      </c>
      <c r="C28" s="8">
        <f t="shared" si="1"/>
        <v>7</v>
      </c>
      <c r="D28" s="8">
        <v>634</v>
      </c>
    </row>
    <row r="29" spans="1:6">
      <c r="A29" s="5">
        <f t="shared" si="0"/>
        <v>42910</v>
      </c>
      <c r="B29" s="6">
        <v>42910</v>
      </c>
      <c r="C29" s="8">
        <f t="shared" si="1"/>
        <v>21</v>
      </c>
      <c r="D29" s="8">
        <v>655</v>
      </c>
    </row>
    <row r="30" spans="1:6">
      <c r="A30" s="5">
        <f t="shared" si="0"/>
        <v>42911</v>
      </c>
      <c r="B30" s="6">
        <v>42911</v>
      </c>
      <c r="C30" s="8">
        <f t="shared" si="1"/>
        <v>33</v>
      </c>
      <c r="D30" s="8">
        <v>688</v>
      </c>
      <c r="F30" s="7"/>
    </row>
    <row r="31" spans="1:6">
      <c r="A31" s="5">
        <f t="shared" si="0"/>
        <v>42912</v>
      </c>
      <c r="B31" s="6">
        <v>42912</v>
      </c>
      <c r="C31" s="8">
        <f t="shared" si="1"/>
        <v>17</v>
      </c>
      <c r="D31" s="8">
        <v>705</v>
      </c>
      <c r="F31" s="7"/>
    </row>
    <row r="32" spans="1:6">
      <c r="A32" s="5">
        <f t="shared" si="0"/>
        <v>42913</v>
      </c>
      <c r="B32" s="6">
        <v>42913</v>
      </c>
      <c r="C32" s="8">
        <f t="shared" si="1"/>
        <v>17</v>
      </c>
      <c r="D32" s="8">
        <v>722</v>
      </c>
      <c r="F32" s="7"/>
    </row>
    <row r="33" spans="1:6">
      <c r="A33" s="5">
        <f t="shared" si="0"/>
        <v>42914</v>
      </c>
      <c r="B33" s="6">
        <v>42914</v>
      </c>
      <c r="C33" s="8">
        <f t="shared" si="1"/>
        <v>13</v>
      </c>
      <c r="D33" s="8">
        <v>735</v>
      </c>
      <c r="F33" s="7"/>
    </row>
    <row r="34" spans="1:6" ht="18" customHeight="1">
      <c r="A34" s="5">
        <f t="shared" si="0"/>
        <v>42915</v>
      </c>
      <c r="B34" s="6">
        <v>42915</v>
      </c>
      <c r="C34" s="8">
        <f t="shared" si="1"/>
        <v>19</v>
      </c>
      <c r="D34" s="8">
        <v>754</v>
      </c>
    </row>
    <row r="35" spans="1:6">
      <c r="A35" s="5">
        <f t="shared" si="0"/>
        <v>42916</v>
      </c>
      <c r="B35" s="6">
        <v>42916</v>
      </c>
      <c r="C35" s="8">
        <f t="shared" si="1"/>
        <v>38</v>
      </c>
      <c r="D35" s="8">
        <v>792</v>
      </c>
    </row>
    <row r="36" spans="1:6" hidden="1">
      <c r="A36" s="5" t="s">
        <v>6</v>
      </c>
      <c r="B36" s="6">
        <v>42886</v>
      </c>
      <c r="C36" s="8">
        <f t="shared" si="1"/>
        <v>0</v>
      </c>
      <c r="D36" s="8"/>
    </row>
    <row r="37" spans="1:6">
      <c r="B37" s="9" t="s">
        <v>7</v>
      </c>
      <c r="C37" s="10">
        <f>SUM(C6:C35)</f>
        <v>792</v>
      </c>
    </row>
    <row r="38" spans="1:6">
      <c r="C38" s="11"/>
    </row>
    <row r="39" spans="1:6">
      <c r="B39" s="12" t="s">
        <v>8</v>
      </c>
      <c r="C39" s="13">
        <v>800</v>
      </c>
    </row>
    <row r="40" spans="1:6">
      <c r="B40" s="12" t="s">
        <v>9</v>
      </c>
      <c r="C40" s="13">
        <f>C37</f>
        <v>792</v>
      </c>
    </row>
    <row r="41" spans="1:6">
      <c r="B41" s="12" t="s">
        <v>10</v>
      </c>
      <c r="C41" s="13">
        <f>C39-C40</f>
        <v>8</v>
      </c>
    </row>
    <row r="42" spans="1:6">
      <c r="B42" s="12" t="s">
        <v>11</v>
      </c>
      <c r="C42" s="14">
        <f>C40/C39</f>
        <v>0.99</v>
      </c>
    </row>
    <row r="43" spans="1:6">
      <c r="B43" s="12" t="s">
        <v>12</v>
      </c>
      <c r="C43" s="13">
        <f>IF(C40&lt;C39,0,C40-C39)</f>
        <v>0</v>
      </c>
    </row>
    <row r="44" spans="1:6">
      <c r="B44" s="15" t="s">
        <v>13</v>
      </c>
      <c r="C44" s="13">
        <f ca="1">(C39-C37)/C48</f>
        <v>0.29629629629629628</v>
      </c>
    </row>
    <row r="45" spans="1:6" ht="15" thickBot="1"/>
    <row r="46" spans="1:6">
      <c r="B46" s="16" t="s">
        <v>14</v>
      </c>
      <c r="C46" s="17">
        <f ca="1">C50-C49</f>
        <v>4</v>
      </c>
      <c r="D46" s="18"/>
    </row>
    <row r="47" spans="1:6">
      <c r="B47" s="19" t="s">
        <v>15</v>
      </c>
      <c r="C47" s="20">
        <f ca="1">D49-C49+1</f>
        <v>31</v>
      </c>
      <c r="D47" s="21"/>
    </row>
    <row r="48" spans="1:6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5" workbookViewId="0">
      <selection activeCell="D37" sqref="D37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7" customWidth="1"/>
    <col min="4" max="4" width="15" customWidth="1"/>
  </cols>
  <sheetData>
    <row r="2" spans="1:6">
      <c r="B2" s="1" t="s">
        <v>51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</row>
    <row r="6" spans="1:6">
      <c r="A6" s="5">
        <f>B6</f>
        <v>42887</v>
      </c>
      <c r="B6" s="6">
        <v>42887</v>
      </c>
      <c r="C6" s="8">
        <f>D6</f>
        <v>1</v>
      </c>
      <c r="D6" s="8">
        <v>1</v>
      </c>
      <c r="F6" s="35"/>
    </row>
    <row r="7" spans="1:6">
      <c r="A7" s="5">
        <f t="shared" ref="A7:A35" si="0">B7</f>
        <v>42888</v>
      </c>
      <c r="B7" s="6">
        <v>42888</v>
      </c>
      <c r="C7" s="8">
        <f>IF(D7-D6&lt;0,0,D7-D6)</f>
        <v>23</v>
      </c>
      <c r="D7" s="8">
        <v>24</v>
      </c>
      <c r="F7" s="35"/>
    </row>
    <row r="8" spans="1:6">
      <c r="A8" s="5">
        <f t="shared" si="0"/>
        <v>42889</v>
      </c>
      <c r="B8" s="6">
        <v>42889</v>
      </c>
      <c r="C8" s="8">
        <f>IF(D8-D7&lt;0,0,D8-D7)</f>
        <v>19</v>
      </c>
      <c r="D8" s="8">
        <v>43</v>
      </c>
      <c r="F8" s="35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12</v>
      </c>
      <c r="D9" s="8">
        <v>55</v>
      </c>
      <c r="F9" s="35"/>
    </row>
    <row r="10" spans="1:6">
      <c r="A10" s="5">
        <f t="shared" si="0"/>
        <v>42891</v>
      </c>
      <c r="B10" s="6">
        <v>42891</v>
      </c>
      <c r="C10" s="8">
        <f t="shared" si="1"/>
        <v>27</v>
      </c>
      <c r="D10" s="8">
        <v>82</v>
      </c>
      <c r="F10" s="35"/>
    </row>
    <row r="11" spans="1:6">
      <c r="A11" s="5">
        <f t="shared" si="0"/>
        <v>42892</v>
      </c>
      <c r="B11" s="6">
        <v>42892</v>
      </c>
      <c r="C11" s="8">
        <f t="shared" si="1"/>
        <v>27</v>
      </c>
      <c r="D11" s="8">
        <v>109</v>
      </c>
      <c r="F11" s="35"/>
    </row>
    <row r="12" spans="1:6">
      <c r="A12" s="5">
        <f t="shared" si="0"/>
        <v>42893</v>
      </c>
      <c r="B12" s="6">
        <v>42893</v>
      </c>
      <c r="C12" s="8">
        <f t="shared" si="1"/>
        <v>22</v>
      </c>
      <c r="D12" s="8">
        <v>131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29</v>
      </c>
      <c r="D13" s="8">
        <v>160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18</v>
      </c>
      <c r="D14" s="8">
        <v>178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16</v>
      </c>
      <c r="D15" s="8">
        <v>194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18</v>
      </c>
      <c r="D16" s="8">
        <v>212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21</v>
      </c>
      <c r="D17" s="41">
        <v>233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32</v>
      </c>
      <c r="D18" s="8">
        <v>265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41</v>
      </c>
      <c r="D19" s="8">
        <v>306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40</v>
      </c>
      <c r="D20" s="8">
        <v>346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4</v>
      </c>
      <c r="D21" s="8">
        <v>350</v>
      </c>
      <c r="F21" s="35"/>
    </row>
    <row r="22" spans="1:6">
      <c r="A22" s="5">
        <f t="shared" si="0"/>
        <v>42903</v>
      </c>
      <c r="B22" s="6">
        <v>42903</v>
      </c>
      <c r="C22" s="8">
        <f t="shared" si="1"/>
        <v>2</v>
      </c>
      <c r="D22" s="8">
        <v>352</v>
      </c>
      <c r="F22" s="35"/>
    </row>
    <row r="23" spans="1:6">
      <c r="A23" s="5">
        <f t="shared" si="0"/>
        <v>42904</v>
      </c>
      <c r="B23" s="6">
        <v>42904</v>
      </c>
      <c r="C23" s="8">
        <f t="shared" si="1"/>
        <v>3</v>
      </c>
      <c r="D23" s="8">
        <v>355</v>
      </c>
      <c r="F23" s="35"/>
    </row>
    <row r="24" spans="1:6">
      <c r="A24" s="5">
        <f t="shared" si="0"/>
        <v>42905</v>
      </c>
      <c r="B24" s="6">
        <v>42905</v>
      </c>
      <c r="C24" s="8">
        <f t="shared" si="1"/>
        <v>11</v>
      </c>
      <c r="D24" s="8">
        <v>366</v>
      </c>
      <c r="F24" s="35"/>
    </row>
    <row r="25" spans="1:6">
      <c r="A25" s="5">
        <f t="shared" si="0"/>
        <v>42906</v>
      </c>
      <c r="B25" s="6">
        <v>42906</v>
      </c>
      <c r="C25" s="8">
        <f t="shared" si="1"/>
        <v>7</v>
      </c>
      <c r="D25" s="8">
        <v>373</v>
      </c>
      <c r="F25" s="35"/>
    </row>
    <row r="26" spans="1:6">
      <c r="A26" s="5">
        <f t="shared" si="0"/>
        <v>42907</v>
      </c>
      <c r="B26" s="6">
        <v>42907</v>
      </c>
      <c r="C26" s="8">
        <f t="shared" si="1"/>
        <v>1</v>
      </c>
      <c r="D26" s="8">
        <v>374</v>
      </c>
      <c r="F26" s="35"/>
    </row>
    <row r="27" spans="1:6">
      <c r="A27" s="5">
        <f t="shared" si="0"/>
        <v>42908</v>
      </c>
      <c r="B27" s="6">
        <v>42908</v>
      </c>
      <c r="C27" s="8">
        <f t="shared" si="1"/>
        <v>8</v>
      </c>
      <c r="D27" s="8">
        <v>382</v>
      </c>
      <c r="F27" s="35"/>
    </row>
    <row r="28" spans="1:6">
      <c r="A28" s="5">
        <f t="shared" si="0"/>
        <v>42909</v>
      </c>
      <c r="B28" s="6">
        <v>42909</v>
      </c>
      <c r="C28" s="8">
        <f t="shared" si="1"/>
        <v>3</v>
      </c>
      <c r="D28" s="8">
        <v>385</v>
      </c>
      <c r="F28" s="35"/>
    </row>
    <row r="29" spans="1:6">
      <c r="A29" s="5">
        <f t="shared" si="0"/>
        <v>42910</v>
      </c>
      <c r="B29" s="6">
        <v>42910</v>
      </c>
      <c r="C29" s="8">
        <f t="shared" si="1"/>
        <v>4</v>
      </c>
      <c r="D29" s="8">
        <v>389</v>
      </c>
      <c r="F29" s="35"/>
    </row>
    <row r="30" spans="1:6">
      <c r="A30" s="5">
        <f t="shared" si="0"/>
        <v>42911</v>
      </c>
      <c r="B30" s="6">
        <v>42911</v>
      </c>
      <c r="C30" s="8">
        <f t="shared" si="1"/>
        <v>7</v>
      </c>
      <c r="D30" s="8">
        <v>396</v>
      </c>
      <c r="F30" s="35"/>
    </row>
    <row r="31" spans="1:6">
      <c r="A31" s="5">
        <f t="shared" si="0"/>
        <v>42912</v>
      </c>
      <c r="B31" s="6">
        <v>42912</v>
      </c>
      <c r="C31" s="8">
        <f t="shared" si="1"/>
        <v>32</v>
      </c>
      <c r="D31" s="8">
        <v>428</v>
      </c>
      <c r="F31" s="35"/>
    </row>
    <row r="32" spans="1:6">
      <c r="A32" s="5">
        <f t="shared" si="0"/>
        <v>42913</v>
      </c>
      <c r="B32" s="6">
        <v>42913</v>
      </c>
      <c r="C32" s="8">
        <f t="shared" si="1"/>
        <v>28</v>
      </c>
      <c r="D32" s="8">
        <v>456</v>
      </c>
      <c r="F32" s="35"/>
    </row>
    <row r="33" spans="1:6">
      <c r="A33" s="5">
        <f t="shared" si="0"/>
        <v>42914</v>
      </c>
      <c r="B33" s="6">
        <v>42914</v>
      </c>
      <c r="C33" s="8">
        <f t="shared" si="1"/>
        <v>68</v>
      </c>
      <c r="D33" s="8">
        <v>524</v>
      </c>
      <c r="F33" s="35"/>
    </row>
    <row r="34" spans="1:6" ht="16.5" customHeight="1">
      <c r="A34" s="5">
        <f t="shared" si="0"/>
        <v>42915</v>
      </c>
      <c r="B34" s="6">
        <v>42915</v>
      </c>
      <c r="C34" s="8">
        <f t="shared" si="1"/>
        <v>160</v>
      </c>
      <c r="D34" s="8">
        <v>684</v>
      </c>
    </row>
    <row r="35" spans="1:6">
      <c r="A35" s="5">
        <f t="shared" si="0"/>
        <v>42916</v>
      </c>
      <c r="B35" s="6">
        <v>42916</v>
      </c>
      <c r="C35" s="8">
        <f t="shared" si="1"/>
        <v>258</v>
      </c>
      <c r="D35" s="8">
        <v>942</v>
      </c>
    </row>
    <row r="36" spans="1:6" hidden="1">
      <c r="A36" s="5" t="s">
        <v>6</v>
      </c>
      <c r="B36" s="6">
        <v>42886</v>
      </c>
      <c r="C36" s="8">
        <f t="shared" si="1"/>
        <v>0</v>
      </c>
      <c r="D36" s="8"/>
    </row>
    <row r="37" spans="1:6">
      <c r="B37" s="9" t="s">
        <v>7</v>
      </c>
      <c r="C37" s="10">
        <f>SUM(C6:C35)</f>
        <v>942</v>
      </c>
    </row>
    <row r="38" spans="1:6">
      <c r="C38" s="11"/>
    </row>
    <row r="39" spans="1:6">
      <c r="B39" s="12" t="s">
        <v>8</v>
      </c>
      <c r="C39" s="13">
        <v>900</v>
      </c>
    </row>
    <row r="40" spans="1:6">
      <c r="B40" s="12" t="s">
        <v>9</v>
      </c>
      <c r="C40" s="13">
        <f>C37</f>
        <v>942</v>
      </c>
    </row>
    <row r="41" spans="1:6">
      <c r="B41" s="12" t="s">
        <v>10</v>
      </c>
      <c r="C41" s="13">
        <f>C39-C40</f>
        <v>-42</v>
      </c>
    </row>
    <row r="42" spans="1:6">
      <c r="B42" s="12" t="s">
        <v>11</v>
      </c>
      <c r="C42" s="14">
        <f>C40/C39</f>
        <v>1.0466666666666666</v>
      </c>
    </row>
    <row r="43" spans="1:6">
      <c r="B43" s="12" t="s">
        <v>12</v>
      </c>
      <c r="C43" s="13">
        <f>IF(C40&lt;C39,0,C40-C39)</f>
        <v>42</v>
      </c>
    </row>
    <row r="44" spans="1:6">
      <c r="B44" s="15" t="s">
        <v>13</v>
      </c>
      <c r="C44" s="13">
        <f ca="1">(C39-C37)/C48</f>
        <v>-1.5555555555555556</v>
      </c>
    </row>
    <row r="45" spans="1:6" ht="15" thickBot="1"/>
    <row r="46" spans="1:6">
      <c r="B46" s="16" t="s">
        <v>14</v>
      </c>
      <c r="C46" s="17">
        <f ca="1">C50-C49</f>
        <v>4</v>
      </c>
      <c r="D46" s="18"/>
    </row>
    <row r="47" spans="1:6">
      <c r="B47" s="19" t="s">
        <v>15</v>
      </c>
      <c r="C47" s="20">
        <f ca="1">D49-C49+1</f>
        <v>31</v>
      </c>
      <c r="D47" s="21"/>
    </row>
    <row r="48" spans="1:6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7"/>
  <sheetViews>
    <sheetView showGridLines="0" topLeftCell="A9" zoomScale="85" zoomScaleNormal="85" zoomScalePageLayoutView="85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60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E6" s="12" t="s">
        <v>42</v>
      </c>
      <c r="F6" s="13">
        <f>AVERAGE(C6:C12)</f>
        <v>46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45</v>
      </c>
      <c r="D7" s="8">
        <v>45</v>
      </c>
    </row>
    <row r="8" spans="1:6">
      <c r="A8" s="5">
        <f t="shared" si="0"/>
        <v>42889</v>
      </c>
      <c r="B8" s="6">
        <v>42889</v>
      </c>
      <c r="C8" s="8">
        <f>IF(D8-D7&lt;0,0,D8-D7)</f>
        <v>45</v>
      </c>
      <c r="D8" s="8">
        <v>90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68</v>
      </c>
      <c r="D9" s="8">
        <v>158</v>
      </c>
    </row>
    <row r="10" spans="1:6">
      <c r="A10" s="5">
        <f t="shared" si="0"/>
        <v>42891</v>
      </c>
      <c r="B10" s="6">
        <v>42891</v>
      </c>
      <c r="C10" s="8">
        <f t="shared" si="1"/>
        <v>67</v>
      </c>
      <c r="D10" s="8">
        <v>225</v>
      </c>
    </row>
    <row r="11" spans="1:6">
      <c r="A11" s="5">
        <f t="shared" si="0"/>
        <v>42892</v>
      </c>
      <c r="B11" s="6">
        <v>42892</v>
      </c>
      <c r="C11" s="8">
        <f t="shared" si="1"/>
        <v>56</v>
      </c>
      <c r="D11" s="8">
        <v>281</v>
      </c>
    </row>
    <row r="12" spans="1:6">
      <c r="A12" s="5">
        <f t="shared" si="0"/>
        <v>42893</v>
      </c>
      <c r="B12" s="6">
        <v>42893</v>
      </c>
      <c r="C12" s="8">
        <f t="shared" si="1"/>
        <v>41</v>
      </c>
      <c r="D12" s="8">
        <v>322</v>
      </c>
    </row>
    <row r="13" spans="1:6">
      <c r="A13" s="5">
        <f t="shared" si="0"/>
        <v>42894</v>
      </c>
      <c r="B13" s="6">
        <v>42894</v>
      </c>
      <c r="C13" s="8">
        <f t="shared" si="1"/>
        <v>50</v>
      </c>
      <c r="D13" s="8">
        <v>372</v>
      </c>
      <c r="E13" s="12" t="s">
        <v>43</v>
      </c>
      <c r="F13" s="13">
        <f>AVERAGE(C13:C19)</f>
        <v>33.857142857142854</v>
      </c>
    </row>
    <row r="14" spans="1:6">
      <c r="A14" s="5">
        <f t="shared" si="0"/>
        <v>42895</v>
      </c>
      <c r="B14" s="6">
        <v>42895</v>
      </c>
      <c r="C14" s="8">
        <f t="shared" si="1"/>
        <v>55</v>
      </c>
      <c r="D14" s="8">
        <v>427</v>
      </c>
    </row>
    <row r="15" spans="1:6">
      <c r="A15" s="5">
        <f t="shared" si="0"/>
        <v>42896</v>
      </c>
      <c r="B15" s="6">
        <v>42896</v>
      </c>
      <c r="C15" s="8">
        <f t="shared" si="1"/>
        <v>25</v>
      </c>
      <c r="D15" s="8">
        <v>452</v>
      </c>
    </row>
    <row r="16" spans="1:6">
      <c r="A16" s="5">
        <f t="shared" si="0"/>
        <v>42897</v>
      </c>
      <c r="B16" s="6">
        <v>42897</v>
      </c>
      <c r="C16" s="8">
        <f t="shared" si="1"/>
        <v>7</v>
      </c>
      <c r="D16" s="8">
        <v>459</v>
      </c>
    </row>
    <row r="17" spans="1:7">
      <c r="A17" s="5">
        <f t="shared" si="0"/>
        <v>42898</v>
      </c>
      <c r="B17" s="6">
        <v>42898</v>
      </c>
      <c r="C17" s="8">
        <f t="shared" si="1"/>
        <v>27</v>
      </c>
      <c r="D17" s="8">
        <v>486</v>
      </c>
    </row>
    <row r="18" spans="1:7">
      <c r="A18" s="5">
        <f t="shared" si="0"/>
        <v>42899</v>
      </c>
      <c r="B18" s="6">
        <v>42899</v>
      </c>
      <c r="C18" s="8">
        <f t="shared" si="1"/>
        <v>33</v>
      </c>
      <c r="D18" s="8">
        <v>519</v>
      </c>
    </row>
    <row r="19" spans="1:7">
      <c r="A19" s="5">
        <f t="shared" si="0"/>
        <v>42900</v>
      </c>
      <c r="B19" s="6">
        <v>42900</v>
      </c>
      <c r="C19" s="8">
        <f t="shared" si="1"/>
        <v>40</v>
      </c>
      <c r="D19" s="8">
        <v>559</v>
      </c>
    </row>
    <row r="20" spans="1:7">
      <c r="A20" s="5">
        <f t="shared" si="0"/>
        <v>42901</v>
      </c>
      <c r="B20" s="6">
        <v>42901</v>
      </c>
      <c r="C20" s="8">
        <f t="shared" si="1"/>
        <v>45</v>
      </c>
      <c r="D20" s="8">
        <v>604</v>
      </c>
      <c r="E20" s="12" t="s">
        <v>44</v>
      </c>
      <c r="F20" s="13">
        <f>AVERAGE(C20:C26)</f>
        <v>27.428571428571427</v>
      </c>
    </row>
    <row r="21" spans="1:7">
      <c r="A21" s="5">
        <f t="shared" si="0"/>
        <v>42902</v>
      </c>
      <c r="B21" s="6">
        <v>42902</v>
      </c>
      <c r="C21" s="8">
        <f t="shared" si="1"/>
        <v>35</v>
      </c>
      <c r="D21" s="8">
        <v>639</v>
      </c>
    </row>
    <row r="22" spans="1:7">
      <c r="A22" s="5">
        <f t="shared" si="0"/>
        <v>42903</v>
      </c>
      <c r="B22" s="6">
        <v>42903</v>
      </c>
      <c r="C22" s="8">
        <f t="shared" si="1"/>
        <v>17</v>
      </c>
      <c r="D22" s="8">
        <v>656</v>
      </c>
    </row>
    <row r="23" spans="1:7">
      <c r="A23" s="5">
        <f t="shared" si="0"/>
        <v>42904</v>
      </c>
      <c r="B23" s="6">
        <v>42904</v>
      </c>
      <c r="C23" s="8">
        <f t="shared" si="1"/>
        <v>16</v>
      </c>
      <c r="D23" s="8">
        <v>672</v>
      </c>
    </row>
    <row r="24" spans="1:7">
      <c r="A24" s="5">
        <f t="shared" si="0"/>
        <v>42905</v>
      </c>
      <c r="B24" s="6">
        <v>42905</v>
      </c>
      <c r="C24" s="8">
        <f t="shared" si="1"/>
        <v>50</v>
      </c>
      <c r="D24" s="8">
        <v>722</v>
      </c>
    </row>
    <row r="25" spans="1:7">
      <c r="A25" s="5">
        <f t="shared" si="0"/>
        <v>42906</v>
      </c>
      <c r="B25" s="6">
        <v>42906</v>
      </c>
      <c r="C25" s="8">
        <f t="shared" si="1"/>
        <v>29</v>
      </c>
      <c r="D25" s="8">
        <v>751</v>
      </c>
      <c r="G25" s="36" t="s">
        <v>59</v>
      </c>
    </row>
    <row r="26" spans="1:7">
      <c r="A26" s="5">
        <f t="shared" si="0"/>
        <v>42907</v>
      </c>
      <c r="B26" s="6">
        <v>42907</v>
      </c>
      <c r="C26" s="8">
        <f t="shared" si="1"/>
        <v>0</v>
      </c>
      <c r="D26" s="8">
        <v>751</v>
      </c>
    </row>
    <row r="27" spans="1:7">
      <c r="A27" s="5">
        <f t="shared" si="0"/>
        <v>42908</v>
      </c>
      <c r="B27" s="6">
        <v>42908</v>
      </c>
      <c r="C27" s="8">
        <f t="shared" si="1"/>
        <v>11</v>
      </c>
      <c r="D27" s="8">
        <v>762</v>
      </c>
      <c r="E27" s="12" t="s">
        <v>45</v>
      </c>
      <c r="F27" s="13">
        <f>AVERAGE(C27:C33)</f>
        <v>17.714285714285715</v>
      </c>
    </row>
    <row r="28" spans="1:7">
      <c r="A28" s="5">
        <f t="shared" si="0"/>
        <v>42909</v>
      </c>
      <c r="B28" s="6">
        <v>42909</v>
      </c>
      <c r="C28" s="8">
        <f t="shared" si="1"/>
        <v>6</v>
      </c>
      <c r="D28" s="8">
        <v>768</v>
      </c>
    </row>
    <row r="29" spans="1:7">
      <c r="A29" s="5">
        <f t="shared" si="0"/>
        <v>42910</v>
      </c>
      <c r="B29" s="6">
        <v>42910</v>
      </c>
      <c r="C29" s="8">
        <f t="shared" si="1"/>
        <v>5</v>
      </c>
      <c r="D29" s="8">
        <v>773</v>
      </c>
    </row>
    <row r="30" spans="1:7">
      <c r="A30" s="5">
        <f t="shared" si="0"/>
        <v>42911</v>
      </c>
      <c r="B30" s="6">
        <v>42911</v>
      </c>
      <c r="C30" s="8">
        <f t="shared" si="1"/>
        <v>6</v>
      </c>
      <c r="D30" s="8">
        <v>779</v>
      </c>
    </row>
    <row r="31" spans="1:7">
      <c r="A31" s="5">
        <f t="shared" si="0"/>
        <v>42912</v>
      </c>
      <c r="B31" s="6">
        <v>42912</v>
      </c>
      <c r="C31" s="8">
        <f t="shared" si="1"/>
        <v>58</v>
      </c>
      <c r="D31" s="8">
        <v>837</v>
      </c>
    </row>
    <row r="32" spans="1:7">
      <c r="A32" s="5">
        <f t="shared" si="0"/>
        <v>42913</v>
      </c>
      <c r="B32" s="6">
        <v>42913</v>
      </c>
      <c r="C32" s="8">
        <f t="shared" si="1"/>
        <v>23</v>
      </c>
      <c r="D32" s="8">
        <v>860</v>
      </c>
    </row>
    <row r="33" spans="1:4">
      <c r="A33" s="5">
        <f t="shared" si="0"/>
        <v>42914</v>
      </c>
      <c r="B33" s="6">
        <v>42914</v>
      </c>
      <c r="C33" s="8">
        <f t="shared" si="1"/>
        <v>15</v>
      </c>
      <c r="D33" s="8">
        <v>875</v>
      </c>
    </row>
    <row r="34" spans="1:4">
      <c r="A34" s="5">
        <f t="shared" si="0"/>
        <v>42915</v>
      </c>
      <c r="B34" s="6">
        <v>42915</v>
      </c>
      <c r="C34" s="8">
        <f t="shared" si="1"/>
        <v>75</v>
      </c>
      <c r="D34" s="8">
        <v>950</v>
      </c>
    </row>
    <row r="35" spans="1:4">
      <c r="A35" s="5">
        <f t="shared" si="0"/>
        <v>42916</v>
      </c>
      <c r="B35" s="6">
        <v>42916</v>
      </c>
      <c r="C35" s="8">
        <f t="shared" si="1"/>
        <v>197</v>
      </c>
      <c r="D35" s="8">
        <v>1147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1147</v>
      </c>
    </row>
    <row r="38" spans="1:4">
      <c r="C38" s="11"/>
    </row>
    <row r="39" spans="1:4">
      <c r="B39" s="12" t="s">
        <v>8</v>
      </c>
      <c r="C39" s="13">
        <v>1500</v>
      </c>
    </row>
    <row r="40" spans="1:4">
      <c r="B40" s="12" t="s">
        <v>9</v>
      </c>
      <c r="C40" s="13">
        <f>C37</f>
        <v>1147</v>
      </c>
    </row>
    <row r="41" spans="1:4">
      <c r="B41" s="12" t="s">
        <v>10</v>
      </c>
      <c r="C41" s="13">
        <f>C39-C40</f>
        <v>353</v>
      </c>
    </row>
    <row r="42" spans="1:4">
      <c r="B42" s="12" t="s">
        <v>11</v>
      </c>
      <c r="C42" s="14">
        <f>C40/C39</f>
        <v>0.76466666666666672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13.074074074074074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hyperlinks>
    <hyperlink ref="G25" r:id="rId1" display="https://www.google.com/intl/en/analytics/tos.html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9" workbookViewId="0">
      <selection activeCell="D37" sqref="D37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52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  <c r="E5" s="35"/>
      <c r="F5" s="35"/>
    </row>
    <row r="6" spans="1:6">
      <c r="A6" s="5">
        <f>B6</f>
        <v>42887</v>
      </c>
      <c r="B6" s="6">
        <v>42887</v>
      </c>
      <c r="C6" s="8">
        <f>D6</f>
        <v>1</v>
      </c>
      <c r="D6" s="8">
        <v>1</v>
      </c>
      <c r="F6" s="35"/>
    </row>
    <row r="7" spans="1:6">
      <c r="A7" s="5">
        <f t="shared" ref="A7:A35" si="0">B7</f>
        <v>42888</v>
      </c>
      <c r="B7" s="6">
        <v>42888</v>
      </c>
      <c r="C7" s="8">
        <f>IF(D7-D6&lt;0,0,D7-D6)</f>
        <v>10</v>
      </c>
      <c r="D7" s="8">
        <v>11</v>
      </c>
      <c r="F7" s="35"/>
    </row>
    <row r="8" spans="1:6">
      <c r="A8" s="5">
        <f t="shared" si="0"/>
        <v>42889</v>
      </c>
      <c r="B8" s="6">
        <v>42889</v>
      </c>
      <c r="C8" s="8">
        <f>IF(D8-D7&lt;0,0,D8-D7)</f>
        <v>13</v>
      </c>
      <c r="D8" s="8">
        <v>24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4</v>
      </c>
      <c r="D9" s="8">
        <v>28</v>
      </c>
      <c r="F9" s="35"/>
    </row>
    <row r="10" spans="1:6">
      <c r="A10" s="5">
        <f t="shared" si="0"/>
        <v>42891</v>
      </c>
      <c r="B10" s="6">
        <v>42891</v>
      </c>
      <c r="C10" s="8">
        <f t="shared" si="1"/>
        <v>13</v>
      </c>
      <c r="D10" s="8">
        <v>41</v>
      </c>
      <c r="F10" s="35"/>
    </row>
    <row r="11" spans="1:6">
      <c r="A11" s="5">
        <f t="shared" si="0"/>
        <v>42892</v>
      </c>
      <c r="B11" s="6">
        <v>42892</v>
      </c>
      <c r="C11" s="8">
        <f t="shared" si="1"/>
        <v>4</v>
      </c>
      <c r="D11" s="8">
        <v>45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11</v>
      </c>
      <c r="D12" s="8">
        <v>56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10</v>
      </c>
      <c r="D13" s="8">
        <v>66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6</v>
      </c>
      <c r="D14" s="8">
        <v>72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3</v>
      </c>
      <c r="D15" s="8">
        <v>75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8</v>
      </c>
      <c r="D16" s="8">
        <v>83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14</v>
      </c>
      <c r="D17" s="8">
        <v>97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12</v>
      </c>
      <c r="D18" s="8">
        <v>109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15</v>
      </c>
      <c r="D19" s="8">
        <v>124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25</v>
      </c>
      <c r="D20" s="8">
        <v>149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20</v>
      </c>
      <c r="D21" s="8">
        <v>169</v>
      </c>
      <c r="F21" s="35"/>
    </row>
    <row r="22" spans="1:6">
      <c r="A22" s="5">
        <f t="shared" si="0"/>
        <v>42903</v>
      </c>
      <c r="B22" s="6">
        <v>42903</v>
      </c>
      <c r="C22" s="8">
        <f t="shared" si="1"/>
        <v>10</v>
      </c>
      <c r="D22" s="8">
        <v>179</v>
      </c>
      <c r="F22" s="35"/>
    </row>
    <row r="23" spans="1:6">
      <c r="A23" s="5">
        <f t="shared" si="0"/>
        <v>42904</v>
      </c>
      <c r="B23" s="6">
        <v>42904</v>
      </c>
      <c r="C23" s="8">
        <f t="shared" si="1"/>
        <v>10</v>
      </c>
      <c r="D23" s="8">
        <v>189</v>
      </c>
      <c r="F23" s="35"/>
    </row>
    <row r="24" spans="1:6">
      <c r="A24" s="5">
        <f t="shared" si="0"/>
        <v>42905</v>
      </c>
      <c r="B24" s="6">
        <v>42905</v>
      </c>
      <c r="C24" s="8">
        <f t="shared" si="1"/>
        <v>19</v>
      </c>
      <c r="D24" s="8">
        <v>208</v>
      </c>
      <c r="F24" s="35"/>
    </row>
    <row r="25" spans="1:6">
      <c r="A25" s="5">
        <f t="shared" si="0"/>
        <v>42906</v>
      </c>
      <c r="B25" s="6">
        <v>42906</v>
      </c>
      <c r="C25" s="8">
        <f t="shared" si="1"/>
        <v>18</v>
      </c>
      <c r="D25" s="8">
        <v>226</v>
      </c>
      <c r="F25" s="35"/>
    </row>
    <row r="26" spans="1:6">
      <c r="A26" s="5">
        <f t="shared" si="0"/>
        <v>42907</v>
      </c>
      <c r="B26" s="6">
        <v>42907</v>
      </c>
      <c r="C26" s="8">
        <f t="shared" si="1"/>
        <v>28</v>
      </c>
      <c r="D26" s="8">
        <v>254</v>
      </c>
      <c r="F26" s="35"/>
    </row>
    <row r="27" spans="1:6">
      <c r="A27" s="5">
        <f t="shared" si="0"/>
        <v>42908</v>
      </c>
      <c r="B27" s="6">
        <v>42908</v>
      </c>
      <c r="C27" s="8">
        <f t="shared" si="1"/>
        <v>15</v>
      </c>
      <c r="D27" s="8">
        <v>269</v>
      </c>
      <c r="F27" s="35"/>
    </row>
    <row r="28" spans="1:6">
      <c r="A28" s="5">
        <f t="shared" si="0"/>
        <v>42909</v>
      </c>
      <c r="B28" s="6">
        <v>42909</v>
      </c>
      <c r="C28" s="8">
        <f t="shared" si="1"/>
        <v>6</v>
      </c>
      <c r="D28" s="8">
        <v>275</v>
      </c>
      <c r="F28" s="35"/>
    </row>
    <row r="29" spans="1:6">
      <c r="A29" s="5">
        <f t="shared" si="0"/>
        <v>42910</v>
      </c>
      <c r="B29" s="6">
        <v>42910</v>
      </c>
      <c r="C29" s="8">
        <f t="shared" si="1"/>
        <v>2</v>
      </c>
      <c r="D29" s="8">
        <v>277</v>
      </c>
      <c r="F29" s="35"/>
    </row>
    <row r="30" spans="1:6">
      <c r="A30" s="5">
        <f t="shared" si="0"/>
        <v>42911</v>
      </c>
      <c r="B30" s="6">
        <v>42911</v>
      </c>
      <c r="C30" s="8">
        <f t="shared" si="1"/>
        <v>2</v>
      </c>
      <c r="D30" s="41">
        <v>279</v>
      </c>
      <c r="F30" s="35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1</v>
      </c>
      <c r="D31" s="8">
        <v>280</v>
      </c>
      <c r="F31" s="35"/>
    </row>
    <row r="32" spans="1:6" ht="15" customHeight="1">
      <c r="A32" s="5">
        <f t="shared" si="0"/>
        <v>42913</v>
      </c>
      <c r="B32" s="6">
        <v>42913</v>
      </c>
      <c r="C32" s="8">
        <f t="shared" si="1"/>
        <v>9</v>
      </c>
      <c r="D32" s="8">
        <v>289</v>
      </c>
      <c r="F32" s="35"/>
    </row>
    <row r="33" spans="1:4">
      <c r="A33" s="5">
        <f t="shared" si="0"/>
        <v>42914</v>
      </c>
      <c r="B33" s="6">
        <v>42914</v>
      </c>
      <c r="C33" s="8">
        <f t="shared" si="1"/>
        <v>6</v>
      </c>
      <c r="D33" s="8">
        <v>295</v>
      </c>
    </row>
    <row r="34" spans="1:4">
      <c r="A34" s="5">
        <f t="shared" si="0"/>
        <v>42915</v>
      </c>
      <c r="B34" s="6">
        <v>42915</v>
      </c>
      <c r="C34" s="8">
        <f t="shared" si="1"/>
        <v>14</v>
      </c>
      <c r="D34" s="8">
        <v>309</v>
      </c>
    </row>
    <row r="35" spans="1:4">
      <c r="A35" s="5">
        <f t="shared" si="0"/>
        <v>42916</v>
      </c>
      <c r="B35" s="6">
        <v>42916</v>
      </c>
      <c r="C35" s="8">
        <f t="shared" si="1"/>
        <v>0</v>
      </c>
      <c r="D35" s="8">
        <v>309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309</v>
      </c>
    </row>
    <row r="38" spans="1:4">
      <c r="C38" s="11"/>
    </row>
    <row r="39" spans="1:4">
      <c r="B39" s="12" t="s">
        <v>8</v>
      </c>
      <c r="C39" s="13">
        <v>300</v>
      </c>
    </row>
    <row r="40" spans="1:4">
      <c r="B40" s="12" t="s">
        <v>9</v>
      </c>
      <c r="C40" s="13">
        <f>C37</f>
        <v>309</v>
      </c>
    </row>
    <row r="41" spans="1:4">
      <c r="B41" s="12" t="s">
        <v>10</v>
      </c>
      <c r="C41" s="13">
        <f>C39-C40</f>
        <v>-9</v>
      </c>
    </row>
    <row r="42" spans="1:4">
      <c r="B42" s="12" t="s">
        <v>11</v>
      </c>
      <c r="C42" s="14">
        <f>C40/C39</f>
        <v>1.03</v>
      </c>
    </row>
    <row r="43" spans="1:4">
      <c r="B43" s="12" t="s">
        <v>12</v>
      </c>
      <c r="C43" s="13">
        <f>IF(C40&lt;C39,0,C40-C39)</f>
        <v>9</v>
      </c>
    </row>
    <row r="44" spans="1:4">
      <c r="B44" s="15" t="s">
        <v>13</v>
      </c>
      <c r="C44" s="13">
        <f ca="1">(C39-C37)/C48</f>
        <v>-0.33333333333333331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4" workbookViewId="0">
      <selection activeCell="D37" sqref="D37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53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  <c r="E5" s="35"/>
      <c r="F5" s="35"/>
    </row>
    <row r="6" spans="1:6">
      <c r="A6" s="5">
        <f>B6</f>
        <v>42887</v>
      </c>
      <c r="B6" s="6">
        <v>42887</v>
      </c>
      <c r="C6" s="8">
        <f>D6</f>
        <v>1</v>
      </c>
      <c r="D6" s="8">
        <v>1</v>
      </c>
      <c r="F6" s="35"/>
    </row>
    <row r="7" spans="1:6">
      <c r="A7" s="5">
        <f t="shared" ref="A7:A35" si="0">B7</f>
        <v>42888</v>
      </c>
      <c r="B7" s="6">
        <v>42888</v>
      </c>
      <c r="C7" s="8">
        <f>IF(D7-D6&lt;0,0,D7-D6)</f>
        <v>20</v>
      </c>
      <c r="D7" s="41">
        <v>21</v>
      </c>
      <c r="F7" s="35"/>
    </row>
    <row r="8" spans="1:6">
      <c r="A8" s="5">
        <f t="shared" si="0"/>
        <v>42889</v>
      </c>
      <c r="B8" s="6">
        <v>42889</v>
      </c>
      <c r="C8" s="8">
        <f>IF(D8-D7&lt;0,0,D8-D7)</f>
        <v>25</v>
      </c>
      <c r="D8" s="8">
        <v>46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30</v>
      </c>
      <c r="D9" s="8">
        <v>76</v>
      </c>
      <c r="F9" s="35"/>
    </row>
    <row r="10" spans="1:6">
      <c r="A10" s="5">
        <f t="shared" si="0"/>
        <v>42891</v>
      </c>
      <c r="B10" s="6">
        <v>42891</v>
      </c>
      <c r="C10" s="8">
        <f t="shared" si="1"/>
        <v>37</v>
      </c>
      <c r="D10" s="8">
        <v>113</v>
      </c>
      <c r="F10" s="35"/>
    </row>
    <row r="11" spans="1:6">
      <c r="A11" s="5">
        <f t="shared" si="0"/>
        <v>42892</v>
      </c>
      <c r="B11" s="6">
        <v>42892</v>
      </c>
      <c r="C11" s="8">
        <f t="shared" si="1"/>
        <v>39</v>
      </c>
      <c r="D11" s="8">
        <v>152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0</v>
      </c>
      <c r="D12" s="8">
        <v>152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0</v>
      </c>
      <c r="D13" s="8">
        <v>152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7</v>
      </c>
      <c r="D14" s="8">
        <v>159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3</v>
      </c>
      <c r="D15" s="8">
        <v>162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3</v>
      </c>
      <c r="D16" s="8">
        <v>165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6</v>
      </c>
      <c r="D17" s="8">
        <v>171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16</v>
      </c>
      <c r="D18" s="8">
        <v>187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35</v>
      </c>
      <c r="D19" s="8">
        <v>222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34</v>
      </c>
      <c r="D20" s="8">
        <v>256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44</v>
      </c>
      <c r="D21" s="8">
        <v>300</v>
      </c>
      <c r="F21" s="35"/>
    </row>
    <row r="22" spans="1:6">
      <c r="A22" s="5">
        <f t="shared" si="0"/>
        <v>42903</v>
      </c>
      <c r="B22" s="6">
        <v>42903</v>
      </c>
      <c r="C22" s="8">
        <f t="shared" si="1"/>
        <v>26</v>
      </c>
      <c r="D22" s="8">
        <v>326</v>
      </c>
      <c r="F22" s="35"/>
    </row>
    <row r="23" spans="1:6">
      <c r="A23" s="5">
        <f t="shared" si="0"/>
        <v>42904</v>
      </c>
      <c r="B23" s="6">
        <v>42904</v>
      </c>
      <c r="C23" s="8">
        <f t="shared" si="1"/>
        <v>9</v>
      </c>
      <c r="D23" s="8">
        <v>335</v>
      </c>
      <c r="F23" s="35"/>
    </row>
    <row r="24" spans="1:6">
      <c r="A24" s="5">
        <f t="shared" si="0"/>
        <v>42905</v>
      </c>
      <c r="B24" s="6">
        <v>42905</v>
      </c>
      <c r="C24" s="8">
        <f t="shared" si="1"/>
        <v>47</v>
      </c>
      <c r="D24" s="8">
        <v>382</v>
      </c>
      <c r="F24" s="35"/>
    </row>
    <row r="25" spans="1:6">
      <c r="A25" s="5">
        <f t="shared" si="0"/>
        <v>42906</v>
      </c>
      <c r="B25" s="6">
        <v>42906</v>
      </c>
      <c r="C25" s="8">
        <f t="shared" si="1"/>
        <v>18</v>
      </c>
      <c r="D25" s="8">
        <v>400</v>
      </c>
      <c r="F25" s="35"/>
    </row>
    <row r="26" spans="1:6">
      <c r="A26" s="5">
        <f t="shared" si="0"/>
        <v>42907</v>
      </c>
      <c r="B26" s="6">
        <v>42907</v>
      </c>
      <c r="C26" s="8">
        <f t="shared" si="1"/>
        <v>16</v>
      </c>
      <c r="D26" s="8">
        <v>416</v>
      </c>
      <c r="F26" s="35"/>
    </row>
    <row r="27" spans="1:6">
      <c r="A27" s="5">
        <f t="shared" si="0"/>
        <v>42908</v>
      </c>
      <c r="B27" s="6">
        <v>42908</v>
      </c>
      <c r="C27" s="8">
        <f t="shared" si="1"/>
        <v>43</v>
      </c>
      <c r="D27" s="8">
        <v>459</v>
      </c>
      <c r="F27" s="35"/>
    </row>
    <row r="28" spans="1:6">
      <c r="A28" s="5">
        <f t="shared" si="0"/>
        <v>42909</v>
      </c>
      <c r="B28" s="6">
        <v>42909</v>
      </c>
      <c r="C28" s="8">
        <f t="shared" si="1"/>
        <v>19</v>
      </c>
      <c r="D28" s="8">
        <v>478</v>
      </c>
      <c r="F28" s="35"/>
    </row>
    <row r="29" spans="1:6">
      <c r="A29" s="5">
        <f t="shared" si="0"/>
        <v>42910</v>
      </c>
      <c r="B29" s="6">
        <v>42910</v>
      </c>
      <c r="C29" s="8">
        <f t="shared" si="1"/>
        <v>23</v>
      </c>
      <c r="D29" s="8">
        <v>501</v>
      </c>
      <c r="F29" s="35"/>
    </row>
    <row r="30" spans="1:6">
      <c r="A30" s="5">
        <f t="shared" si="0"/>
        <v>42911</v>
      </c>
      <c r="B30" s="6">
        <v>42911</v>
      </c>
      <c r="C30" s="8">
        <f t="shared" si="1"/>
        <v>18</v>
      </c>
      <c r="D30" s="8">
        <v>519</v>
      </c>
      <c r="F30" s="35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37</v>
      </c>
      <c r="D31" s="8">
        <v>556</v>
      </c>
      <c r="F31" s="35"/>
    </row>
    <row r="32" spans="1:6" ht="15" customHeight="1">
      <c r="A32" s="5">
        <f t="shared" si="0"/>
        <v>42913</v>
      </c>
      <c r="B32" s="6">
        <v>42913</v>
      </c>
      <c r="C32" s="8">
        <f t="shared" si="1"/>
        <v>59</v>
      </c>
      <c r="D32" s="8">
        <v>615</v>
      </c>
      <c r="F32" s="35"/>
    </row>
    <row r="33" spans="1:4">
      <c r="A33" s="5">
        <f t="shared" si="0"/>
        <v>42914</v>
      </c>
      <c r="B33" s="6">
        <v>42914</v>
      </c>
      <c r="C33" s="8">
        <f t="shared" si="1"/>
        <v>44</v>
      </c>
      <c r="D33" s="8">
        <v>659</v>
      </c>
    </row>
    <row r="34" spans="1:4">
      <c r="A34" s="5">
        <f t="shared" si="0"/>
        <v>42915</v>
      </c>
      <c r="B34" s="6">
        <v>42915</v>
      </c>
      <c r="C34" s="8">
        <f t="shared" si="1"/>
        <v>38</v>
      </c>
      <c r="D34" s="8">
        <v>697</v>
      </c>
    </row>
    <row r="35" spans="1:4">
      <c r="A35" s="5">
        <f t="shared" si="0"/>
        <v>42916</v>
      </c>
      <c r="B35" s="6">
        <v>42916</v>
      </c>
      <c r="C35" s="8">
        <f t="shared" si="1"/>
        <v>76</v>
      </c>
      <c r="D35" s="8">
        <v>773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773</v>
      </c>
    </row>
    <row r="38" spans="1:4">
      <c r="C38" s="11"/>
    </row>
    <row r="39" spans="1:4">
      <c r="B39" s="12" t="s">
        <v>8</v>
      </c>
      <c r="C39" s="13">
        <v>1000</v>
      </c>
    </row>
    <row r="40" spans="1:4">
      <c r="B40" s="12" t="s">
        <v>9</v>
      </c>
      <c r="C40" s="13">
        <f>C37</f>
        <v>773</v>
      </c>
    </row>
    <row r="41" spans="1:4">
      <c r="B41" s="12" t="s">
        <v>10</v>
      </c>
      <c r="C41" s="13">
        <f>C39-C40</f>
        <v>227</v>
      </c>
    </row>
    <row r="42" spans="1:4">
      <c r="B42" s="12" t="s">
        <v>11</v>
      </c>
      <c r="C42" s="14">
        <f>C40/C39</f>
        <v>0.77300000000000002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8.4074074074074066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18" sqref="D18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69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4" t="s">
        <v>5</v>
      </c>
      <c r="E5" s="35"/>
      <c r="F5" s="35"/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F6" s="35"/>
    </row>
    <row r="7" spans="1:6">
      <c r="A7" s="5">
        <f t="shared" ref="A7:A35" si="0">B7</f>
        <v>42888</v>
      </c>
      <c r="B7" s="6">
        <v>42888</v>
      </c>
      <c r="C7" s="8">
        <f>IF(D7-D6&lt;0,0,D7-D6)</f>
        <v>0</v>
      </c>
      <c r="D7" s="8">
        <v>0</v>
      </c>
      <c r="F7" s="35"/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0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0</v>
      </c>
      <c r="F9" s="35"/>
    </row>
    <row r="10" spans="1:6">
      <c r="A10" s="5">
        <f t="shared" si="0"/>
        <v>42891</v>
      </c>
      <c r="B10" s="6">
        <v>42891</v>
      </c>
      <c r="C10" s="8">
        <f t="shared" si="1"/>
        <v>0</v>
      </c>
      <c r="D10" s="8">
        <v>0</v>
      </c>
      <c r="F10" s="35"/>
    </row>
    <row r="11" spans="1:6">
      <c r="A11" s="5">
        <f t="shared" si="0"/>
        <v>42892</v>
      </c>
      <c r="B11" s="6">
        <v>42892</v>
      </c>
      <c r="C11" s="8">
        <f t="shared" si="1"/>
        <v>0</v>
      </c>
      <c r="D11" s="8">
        <v>0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0</v>
      </c>
      <c r="D12" s="8">
        <v>0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0</v>
      </c>
      <c r="D13" s="8">
        <v>0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0</v>
      </c>
      <c r="D14" s="8">
        <v>0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>
        <v>0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0</v>
      </c>
      <c r="D16" s="8">
        <v>0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8">
        <v>0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8"/>
      <c r="F18" s="7"/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/>
      <c r="F19" s="7"/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8"/>
      <c r="F20" s="7"/>
    </row>
    <row r="21" spans="1:6">
      <c r="A21" s="5">
        <f t="shared" si="0"/>
        <v>42902</v>
      </c>
      <c r="B21" s="6">
        <v>42902</v>
      </c>
      <c r="C21" s="8">
        <f t="shared" si="1"/>
        <v>0</v>
      </c>
      <c r="D21" s="8"/>
      <c r="F21" s="35"/>
    </row>
    <row r="22" spans="1:6">
      <c r="A22" s="5">
        <f t="shared" si="0"/>
        <v>42903</v>
      </c>
      <c r="B22" s="6">
        <v>42903</v>
      </c>
      <c r="C22" s="8">
        <f t="shared" si="1"/>
        <v>0</v>
      </c>
      <c r="D22" s="8"/>
      <c r="F22" s="35"/>
    </row>
    <row r="23" spans="1:6">
      <c r="A23" s="5">
        <f t="shared" si="0"/>
        <v>42904</v>
      </c>
      <c r="B23" s="6">
        <v>42904</v>
      </c>
      <c r="C23" s="8">
        <f t="shared" si="1"/>
        <v>0</v>
      </c>
      <c r="D23" s="8"/>
      <c r="F23" s="35"/>
    </row>
    <row r="24" spans="1:6">
      <c r="A24" s="5">
        <f t="shared" si="0"/>
        <v>42905</v>
      </c>
      <c r="B24" s="6">
        <v>42905</v>
      </c>
      <c r="C24" s="8">
        <f t="shared" si="1"/>
        <v>0</v>
      </c>
      <c r="D24" s="8"/>
      <c r="F24" s="35"/>
    </row>
    <row r="25" spans="1:6">
      <c r="A25" s="5">
        <f t="shared" si="0"/>
        <v>42906</v>
      </c>
      <c r="B25" s="6">
        <v>42906</v>
      </c>
      <c r="C25" s="8">
        <f t="shared" si="1"/>
        <v>0</v>
      </c>
      <c r="D25" s="8"/>
      <c r="F25" s="35"/>
    </row>
    <row r="26" spans="1:6">
      <c r="A26" s="5">
        <f t="shared" si="0"/>
        <v>42907</v>
      </c>
      <c r="B26" s="6">
        <v>42907</v>
      </c>
      <c r="C26" s="8">
        <f t="shared" si="1"/>
        <v>0</v>
      </c>
      <c r="D26" s="8"/>
      <c r="F26" s="35"/>
    </row>
    <row r="27" spans="1:6">
      <c r="A27" s="5">
        <f t="shared" si="0"/>
        <v>42908</v>
      </c>
      <c r="B27" s="6">
        <v>42908</v>
      </c>
      <c r="C27" s="8">
        <f t="shared" si="1"/>
        <v>0</v>
      </c>
      <c r="D27" s="8"/>
      <c r="F27" s="35"/>
    </row>
    <row r="28" spans="1:6">
      <c r="A28" s="5">
        <f t="shared" si="0"/>
        <v>42909</v>
      </c>
      <c r="B28" s="6">
        <v>42909</v>
      </c>
      <c r="C28" s="8">
        <f t="shared" si="1"/>
        <v>0</v>
      </c>
      <c r="D28" s="8"/>
      <c r="F28" s="35"/>
    </row>
    <row r="29" spans="1:6">
      <c r="A29" s="5">
        <f t="shared" si="0"/>
        <v>42910</v>
      </c>
      <c r="B29" s="6">
        <v>42910</v>
      </c>
      <c r="C29" s="8">
        <f t="shared" si="1"/>
        <v>0</v>
      </c>
      <c r="D29" s="8"/>
      <c r="F29" s="35"/>
    </row>
    <row r="30" spans="1:6">
      <c r="A30" s="5">
        <f t="shared" si="0"/>
        <v>42911</v>
      </c>
      <c r="B30" s="6">
        <v>42911</v>
      </c>
      <c r="C30" s="8">
        <f t="shared" si="1"/>
        <v>0</v>
      </c>
      <c r="D30" s="8"/>
      <c r="F30" s="35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0</v>
      </c>
      <c r="D31" s="8"/>
      <c r="F31" s="35"/>
    </row>
    <row r="32" spans="1:6" ht="15" customHeight="1">
      <c r="A32" s="5">
        <f t="shared" si="0"/>
        <v>42913</v>
      </c>
      <c r="B32" s="6">
        <v>42913</v>
      </c>
      <c r="C32" s="8">
        <f t="shared" si="1"/>
        <v>0</v>
      </c>
      <c r="D32" s="8"/>
      <c r="F32" s="35"/>
    </row>
    <row r="33" spans="1:4">
      <c r="A33" s="5">
        <f t="shared" si="0"/>
        <v>42914</v>
      </c>
      <c r="B33" s="6">
        <v>42914</v>
      </c>
      <c r="C33" s="8">
        <f t="shared" si="1"/>
        <v>0</v>
      </c>
      <c r="D33" s="8"/>
    </row>
    <row r="34" spans="1:4">
      <c r="A34" s="5">
        <f t="shared" si="0"/>
        <v>42915</v>
      </c>
      <c r="B34" s="6">
        <v>42915</v>
      </c>
      <c r="C34" s="8">
        <f t="shared" si="1"/>
        <v>0</v>
      </c>
      <c r="D34" s="8"/>
    </row>
    <row r="35" spans="1:4">
      <c r="A35" s="5">
        <f t="shared" si="0"/>
        <v>42916</v>
      </c>
      <c r="B35" s="6">
        <v>42916</v>
      </c>
      <c r="C35" s="8">
        <f t="shared" si="1"/>
        <v>0</v>
      </c>
      <c r="D35" s="8"/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0</v>
      </c>
    </row>
    <row r="38" spans="1:4">
      <c r="C38" s="11"/>
    </row>
    <row r="39" spans="1:4">
      <c r="B39" s="12" t="s">
        <v>8</v>
      </c>
      <c r="C39" s="13">
        <v>200</v>
      </c>
    </row>
    <row r="40" spans="1:4">
      <c r="B40" s="12" t="s">
        <v>9</v>
      </c>
      <c r="C40" s="13">
        <f>C37</f>
        <v>0</v>
      </c>
    </row>
    <row r="41" spans="1:4">
      <c r="B41" s="12" t="s">
        <v>10</v>
      </c>
      <c r="C41" s="13">
        <f>C39-C40</f>
        <v>200</v>
      </c>
    </row>
    <row r="42" spans="1:4">
      <c r="B42" s="12" t="s">
        <v>11</v>
      </c>
      <c r="C42" s="14">
        <f>C40/C39</f>
        <v>0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7.4074074074074074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4" workbookViewId="0">
      <selection activeCell="D34" sqref="D34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6.83203125" customWidth="1"/>
    <col min="4" max="4" width="18.5" customWidth="1"/>
  </cols>
  <sheetData>
    <row r="2" spans="1:6">
      <c r="B2" s="1" t="s">
        <v>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</row>
    <row r="6" spans="1:6">
      <c r="A6" s="5">
        <f>B6</f>
        <v>42887</v>
      </c>
      <c r="B6" s="6">
        <v>42887</v>
      </c>
      <c r="C6" s="8">
        <f>D6</f>
        <v>0</v>
      </c>
      <c r="D6" s="41">
        <v>0</v>
      </c>
      <c r="F6" s="7"/>
    </row>
    <row r="7" spans="1:6">
      <c r="A7" s="5">
        <f t="shared" ref="A7:A35" si="0">B7</f>
        <v>42888</v>
      </c>
      <c r="B7" s="6">
        <v>42888</v>
      </c>
      <c r="C7" s="8">
        <f>IF(D7-D6&lt;0,0,D7-D6)</f>
        <v>1</v>
      </c>
      <c r="D7" s="8">
        <v>1</v>
      </c>
      <c r="F7" s="7"/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1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1</v>
      </c>
      <c r="F9" s="7"/>
    </row>
    <row r="10" spans="1:6">
      <c r="A10" s="5">
        <f t="shared" si="0"/>
        <v>42891</v>
      </c>
      <c r="B10" s="6">
        <v>42891</v>
      </c>
      <c r="C10" s="8">
        <f t="shared" si="1"/>
        <v>0</v>
      </c>
      <c r="D10" s="8">
        <v>1</v>
      </c>
      <c r="F10" s="7"/>
    </row>
    <row r="11" spans="1:6">
      <c r="A11" s="5">
        <f t="shared" si="0"/>
        <v>42892</v>
      </c>
      <c r="B11" s="6">
        <v>42892</v>
      </c>
      <c r="C11" s="8">
        <f t="shared" si="1"/>
        <v>0</v>
      </c>
      <c r="D11" s="8">
        <v>1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2</v>
      </c>
      <c r="D12" s="8">
        <v>3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1</v>
      </c>
      <c r="D13" s="8">
        <v>4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0</v>
      </c>
      <c r="D14" s="8">
        <v>4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>
        <v>4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0</v>
      </c>
      <c r="D16" s="8">
        <v>4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8">
        <v>4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8">
        <v>4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>
        <v>4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1</v>
      </c>
      <c r="D20" s="8">
        <v>5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0</v>
      </c>
      <c r="D21" s="8">
        <v>5</v>
      </c>
      <c r="F21" s="7"/>
    </row>
    <row r="22" spans="1:6">
      <c r="A22" s="5">
        <f t="shared" si="0"/>
        <v>42903</v>
      </c>
      <c r="B22" s="6">
        <v>42903</v>
      </c>
      <c r="C22" s="8">
        <f t="shared" si="1"/>
        <v>7</v>
      </c>
      <c r="D22" s="8">
        <v>12</v>
      </c>
      <c r="F22" s="7"/>
    </row>
    <row r="23" spans="1:6">
      <c r="A23" s="5">
        <f t="shared" si="0"/>
        <v>42904</v>
      </c>
      <c r="B23" s="6">
        <v>42904</v>
      </c>
      <c r="C23" s="8">
        <f t="shared" si="1"/>
        <v>9</v>
      </c>
      <c r="D23" s="8">
        <v>21</v>
      </c>
      <c r="F23" s="7"/>
    </row>
    <row r="24" spans="1:6">
      <c r="A24" s="5">
        <f t="shared" si="0"/>
        <v>42905</v>
      </c>
      <c r="B24" s="6">
        <v>42905</v>
      </c>
      <c r="C24" s="8">
        <f t="shared" si="1"/>
        <v>1</v>
      </c>
      <c r="D24" s="8">
        <v>22</v>
      </c>
      <c r="F24" s="7"/>
    </row>
    <row r="25" spans="1:6">
      <c r="A25" s="5">
        <f t="shared" si="0"/>
        <v>42906</v>
      </c>
      <c r="B25" s="6">
        <v>42906</v>
      </c>
      <c r="C25" s="8">
        <f t="shared" si="1"/>
        <v>9</v>
      </c>
      <c r="D25" s="8">
        <v>31</v>
      </c>
      <c r="F25" s="7"/>
    </row>
    <row r="26" spans="1:6">
      <c r="A26" s="5">
        <f t="shared" si="0"/>
        <v>42907</v>
      </c>
      <c r="B26" s="6">
        <v>42907</v>
      </c>
      <c r="C26" s="8">
        <f t="shared" si="1"/>
        <v>3</v>
      </c>
      <c r="D26" s="8">
        <v>34</v>
      </c>
      <c r="F26" s="7"/>
    </row>
    <row r="27" spans="1:6">
      <c r="A27" s="5">
        <f t="shared" si="0"/>
        <v>42908</v>
      </c>
      <c r="B27" s="6">
        <v>42908</v>
      </c>
      <c r="C27" s="8">
        <f t="shared" si="1"/>
        <v>0</v>
      </c>
      <c r="D27" s="8">
        <v>34</v>
      </c>
      <c r="F27" s="7"/>
    </row>
    <row r="28" spans="1:6">
      <c r="A28" s="5">
        <f t="shared" si="0"/>
        <v>42909</v>
      </c>
      <c r="B28" s="6">
        <v>42909</v>
      </c>
      <c r="C28" s="8">
        <f t="shared" si="1"/>
        <v>1</v>
      </c>
      <c r="D28" s="8">
        <v>35</v>
      </c>
      <c r="F28" s="7"/>
    </row>
    <row r="29" spans="1:6">
      <c r="A29" s="5">
        <f t="shared" si="0"/>
        <v>42910</v>
      </c>
      <c r="B29" s="6">
        <v>42910</v>
      </c>
      <c r="C29" s="8">
        <f t="shared" si="1"/>
        <v>0</v>
      </c>
      <c r="D29" s="8">
        <v>35</v>
      </c>
      <c r="F29" s="7"/>
    </row>
    <row r="30" spans="1:6">
      <c r="A30" s="5">
        <f t="shared" si="0"/>
        <v>42911</v>
      </c>
      <c r="B30" s="6">
        <v>42911</v>
      </c>
      <c r="C30" s="8">
        <f t="shared" si="1"/>
        <v>0</v>
      </c>
      <c r="D30" s="8">
        <v>35</v>
      </c>
      <c r="F30" s="7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0</v>
      </c>
      <c r="D31" s="8">
        <v>35</v>
      </c>
      <c r="F31" s="7"/>
    </row>
    <row r="32" spans="1:6" ht="15" customHeight="1">
      <c r="A32" s="5">
        <f t="shared" si="0"/>
        <v>42913</v>
      </c>
      <c r="B32" s="6">
        <v>42913</v>
      </c>
      <c r="C32" s="8">
        <f t="shared" si="1"/>
        <v>0</v>
      </c>
      <c r="D32" s="41">
        <v>35</v>
      </c>
      <c r="F32" s="7"/>
    </row>
    <row r="33" spans="1:4">
      <c r="A33" s="5">
        <f t="shared" si="0"/>
        <v>42914</v>
      </c>
      <c r="B33" s="6">
        <v>42914</v>
      </c>
      <c r="C33" s="8">
        <f t="shared" si="1"/>
        <v>0</v>
      </c>
      <c r="D33" s="8">
        <v>35</v>
      </c>
    </row>
    <row r="34" spans="1:4">
      <c r="A34" s="5">
        <f t="shared" si="0"/>
        <v>42915</v>
      </c>
      <c r="B34" s="6">
        <v>42915</v>
      </c>
      <c r="C34" s="8">
        <f t="shared" si="1"/>
        <v>0</v>
      </c>
      <c r="D34" s="8">
        <v>35</v>
      </c>
    </row>
    <row r="35" spans="1:4">
      <c r="A35" s="5">
        <f t="shared" si="0"/>
        <v>42916</v>
      </c>
      <c r="B35" s="6">
        <v>42916</v>
      </c>
      <c r="C35" s="8">
        <f t="shared" si="1"/>
        <v>0</v>
      </c>
      <c r="D35" s="8">
        <v>35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35</v>
      </c>
    </row>
    <row r="38" spans="1:4">
      <c r="C38" s="11"/>
    </row>
    <row r="39" spans="1:4">
      <c r="B39" s="12" t="s">
        <v>8</v>
      </c>
      <c r="C39" s="13">
        <v>200</v>
      </c>
    </row>
    <row r="40" spans="1:4">
      <c r="B40" s="12" t="s">
        <v>9</v>
      </c>
      <c r="C40" s="13">
        <f>C37</f>
        <v>35</v>
      </c>
    </row>
    <row r="41" spans="1:4">
      <c r="B41" s="12" t="s">
        <v>10</v>
      </c>
      <c r="C41" s="13">
        <f>C39-C40</f>
        <v>165</v>
      </c>
    </row>
    <row r="42" spans="1:4">
      <c r="B42" s="12" t="s">
        <v>11</v>
      </c>
      <c r="C42" s="14">
        <f>C40/C39</f>
        <v>0.17499999999999999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6.1111111111111107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17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54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14</v>
      </c>
      <c r="D6" s="8">
        <v>14</v>
      </c>
      <c r="E6" s="12" t="s">
        <v>42</v>
      </c>
      <c r="F6" s="13">
        <f>AVERAGE(C6:C12)</f>
        <v>4.1428571428571432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5</v>
      </c>
      <c r="D7" s="8">
        <v>19</v>
      </c>
    </row>
    <row r="8" spans="1:6">
      <c r="A8" s="5">
        <f t="shared" si="0"/>
        <v>42889</v>
      </c>
      <c r="B8" s="6">
        <v>42889</v>
      </c>
      <c r="C8" s="8">
        <f>IF(D8-D7&lt;0,0,D8-D7)</f>
        <v>2</v>
      </c>
      <c r="D8" s="8">
        <v>21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1</v>
      </c>
      <c r="D9" s="8">
        <v>22</v>
      </c>
    </row>
    <row r="10" spans="1:6">
      <c r="A10" s="5">
        <f t="shared" si="0"/>
        <v>42891</v>
      </c>
      <c r="B10" s="6">
        <v>42891</v>
      </c>
      <c r="C10" s="8">
        <f t="shared" si="1"/>
        <v>2</v>
      </c>
      <c r="D10" s="8">
        <v>24</v>
      </c>
    </row>
    <row r="11" spans="1:6">
      <c r="A11" s="5">
        <f t="shared" si="0"/>
        <v>42892</v>
      </c>
      <c r="B11" s="6">
        <v>42892</v>
      </c>
      <c r="C11" s="8">
        <f t="shared" si="1"/>
        <v>1</v>
      </c>
      <c r="D11" s="8">
        <v>25</v>
      </c>
    </row>
    <row r="12" spans="1:6">
      <c r="A12" s="5">
        <f t="shared" si="0"/>
        <v>42893</v>
      </c>
      <c r="B12" s="6">
        <v>42893</v>
      </c>
      <c r="C12" s="8">
        <f t="shared" si="1"/>
        <v>4</v>
      </c>
      <c r="D12" s="8">
        <v>29</v>
      </c>
    </row>
    <row r="13" spans="1:6">
      <c r="A13" s="5">
        <f t="shared" si="0"/>
        <v>42894</v>
      </c>
      <c r="B13" s="6">
        <v>42894</v>
      </c>
      <c r="C13" s="8">
        <f t="shared" si="1"/>
        <v>0</v>
      </c>
      <c r="D13" s="8">
        <v>29</v>
      </c>
      <c r="E13" s="12" t="s">
        <v>43</v>
      </c>
      <c r="F13" s="13">
        <f>AVERAGE(C13:C19)</f>
        <v>0.5714285714285714</v>
      </c>
    </row>
    <row r="14" spans="1:6">
      <c r="A14" s="5">
        <f t="shared" si="0"/>
        <v>42895</v>
      </c>
      <c r="B14" s="6">
        <v>42895</v>
      </c>
      <c r="C14" s="8">
        <f t="shared" si="1"/>
        <v>3</v>
      </c>
      <c r="D14" s="8">
        <v>32</v>
      </c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>
        <v>32</v>
      </c>
    </row>
    <row r="16" spans="1:6">
      <c r="A16" s="5">
        <f t="shared" si="0"/>
        <v>42897</v>
      </c>
      <c r="B16" s="6">
        <v>42897</v>
      </c>
      <c r="C16" s="8">
        <f t="shared" si="1"/>
        <v>1</v>
      </c>
      <c r="D16" s="8">
        <v>33</v>
      </c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8">
        <v>33</v>
      </c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8">
        <v>33</v>
      </c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>
        <v>33</v>
      </c>
    </row>
    <row r="20" spans="1:6">
      <c r="A20" s="5">
        <f t="shared" si="0"/>
        <v>42901</v>
      </c>
      <c r="B20" s="6">
        <v>42901</v>
      </c>
      <c r="C20" s="8">
        <f t="shared" si="1"/>
        <v>1</v>
      </c>
      <c r="D20" s="8">
        <v>34</v>
      </c>
      <c r="E20" s="12" t="s">
        <v>44</v>
      </c>
      <c r="F20" s="13">
        <f>AVERAGE(C20:C26)</f>
        <v>21.571428571428573</v>
      </c>
    </row>
    <row r="21" spans="1:6">
      <c r="A21" s="5">
        <f t="shared" si="0"/>
        <v>42902</v>
      </c>
      <c r="B21" s="6">
        <v>42902</v>
      </c>
      <c r="C21" s="8">
        <f t="shared" si="1"/>
        <v>10</v>
      </c>
      <c r="D21" s="8">
        <v>44</v>
      </c>
    </row>
    <row r="22" spans="1:6">
      <c r="A22" s="5">
        <f t="shared" si="0"/>
        <v>42903</v>
      </c>
      <c r="B22" s="6">
        <v>42903</v>
      </c>
      <c r="C22" s="8">
        <f t="shared" si="1"/>
        <v>8</v>
      </c>
      <c r="D22" s="8">
        <v>52</v>
      </c>
    </row>
    <row r="23" spans="1:6">
      <c r="A23" s="5">
        <f t="shared" si="0"/>
        <v>42904</v>
      </c>
      <c r="B23" s="6">
        <v>42904</v>
      </c>
      <c r="C23" s="8">
        <f t="shared" si="1"/>
        <v>13</v>
      </c>
      <c r="D23" s="8">
        <v>65</v>
      </c>
    </row>
    <row r="24" spans="1:6">
      <c r="A24" s="5">
        <f t="shared" si="0"/>
        <v>42905</v>
      </c>
      <c r="B24" s="6">
        <v>42905</v>
      </c>
      <c r="C24" s="8">
        <f t="shared" si="1"/>
        <v>9</v>
      </c>
      <c r="D24" s="8">
        <v>74</v>
      </c>
    </row>
    <row r="25" spans="1:6">
      <c r="A25" s="5">
        <f t="shared" si="0"/>
        <v>42906</v>
      </c>
      <c r="B25" s="6">
        <v>42906</v>
      </c>
      <c r="C25" s="8">
        <f t="shared" si="1"/>
        <v>3</v>
      </c>
      <c r="D25" s="8">
        <v>77</v>
      </c>
    </row>
    <row r="26" spans="1:6">
      <c r="A26" s="5">
        <f t="shared" si="0"/>
        <v>42907</v>
      </c>
      <c r="B26" s="6">
        <v>42907</v>
      </c>
      <c r="C26" s="8">
        <f t="shared" si="1"/>
        <v>107</v>
      </c>
      <c r="D26" s="8">
        <v>184</v>
      </c>
    </row>
    <row r="27" spans="1:6">
      <c r="A27" s="5">
        <f t="shared" si="0"/>
        <v>42908</v>
      </c>
      <c r="B27" s="6">
        <v>42908</v>
      </c>
      <c r="C27" s="8">
        <f t="shared" si="1"/>
        <v>121</v>
      </c>
      <c r="D27" s="8">
        <v>305</v>
      </c>
      <c r="E27" s="12" t="s">
        <v>45</v>
      </c>
      <c r="F27" s="13">
        <f>AVERAGE(C27:C33)</f>
        <v>190.28571428571428</v>
      </c>
    </row>
    <row r="28" spans="1:6">
      <c r="A28" s="5">
        <f t="shared" si="0"/>
        <v>42909</v>
      </c>
      <c r="B28" s="6">
        <v>42909</v>
      </c>
      <c r="C28" s="8">
        <f t="shared" si="1"/>
        <v>47</v>
      </c>
      <c r="D28" s="8">
        <v>352</v>
      </c>
    </row>
    <row r="29" spans="1:6">
      <c r="A29" s="5">
        <f t="shared" si="0"/>
        <v>42910</v>
      </c>
      <c r="B29" s="6">
        <v>42910</v>
      </c>
      <c r="C29" s="8">
        <f t="shared" si="1"/>
        <v>52</v>
      </c>
      <c r="D29" s="8">
        <v>404</v>
      </c>
    </row>
    <row r="30" spans="1:6">
      <c r="A30" s="5">
        <f t="shared" si="0"/>
        <v>42911</v>
      </c>
      <c r="B30" s="6">
        <v>42911</v>
      </c>
      <c r="C30" s="8">
        <f t="shared" si="1"/>
        <v>113</v>
      </c>
      <c r="D30" s="8">
        <v>517</v>
      </c>
    </row>
    <row r="31" spans="1:6">
      <c r="A31" s="5">
        <f t="shared" si="0"/>
        <v>42912</v>
      </c>
      <c r="B31" s="6">
        <v>42912</v>
      </c>
      <c r="C31" s="8">
        <f t="shared" si="1"/>
        <v>331</v>
      </c>
      <c r="D31" s="8">
        <v>848</v>
      </c>
    </row>
    <row r="32" spans="1:6">
      <c r="A32" s="5">
        <f t="shared" si="0"/>
        <v>42913</v>
      </c>
      <c r="B32" s="6">
        <v>42913</v>
      </c>
      <c r="C32" s="8">
        <f t="shared" si="1"/>
        <v>324</v>
      </c>
      <c r="D32" s="8">
        <v>1172</v>
      </c>
    </row>
    <row r="33" spans="1:4">
      <c r="A33" s="5">
        <f t="shared" si="0"/>
        <v>42914</v>
      </c>
      <c r="B33" s="6">
        <v>42914</v>
      </c>
      <c r="C33" s="8">
        <f t="shared" si="1"/>
        <v>344</v>
      </c>
      <c r="D33" s="8">
        <v>1516</v>
      </c>
    </row>
    <row r="34" spans="1:4">
      <c r="A34" s="5">
        <f t="shared" si="0"/>
        <v>42915</v>
      </c>
      <c r="B34" s="6">
        <v>42915</v>
      </c>
      <c r="C34" s="8">
        <f t="shared" si="1"/>
        <v>502</v>
      </c>
      <c r="D34" s="41">
        <v>2018</v>
      </c>
    </row>
    <row r="35" spans="1:4">
      <c r="A35" s="5">
        <f t="shared" si="0"/>
        <v>42916</v>
      </c>
      <c r="B35" s="6">
        <v>42916</v>
      </c>
      <c r="C35" s="8">
        <f t="shared" si="1"/>
        <v>636</v>
      </c>
      <c r="D35" s="8">
        <v>2654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2654</v>
      </c>
    </row>
    <row r="38" spans="1:4">
      <c r="C38" s="11"/>
    </row>
    <row r="39" spans="1:4">
      <c r="B39" s="12" t="s">
        <v>8</v>
      </c>
      <c r="C39" s="13">
        <v>10000</v>
      </c>
    </row>
    <row r="40" spans="1:4">
      <c r="B40" s="12" t="s">
        <v>9</v>
      </c>
      <c r="C40" s="13">
        <f>C37</f>
        <v>2654</v>
      </c>
    </row>
    <row r="41" spans="1:4">
      <c r="B41" s="12" t="s">
        <v>10</v>
      </c>
      <c r="C41" s="13">
        <f>C39-C40</f>
        <v>7346</v>
      </c>
    </row>
    <row r="42" spans="1:4">
      <c r="B42" s="12" t="s">
        <v>11</v>
      </c>
      <c r="C42" s="14">
        <f>C40/C39</f>
        <v>0.26540000000000002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272.07407407407408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13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55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0</v>
      </c>
      <c r="D6" s="41">
        <v>0</v>
      </c>
      <c r="E6" s="12" t="s">
        <v>42</v>
      </c>
      <c r="F6" s="13">
        <f>AVERAGE(C6:C12)</f>
        <v>5.5714285714285712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0</v>
      </c>
      <c r="D7" s="8">
        <v>0</v>
      </c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0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0</v>
      </c>
    </row>
    <row r="10" spans="1:6">
      <c r="A10" s="5">
        <f t="shared" si="0"/>
        <v>42891</v>
      </c>
      <c r="B10" s="6">
        <v>42891</v>
      </c>
      <c r="C10" s="8">
        <f t="shared" si="1"/>
        <v>0</v>
      </c>
      <c r="D10" s="8">
        <v>0</v>
      </c>
    </row>
    <row r="11" spans="1:6">
      <c r="A11" s="5">
        <f t="shared" si="0"/>
        <v>42892</v>
      </c>
      <c r="B11" s="6">
        <v>42892</v>
      </c>
      <c r="C11" s="8">
        <f t="shared" si="1"/>
        <v>0</v>
      </c>
      <c r="D11" s="8">
        <v>0</v>
      </c>
    </row>
    <row r="12" spans="1:6">
      <c r="A12" s="5">
        <f t="shared" si="0"/>
        <v>42893</v>
      </c>
      <c r="B12" s="6">
        <v>42893</v>
      </c>
      <c r="C12" s="8">
        <f t="shared" si="1"/>
        <v>39</v>
      </c>
      <c r="D12" s="8">
        <v>39</v>
      </c>
    </row>
    <row r="13" spans="1:6">
      <c r="A13" s="5">
        <f t="shared" si="0"/>
        <v>42894</v>
      </c>
      <c r="B13" s="6">
        <v>42894</v>
      </c>
      <c r="C13" s="8">
        <f t="shared" si="1"/>
        <v>24</v>
      </c>
      <c r="D13" s="8">
        <v>63</v>
      </c>
      <c r="E13" s="12" t="s">
        <v>43</v>
      </c>
      <c r="F13" s="13">
        <f>AVERAGE(C13:C19)</f>
        <v>15.142857142857142</v>
      </c>
    </row>
    <row r="14" spans="1:6">
      <c r="A14" s="5">
        <f t="shared" si="0"/>
        <v>42895</v>
      </c>
      <c r="B14" s="6">
        <v>42895</v>
      </c>
      <c r="C14" s="8">
        <f t="shared" si="1"/>
        <v>6</v>
      </c>
      <c r="D14" s="8">
        <v>69</v>
      </c>
    </row>
    <row r="15" spans="1:6">
      <c r="A15" s="5">
        <f t="shared" si="0"/>
        <v>42896</v>
      </c>
      <c r="B15" s="6">
        <v>42896</v>
      </c>
      <c r="C15" s="8">
        <f t="shared" si="1"/>
        <v>4</v>
      </c>
      <c r="D15" s="8">
        <v>73</v>
      </c>
    </row>
    <row r="16" spans="1:6">
      <c r="A16" s="5">
        <f t="shared" si="0"/>
        <v>42897</v>
      </c>
      <c r="B16" s="6">
        <v>42897</v>
      </c>
      <c r="C16" s="8">
        <f t="shared" si="1"/>
        <v>6</v>
      </c>
      <c r="D16" s="8">
        <v>79</v>
      </c>
    </row>
    <row r="17" spans="1:6">
      <c r="A17" s="5">
        <f t="shared" si="0"/>
        <v>42898</v>
      </c>
      <c r="B17" s="6">
        <v>42898</v>
      </c>
      <c r="C17" s="8">
        <f t="shared" si="1"/>
        <v>17</v>
      </c>
      <c r="D17" s="8">
        <v>96</v>
      </c>
    </row>
    <row r="18" spans="1:6">
      <c r="A18" s="5">
        <f t="shared" si="0"/>
        <v>42899</v>
      </c>
      <c r="B18" s="6">
        <v>42899</v>
      </c>
      <c r="C18" s="8">
        <f t="shared" si="1"/>
        <v>15</v>
      </c>
      <c r="D18" s="8">
        <v>111</v>
      </c>
    </row>
    <row r="19" spans="1:6">
      <c r="A19" s="5">
        <f t="shared" si="0"/>
        <v>42900</v>
      </c>
      <c r="B19" s="6">
        <v>42900</v>
      </c>
      <c r="C19" s="8">
        <f t="shared" si="1"/>
        <v>34</v>
      </c>
      <c r="D19" s="8">
        <v>145</v>
      </c>
    </row>
    <row r="20" spans="1:6">
      <c r="A20" s="5">
        <f t="shared" si="0"/>
        <v>42901</v>
      </c>
      <c r="B20" s="6">
        <v>42901</v>
      </c>
      <c r="C20" s="8">
        <f t="shared" si="1"/>
        <v>19</v>
      </c>
      <c r="D20" s="8">
        <v>164</v>
      </c>
      <c r="E20" s="12" t="s">
        <v>44</v>
      </c>
      <c r="F20" s="13">
        <f>AVERAGE(C20:C26)</f>
        <v>12</v>
      </c>
    </row>
    <row r="21" spans="1:6">
      <c r="A21" s="5">
        <f t="shared" si="0"/>
        <v>42902</v>
      </c>
      <c r="B21" s="6">
        <v>42902</v>
      </c>
      <c r="C21" s="8">
        <f t="shared" si="1"/>
        <v>18</v>
      </c>
      <c r="D21" s="8">
        <v>182</v>
      </c>
    </row>
    <row r="22" spans="1:6">
      <c r="A22" s="5">
        <f t="shared" si="0"/>
        <v>42903</v>
      </c>
      <c r="B22" s="6">
        <v>42903</v>
      </c>
      <c r="C22" s="8">
        <f t="shared" si="1"/>
        <v>7</v>
      </c>
      <c r="D22" s="8">
        <v>189</v>
      </c>
    </row>
    <row r="23" spans="1:6">
      <c r="A23" s="5">
        <f t="shared" si="0"/>
        <v>42904</v>
      </c>
      <c r="B23" s="6">
        <v>42904</v>
      </c>
      <c r="C23" s="8">
        <f t="shared" si="1"/>
        <v>7</v>
      </c>
      <c r="D23" s="8">
        <v>196</v>
      </c>
    </row>
    <row r="24" spans="1:6">
      <c r="A24" s="5">
        <f t="shared" si="0"/>
        <v>42905</v>
      </c>
      <c r="B24" s="6">
        <v>42905</v>
      </c>
      <c r="C24" s="8">
        <f t="shared" si="1"/>
        <v>16</v>
      </c>
      <c r="D24" s="8">
        <v>212</v>
      </c>
    </row>
    <row r="25" spans="1:6">
      <c r="A25" s="5">
        <f t="shared" si="0"/>
        <v>42906</v>
      </c>
      <c r="B25" s="6">
        <v>42906</v>
      </c>
      <c r="C25" s="8">
        <f t="shared" si="1"/>
        <v>7</v>
      </c>
      <c r="D25" s="8">
        <v>219</v>
      </c>
    </row>
    <row r="26" spans="1:6">
      <c r="A26" s="5">
        <f t="shared" si="0"/>
        <v>42907</v>
      </c>
      <c r="B26" s="6">
        <v>42907</v>
      </c>
      <c r="C26" s="8">
        <f t="shared" si="1"/>
        <v>10</v>
      </c>
      <c r="D26" s="8">
        <v>229</v>
      </c>
    </row>
    <row r="27" spans="1:6">
      <c r="A27" s="5">
        <f t="shared" si="0"/>
        <v>42908</v>
      </c>
      <c r="B27" s="6">
        <v>42908</v>
      </c>
      <c r="C27" s="8">
        <f t="shared" si="1"/>
        <v>23</v>
      </c>
      <c r="D27" s="8">
        <v>252</v>
      </c>
      <c r="E27" s="12" t="s">
        <v>45</v>
      </c>
      <c r="F27" s="13">
        <f>AVERAGE(C27:C33)</f>
        <v>60</v>
      </c>
    </row>
    <row r="28" spans="1:6">
      <c r="A28" s="5">
        <f t="shared" si="0"/>
        <v>42909</v>
      </c>
      <c r="B28" s="6">
        <v>42909</v>
      </c>
      <c r="C28" s="8">
        <f t="shared" si="1"/>
        <v>73</v>
      </c>
      <c r="D28" s="8">
        <v>325</v>
      </c>
    </row>
    <row r="29" spans="1:6">
      <c r="A29" s="5">
        <f t="shared" si="0"/>
        <v>42910</v>
      </c>
      <c r="B29" s="6">
        <v>42910</v>
      </c>
      <c r="C29" s="8">
        <f t="shared" si="1"/>
        <v>55</v>
      </c>
      <c r="D29" s="8">
        <v>380</v>
      </c>
    </row>
    <row r="30" spans="1:6">
      <c r="A30" s="5">
        <f t="shared" si="0"/>
        <v>42911</v>
      </c>
      <c r="B30" s="6">
        <v>42911</v>
      </c>
      <c r="C30" s="8">
        <f t="shared" si="1"/>
        <v>16</v>
      </c>
      <c r="D30" s="8">
        <v>396</v>
      </c>
    </row>
    <row r="31" spans="1:6">
      <c r="A31" s="5">
        <f t="shared" si="0"/>
        <v>42912</v>
      </c>
      <c r="B31" s="6">
        <v>42912</v>
      </c>
      <c r="C31" s="8">
        <f t="shared" si="1"/>
        <v>37</v>
      </c>
      <c r="D31" s="8">
        <v>433</v>
      </c>
    </row>
    <row r="32" spans="1:6">
      <c r="A32" s="5">
        <f t="shared" si="0"/>
        <v>42913</v>
      </c>
      <c r="B32" s="6">
        <v>42913</v>
      </c>
      <c r="C32" s="8">
        <f t="shared" si="1"/>
        <v>51</v>
      </c>
      <c r="D32" s="8">
        <v>484</v>
      </c>
    </row>
    <row r="33" spans="1:4">
      <c r="A33" s="5">
        <f t="shared" si="0"/>
        <v>42914</v>
      </c>
      <c r="B33" s="6">
        <v>42914</v>
      </c>
      <c r="C33" s="8">
        <f t="shared" si="1"/>
        <v>165</v>
      </c>
      <c r="D33" s="8">
        <v>649</v>
      </c>
    </row>
    <row r="34" spans="1:4">
      <c r="A34" s="5">
        <f t="shared" si="0"/>
        <v>42915</v>
      </c>
      <c r="B34" s="6">
        <v>42915</v>
      </c>
      <c r="C34" s="8">
        <f t="shared" si="1"/>
        <v>252</v>
      </c>
      <c r="D34" s="41">
        <v>901</v>
      </c>
    </row>
    <row r="35" spans="1:4">
      <c r="A35" s="5">
        <f t="shared" si="0"/>
        <v>42916</v>
      </c>
      <c r="B35" s="6">
        <v>42916</v>
      </c>
      <c r="C35" s="8">
        <f t="shared" si="1"/>
        <v>120</v>
      </c>
      <c r="D35" s="8">
        <v>1021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1021</v>
      </c>
    </row>
    <row r="38" spans="1:4">
      <c r="C38" s="11"/>
    </row>
    <row r="39" spans="1:4">
      <c r="B39" s="12" t="s">
        <v>8</v>
      </c>
      <c r="C39" s="13">
        <v>1000</v>
      </c>
    </row>
    <row r="40" spans="1:4">
      <c r="B40" s="12" t="s">
        <v>9</v>
      </c>
      <c r="C40" s="13">
        <f>C37</f>
        <v>1021</v>
      </c>
    </row>
    <row r="41" spans="1:4">
      <c r="B41" s="12" t="s">
        <v>10</v>
      </c>
      <c r="C41" s="13">
        <f>C39-C40</f>
        <v>-21</v>
      </c>
    </row>
    <row r="42" spans="1:4">
      <c r="B42" s="12" t="s">
        <v>11</v>
      </c>
      <c r="C42" s="14">
        <f>C40/C39</f>
        <v>1.0209999999999999</v>
      </c>
    </row>
    <row r="43" spans="1:4">
      <c r="B43" s="12" t="s">
        <v>12</v>
      </c>
      <c r="C43" s="13">
        <f>IF(C40&lt;C39,0,C40-C39)</f>
        <v>21</v>
      </c>
    </row>
    <row r="44" spans="1:4">
      <c r="B44" s="15" t="s">
        <v>13</v>
      </c>
      <c r="C44" s="13">
        <f ca="1">(C39-C37)/C48</f>
        <v>-0.77777777777777779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7"/>
  <sheetViews>
    <sheetView showGridLines="0" topLeftCell="A11" zoomScale="85" zoomScaleNormal="85" zoomScalePageLayoutView="85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58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2</v>
      </c>
      <c r="D6" s="8">
        <v>2</v>
      </c>
      <c r="E6" s="12" t="s">
        <v>42</v>
      </c>
      <c r="F6" s="13">
        <f>AVERAGE(C6:C12)</f>
        <v>1.1428571428571428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1</v>
      </c>
      <c r="D7" s="8">
        <v>3</v>
      </c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3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4</v>
      </c>
      <c r="D9" s="8">
        <v>7</v>
      </c>
    </row>
    <row r="10" spans="1:6">
      <c r="A10" s="5">
        <f t="shared" si="0"/>
        <v>42891</v>
      </c>
      <c r="B10" s="6">
        <v>42891</v>
      </c>
      <c r="C10" s="8">
        <f t="shared" si="1"/>
        <v>0</v>
      </c>
      <c r="D10" s="8">
        <v>7</v>
      </c>
    </row>
    <row r="11" spans="1:6">
      <c r="A11" s="5">
        <f t="shared" si="0"/>
        <v>42892</v>
      </c>
      <c r="B11" s="6">
        <v>42892</v>
      </c>
      <c r="C11" s="8">
        <f t="shared" si="1"/>
        <v>1</v>
      </c>
      <c r="D11" s="8">
        <v>8</v>
      </c>
    </row>
    <row r="12" spans="1:6">
      <c r="A12" s="5">
        <f t="shared" si="0"/>
        <v>42893</v>
      </c>
      <c r="B12" s="6">
        <v>42893</v>
      </c>
      <c r="C12" s="8">
        <f t="shared" si="1"/>
        <v>0</v>
      </c>
      <c r="D12" s="8">
        <v>8</v>
      </c>
    </row>
    <row r="13" spans="1:6">
      <c r="A13" s="5">
        <f t="shared" si="0"/>
        <v>42894</v>
      </c>
      <c r="B13" s="6">
        <v>42894</v>
      </c>
      <c r="C13" s="8">
        <f t="shared" si="1"/>
        <v>1</v>
      </c>
      <c r="D13" s="8">
        <v>9</v>
      </c>
      <c r="E13" s="12" t="s">
        <v>43</v>
      </c>
      <c r="F13" s="13">
        <f>AVERAGE(C13:C19)</f>
        <v>0.2857142857142857</v>
      </c>
    </row>
    <row r="14" spans="1:6">
      <c r="A14" s="5">
        <f t="shared" si="0"/>
        <v>42895</v>
      </c>
      <c r="B14" s="6">
        <v>42895</v>
      </c>
      <c r="C14" s="8">
        <f t="shared" si="1"/>
        <v>1</v>
      </c>
      <c r="D14" s="8">
        <v>10</v>
      </c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>
        <v>10</v>
      </c>
    </row>
    <row r="16" spans="1:6">
      <c r="A16" s="5">
        <f t="shared" si="0"/>
        <v>42897</v>
      </c>
      <c r="B16" s="6">
        <v>42897</v>
      </c>
      <c r="C16" s="8">
        <f t="shared" si="1"/>
        <v>0</v>
      </c>
      <c r="D16" s="8">
        <v>10</v>
      </c>
    </row>
    <row r="17" spans="1:7">
      <c r="A17" s="5">
        <f t="shared" si="0"/>
        <v>42898</v>
      </c>
      <c r="B17" s="6">
        <v>42898</v>
      </c>
      <c r="C17" s="8">
        <f t="shared" si="1"/>
        <v>0</v>
      </c>
      <c r="D17" s="8">
        <v>10</v>
      </c>
    </row>
    <row r="18" spans="1:7">
      <c r="A18" s="5">
        <f t="shared" si="0"/>
        <v>42899</v>
      </c>
      <c r="B18" s="6">
        <v>42899</v>
      </c>
      <c r="C18" s="8">
        <f t="shared" si="1"/>
        <v>0</v>
      </c>
      <c r="D18" s="8">
        <v>10</v>
      </c>
    </row>
    <row r="19" spans="1:7">
      <c r="A19" s="5">
        <f t="shared" si="0"/>
        <v>42900</v>
      </c>
      <c r="B19" s="6">
        <v>42900</v>
      </c>
      <c r="C19" s="8">
        <f t="shared" si="1"/>
        <v>0</v>
      </c>
      <c r="D19" s="8">
        <v>10</v>
      </c>
    </row>
    <row r="20" spans="1:7">
      <c r="A20" s="5">
        <f t="shared" si="0"/>
        <v>42901</v>
      </c>
      <c r="B20" s="6">
        <v>42901</v>
      </c>
      <c r="C20" s="8">
        <f t="shared" si="1"/>
        <v>2</v>
      </c>
      <c r="D20" s="8">
        <v>12</v>
      </c>
      <c r="E20" s="12" t="s">
        <v>44</v>
      </c>
      <c r="F20" s="13">
        <f>AVERAGE(C20:C26)</f>
        <v>25.142857142857142</v>
      </c>
    </row>
    <row r="21" spans="1:7">
      <c r="A21" s="5">
        <f t="shared" si="0"/>
        <v>42902</v>
      </c>
      <c r="B21" s="6">
        <v>42902</v>
      </c>
      <c r="C21" s="8">
        <f t="shared" si="1"/>
        <v>18</v>
      </c>
      <c r="D21" s="8">
        <v>30</v>
      </c>
    </row>
    <row r="22" spans="1:7">
      <c r="A22" s="5">
        <f t="shared" si="0"/>
        <v>42903</v>
      </c>
      <c r="B22" s="6">
        <v>42903</v>
      </c>
      <c r="C22" s="8">
        <f t="shared" si="1"/>
        <v>14</v>
      </c>
      <c r="D22" s="8">
        <v>44</v>
      </c>
    </row>
    <row r="23" spans="1:7">
      <c r="A23" s="5">
        <f t="shared" si="0"/>
        <v>42904</v>
      </c>
      <c r="B23" s="6">
        <v>42904</v>
      </c>
      <c r="C23" s="8">
        <f t="shared" si="1"/>
        <v>29</v>
      </c>
      <c r="D23" s="8">
        <v>73</v>
      </c>
    </row>
    <row r="24" spans="1:7">
      <c r="A24" s="5">
        <f t="shared" si="0"/>
        <v>42905</v>
      </c>
      <c r="B24" s="6">
        <v>42905</v>
      </c>
      <c r="C24" s="8">
        <f t="shared" si="1"/>
        <v>54</v>
      </c>
      <c r="D24" s="8">
        <v>127</v>
      </c>
    </row>
    <row r="25" spans="1:7">
      <c r="A25" s="5">
        <f t="shared" si="0"/>
        <v>42906</v>
      </c>
      <c r="B25" s="6">
        <v>42906</v>
      </c>
      <c r="C25" s="8">
        <f t="shared" si="1"/>
        <v>24</v>
      </c>
      <c r="D25" s="8">
        <v>151</v>
      </c>
      <c r="G25" s="36" t="s">
        <v>59</v>
      </c>
    </row>
    <row r="26" spans="1:7">
      <c r="A26" s="5">
        <f t="shared" si="0"/>
        <v>42907</v>
      </c>
      <c r="B26" s="6">
        <v>42907</v>
      </c>
      <c r="C26" s="8">
        <f t="shared" si="1"/>
        <v>35</v>
      </c>
      <c r="D26" s="8">
        <v>186</v>
      </c>
    </row>
    <row r="27" spans="1:7">
      <c r="A27" s="5">
        <f t="shared" si="0"/>
        <v>42908</v>
      </c>
      <c r="B27" s="6">
        <v>42908</v>
      </c>
      <c r="C27" s="8">
        <f t="shared" si="1"/>
        <v>27</v>
      </c>
      <c r="D27" s="8">
        <v>213</v>
      </c>
      <c r="E27" s="12" t="s">
        <v>45</v>
      </c>
      <c r="F27" s="13">
        <f>AVERAGE(C27:C33)</f>
        <v>55</v>
      </c>
    </row>
    <row r="28" spans="1:7">
      <c r="A28" s="5">
        <f t="shared" si="0"/>
        <v>42909</v>
      </c>
      <c r="B28" s="6">
        <v>42909</v>
      </c>
      <c r="C28" s="8">
        <f t="shared" si="1"/>
        <v>30</v>
      </c>
      <c r="D28" s="8">
        <v>243</v>
      </c>
    </row>
    <row r="29" spans="1:7">
      <c r="A29" s="5">
        <f t="shared" si="0"/>
        <v>42910</v>
      </c>
      <c r="B29" s="6">
        <v>42910</v>
      </c>
      <c r="C29" s="8">
        <f t="shared" si="1"/>
        <v>39</v>
      </c>
      <c r="D29" s="8">
        <v>282</v>
      </c>
    </row>
    <row r="30" spans="1:7">
      <c r="A30" s="5">
        <f t="shared" si="0"/>
        <v>42911</v>
      </c>
      <c r="B30" s="6">
        <v>42911</v>
      </c>
      <c r="C30" s="8">
        <f t="shared" si="1"/>
        <v>38</v>
      </c>
      <c r="D30" s="8">
        <v>320</v>
      </c>
    </row>
    <row r="31" spans="1:7">
      <c r="A31" s="5">
        <f t="shared" si="0"/>
        <v>42912</v>
      </c>
      <c r="B31" s="6">
        <v>42912</v>
      </c>
      <c r="C31" s="8">
        <f t="shared" si="1"/>
        <v>75</v>
      </c>
      <c r="D31" s="8">
        <v>395</v>
      </c>
    </row>
    <row r="32" spans="1:7">
      <c r="A32" s="5">
        <f t="shared" si="0"/>
        <v>42913</v>
      </c>
      <c r="B32" s="6">
        <v>42913</v>
      </c>
      <c r="C32" s="8">
        <f t="shared" si="1"/>
        <v>100</v>
      </c>
      <c r="D32" s="8">
        <v>495</v>
      </c>
    </row>
    <row r="33" spans="1:4">
      <c r="A33" s="5">
        <f t="shared" si="0"/>
        <v>42914</v>
      </c>
      <c r="B33" s="6">
        <v>42914</v>
      </c>
      <c r="C33" s="8">
        <f t="shared" si="1"/>
        <v>76</v>
      </c>
      <c r="D33" s="8">
        <v>571</v>
      </c>
    </row>
    <row r="34" spans="1:4">
      <c r="A34" s="5">
        <f t="shared" si="0"/>
        <v>42915</v>
      </c>
      <c r="B34" s="6">
        <v>42915</v>
      </c>
      <c r="C34" s="8">
        <f t="shared" si="1"/>
        <v>104</v>
      </c>
      <c r="D34" s="8">
        <v>675</v>
      </c>
    </row>
    <row r="35" spans="1:4">
      <c r="A35" s="5">
        <f t="shared" si="0"/>
        <v>42916</v>
      </c>
      <c r="B35" s="6">
        <v>42916</v>
      </c>
      <c r="C35" s="8">
        <f t="shared" si="1"/>
        <v>99</v>
      </c>
      <c r="D35" s="8">
        <v>774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774</v>
      </c>
    </row>
    <row r="38" spans="1:4">
      <c r="C38" s="11"/>
    </row>
    <row r="39" spans="1:4">
      <c r="B39" s="12" t="s">
        <v>8</v>
      </c>
      <c r="C39" s="13">
        <v>850</v>
      </c>
    </row>
    <row r="40" spans="1:4">
      <c r="B40" s="12" t="s">
        <v>9</v>
      </c>
      <c r="C40" s="13">
        <f>C37</f>
        <v>774</v>
      </c>
    </row>
    <row r="41" spans="1:4">
      <c r="B41" s="12" t="s">
        <v>10</v>
      </c>
      <c r="C41" s="13">
        <f>C39-C40</f>
        <v>76</v>
      </c>
    </row>
    <row r="42" spans="1:4">
      <c r="B42" s="12" t="s">
        <v>11</v>
      </c>
      <c r="C42" s="14">
        <f>C40/C39</f>
        <v>0.9105882352941177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2.8148148148148149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hyperlinks>
    <hyperlink ref="G25" r:id="rId1" display="https://www.google.com/intl/en/analytics/tos.html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15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56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E6" s="12" t="s">
        <v>42</v>
      </c>
      <c r="F6" s="13">
        <f>AVERAGE(C6:C12)</f>
        <v>8.8571428571428577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16</v>
      </c>
      <c r="D7" s="8">
        <v>16</v>
      </c>
    </row>
    <row r="8" spans="1:6">
      <c r="A8" s="5">
        <f t="shared" si="0"/>
        <v>42889</v>
      </c>
      <c r="B8" s="6">
        <v>42889</v>
      </c>
      <c r="C8" s="8">
        <f>IF(D8-D7&lt;0,0,D8-D7)</f>
        <v>13</v>
      </c>
      <c r="D8" s="8">
        <v>29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19</v>
      </c>
      <c r="D9" s="8">
        <v>48</v>
      </c>
    </row>
    <row r="10" spans="1:6">
      <c r="A10" s="5">
        <f t="shared" si="0"/>
        <v>42891</v>
      </c>
      <c r="B10" s="6">
        <v>42891</v>
      </c>
      <c r="C10" s="8">
        <f t="shared" si="1"/>
        <v>6</v>
      </c>
      <c r="D10" s="8">
        <v>54</v>
      </c>
    </row>
    <row r="11" spans="1:6">
      <c r="A11" s="5">
        <f t="shared" si="0"/>
        <v>42892</v>
      </c>
      <c r="B11" s="6">
        <v>42892</v>
      </c>
      <c r="C11" s="8">
        <f t="shared" si="1"/>
        <v>6</v>
      </c>
      <c r="D11" s="8">
        <v>60</v>
      </c>
    </row>
    <row r="12" spans="1:6">
      <c r="A12" s="5">
        <f t="shared" si="0"/>
        <v>42893</v>
      </c>
      <c r="B12" s="6">
        <v>42893</v>
      </c>
      <c r="C12" s="8">
        <f t="shared" si="1"/>
        <v>2</v>
      </c>
      <c r="D12" s="8">
        <v>62</v>
      </c>
    </row>
    <row r="13" spans="1:6">
      <c r="A13" s="5">
        <f t="shared" si="0"/>
        <v>42894</v>
      </c>
      <c r="B13" s="6">
        <v>42894</v>
      </c>
      <c r="C13" s="8">
        <f t="shared" si="1"/>
        <v>0</v>
      </c>
      <c r="D13" s="8">
        <v>62</v>
      </c>
      <c r="E13" s="12" t="s">
        <v>43</v>
      </c>
      <c r="F13" s="13">
        <f>AVERAGE(C13:C19)</f>
        <v>2</v>
      </c>
    </row>
    <row r="14" spans="1:6">
      <c r="A14" s="5">
        <f t="shared" si="0"/>
        <v>42895</v>
      </c>
      <c r="B14" s="6">
        <v>42895</v>
      </c>
      <c r="C14" s="8">
        <f t="shared" si="1"/>
        <v>3</v>
      </c>
      <c r="D14" s="8">
        <v>65</v>
      </c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>
        <v>65</v>
      </c>
    </row>
    <row r="16" spans="1:6">
      <c r="A16" s="5">
        <f t="shared" si="0"/>
        <v>42897</v>
      </c>
      <c r="B16" s="6">
        <v>42897</v>
      </c>
      <c r="C16" s="8">
        <f t="shared" si="1"/>
        <v>2</v>
      </c>
      <c r="D16" s="8">
        <v>67</v>
      </c>
    </row>
    <row r="17" spans="1:6">
      <c r="A17" s="5">
        <f t="shared" si="0"/>
        <v>42898</v>
      </c>
      <c r="B17" s="6">
        <v>42898</v>
      </c>
      <c r="C17" s="8">
        <f t="shared" si="1"/>
        <v>2</v>
      </c>
      <c r="D17" s="8">
        <v>69</v>
      </c>
    </row>
    <row r="18" spans="1:6">
      <c r="A18" s="5">
        <f t="shared" si="0"/>
        <v>42899</v>
      </c>
      <c r="B18" s="6">
        <v>42899</v>
      </c>
      <c r="C18" s="8">
        <f t="shared" si="1"/>
        <v>4</v>
      </c>
      <c r="D18" s="8">
        <v>73</v>
      </c>
    </row>
    <row r="19" spans="1:6">
      <c r="A19" s="5">
        <f t="shared" si="0"/>
        <v>42900</v>
      </c>
      <c r="B19" s="6">
        <v>42900</v>
      </c>
      <c r="C19" s="8">
        <f t="shared" si="1"/>
        <v>3</v>
      </c>
      <c r="D19" s="8">
        <v>76</v>
      </c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8">
        <v>76</v>
      </c>
      <c r="E20" s="12" t="s">
        <v>44</v>
      </c>
      <c r="F20" s="13">
        <f>AVERAGE(C20:C26)</f>
        <v>2.8571428571428572</v>
      </c>
    </row>
    <row r="21" spans="1:6">
      <c r="A21" s="5">
        <f t="shared" si="0"/>
        <v>42902</v>
      </c>
      <c r="B21" s="6">
        <v>42902</v>
      </c>
      <c r="C21" s="8">
        <f t="shared" si="1"/>
        <v>0</v>
      </c>
      <c r="D21" s="8">
        <v>76</v>
      </c>
    </row>
    <row r="22" spans="1:6">
      <c r="A22" s="5">
        <f t="shared" si="0"/>
        <v>42903</v>
      </c>
      <c r="B22" s="6">
        <v>42903</v>
      </c>
      <c r="C22" s="8">
        <f t="shared" si="1"/>
        <v>2</v>
      </c>
      <c r="D22" s="8">
        <v>78</v>
      </c>
    </row>
    <row r="23" spans="1:6">
      <c r="A23" s="5">
        <f t="shared" si="0"/>
        <v>42904</v>
      </c>
      <c r="B23" s="6">
        <v>42904</v>
      </c>
      <c r="C23" s="8">
        <f t="shared" si="1"/>
        <v>3</v>
      </c>
      <c r="D23" s="8">
        <v>81</v>
      </c>
    </row>
    <row r="24" spans="1:6">
      <c r="A24" s="5">
        <f t="shared" si="0"/>
        <v>42905</v>
      </c>
      <c r="B24" s="6">
        <v>42905</v>
      </c>
      <c r="C24" s="8">
        <f t="shared" si="1"/>
        <v>7</v>
      </c>
      <c r="D24" s="8">
        <v>88</v>
      </c>
    </row>
    <row r="25" spans="1:6">
      <c r="A25" s="5">
        <f t="shared" si="0"/>
        <v>42906</v>
      </c>
      <c r="B25" s="6">
        <v>42906</v>
      </c>
      <c r="C25" s="8">
        <f t="shared" si="1"/>
        <v>7</v>
      </c>
      <c r="D25" s="8">
        <v>95</v>
      </c>
    </row>
    <row r="26" spans="1:6">
      <c r="A26" s="5">
        <f t="shared" si="0"/>
        <v>42907</v>
      </c>
      <c r="B26" s="6">
        <v>42907</v>
      </c>
      <c r="C26" s="8">
        <f t="shared" si="1"/>
        <v>1</v>
      </c>
      <c r="D26" s="8">
        <v>96</v>
      </c>
    </row>
    <row r="27" spans="1:6">
      <c r="A27" s="5">
        <f t="shared" si="0"/>
        <v>42908</v>
      </c>
      <c r="B27" s="6">
        <v>42908</v>
      </c>
      <c r="C27" s="8">
        <f t="shared" si="1"/>
        <v>11</v>
      </c>
      <c r="D27" s="8">
        <v>107</v>
      </c>
      <c r="E27" s="12" t="s">
        <v>45</v>
      </c>
      <c r="F27" s="13">
        <f>AVERAGE(C27:C33)</f>
        <v>8.7142857142857135</v>
      </c>
    </row>
    <row r="28" spans="1:6">
      <c r="A28" s="5">
        <f t="shared" si="0"/>
        <v>42909</v>
      </c>
      <c r="B28" s="6">
        <v>42909</v>
      </c>
      <c r="C28" s="8">
        <f t="shared" si="1"/>
        <v>3</v>
      </c>
      <c r="D28" s="8">
        <v>110</v>
      </c>
    </row>
    <row r="29" spans="1:6">
      <c r="A29" s="5">
        <f t="shared" si="0"/>
        <v>42910</v>
      </c>
      <c r="B29" s="6">
        <v>42910</v>
      </c>
      <c r="C29" s="8">
        <f t="shared" si="1"/>
        <v>5</v>
      </c>
      <c r="D29" s="41">
        <v>115</v>
      </c>
    </row>
    <row r="30" spans="1:6">
      <c r="A30" s="5">
        <f t="shared" si="0"/>
        <v>42911</v>
      </c>
      <c r="B30" s="6">
        <v>42911</v>
      </c>
      <c r="C30" s="8">
        <f t="shared" si="1"/>
        <v>13</v>
      </c>
      <c r="D30" s="8">
        <v>128</v>
      </c>
    </row>
    <row r="31" spans="1:6">
      <c r="A31" s="5">
        <f t="shared" si="0"/>
        <v>42912</v>
      </c>
      <c r="B31" s="6">
        <v>42912</v>
      </c>
      <c r="C31" s="8">
        <f t="shared" si="1"/>
        <v>16</v>
      </c>
      <c r="D31" s="8">
        <v>144</v>
      </c>
    </row>
    <row r="32" spans="1:6">
      <c r="A32" s="5">
        <f t="shared" si="0"/>
        <v>42913</v>
      </c>
      <c r="B32" s="6">
        <v>42913</v>
      </c>
      <c r="C32" s="8">
        <f t="shared" si="1"/>
        <v>2</v>
      </c>
      <c r="D32" s="8">
        <v>146</v>
      </c>
    </row>
    <row r="33" spans="1:4">
      <c r="A33" s="5">
        <f t="shared" si="0"/>
        <v>42914</v>
      </c>
      <c r="B33" s="6">
        <v>42914</v>
      </c>
      <c r="C33" s="8">
        <f t="shared" si="1"/>
        <v>11</v>
      </c>
      <c r="D33" s="8">
        <v>157</v>
      </c>
    </row>
    <row r="34" spans="1:4">
      <c r="A34" s="5">
        <f t="shared" si="0"/>
        <v>42915</v>
      </c>
      <c r="B34" s="6">
        <v>42915</v>
      </c>
      <c r="C34" s="8">
        <f t="shared" si="1"/>
        <v>13</v>
      </c>
      <c r="D34" s="41">
        <v>170</v>
      </c>
    </row>
    <row r="35" spans="1:4">
      <c r="A35" s="5">
        <f t="shared" si="0"/>
        <v>42916</v>
      </c>
      <c r="B35" s="6">
        <v>42916</v>
      </c>
      <c r="C35" s="8">
        <f t="shared" si="1"/>
        <v>3</v>
      </c>
      <c r="D35" s="8">
        <v>173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173</v>
      </c>
    </row>
    <row r="38" spans="1:4">
      <c r="C38" s="11"/>
    </row>
    <row r="39" spans="1:4">
      <c r="B39" s="12" t="s">
        <v>8</v>
      </c>
      <c r="C39" s="13">
        <v>200</v>
      </c>
    </row>
    <row r="40" spans="1:4">
      <c r="B40" s="12" t="s">
        <v>9</v>
      </c>
      <c r="C40" s="13">
        <f>C37</f>
        <v>173</v>
      </c>
    </row>
    <row r="41" spans="1:4">
      <c r="B41" s="12" t="s">
        <v>10</v>
      </c>
      <c r="C41" s="13">
        <f>C39-C40</f>
        <v>27</v>
      </c>
    </row>
    <row r="42" spans="1:4">
      <c r="B42" s="12" t="s">
        <v>11</v>
      </c>
      <c r="C42" s="14">
        <f>C40/C39</f>
        <v>0.86499999999999999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1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6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61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1</v>
      </c>
      <c r="D6" s="8">
        <v>1</v>
      </c>
      <c r="E6" s="12" t="s">
        <v>42</v>
      </c>
      <c r="F6" s="13">
        <f>AVERAGE(C6:C12)</f>
        <v>17.428571428571427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20</v>
      </c>
      <c r="D7" s="8">
        <v>21</v>
      </c>
    </row>
    <row r="8" spans="1:6">
      <c r="A8" s="5">
        <f t="shared" si="0"/>
        <v>42889</v>
      </c>
      <c r="B8" s="6">
        <v>42889</v>
      </c>
      <c r="C8" s="8">
        <f>IF(D8-D7&lt;0,0,D8-D7)</f>
        <v>22</v>
      </c>
      <c r="D8" s="8">
        <v>43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15</v>
      </c>
      <c r="D9" s="8">
        <v>58</v>
      </c>
    </row>
    <row r="10" spans="1:6">
      <c r="A10" s="5">
        <f t="shared" si="0"/>
        <v>42891</v>
      </c>
      <c r="B10" s="6">
        <v>42891</v>
      </c>
      <c r="C10" s="8">
        <f t="shared" si="1"/>
        <v>22</v>
      </c>
      <c r="D10" s="8">
        <v>80</v>
      </c>
    </row>
    <row r="11" spans="1:6">
      <c r="A11" s="5">
        <f t="shared" si="0"/>
        <v>42892</v>
      </c>
      <c r="B11" s="6">
        <v>42892</v>
      </c>
      <c r="C11" s="8">
        <f t="shared" si="1"/>
        <v>24</v>
      </c>
      <c r="D11" s="8">
        <v>104</v>
      </c>
    </row>
    <row r="12" spans="1:6">
      <c r="A12" s="5">
        <f t="shared" si="0"/>
        <v>42893</v>
      </c>
      <c r="B12" s="6">
        <v>42893</v>
      </c>
      <c r="C12" s="8">
        <f t="shared" si="1"/>
        <v>18</v>
      </c>
      <c r="D12" s="8">
        <v>122</v>
      </c>
    </row>
    <row r="13" spans="1:6">
      <c r="A13" s="5">
        <f t="shared" si="0"/>
        <v>42894</v>
      </c>
      <c r="B13" s="6">
        <v>42894</v>
      </c>
      <c r="C13" s="8">
        <f t="shared" si="1"/>
        <v>20</v>
      </c>
      <c r="D13" s="8">
        <v>142</v>
      </c>
      <c r="E13" s="12" t="s">
        <v>43</v>
      </c>
      <c r="F13" s="13">
        <f>AVERAGE(C13:C19)</f>
        <v>14.142857142857142</v>
      </c>
    </row>
    <row r="14" spans="1:6">
      <c r="A14" s="5">
        <f t="shared" si="0"/>
        <v>42895</v>
      </c>
      <c r="B14" s="6">
        <v>42895</v>
      </c>
      <c r="C14" s="8">
        <f t="shared" si="1"/>
        <v>15</v>
      </c>
      <c r="D14" s="8">
        <v>157</v>
      </c>
    </row>
    <row r="15" spans="1:6">
      <c r="A15" s="5">
        <f t="shared" si="0"/>
        <v>42896</v>
      </c>
      <c r="B15" s="6">
        <v>42896</v>
      </c>
      <c r="C15" s="8">
        <f t="shared" si="1"/>
        <v>18</v>
      </c>
      <c r="D15" s="8">
        <v>175</v>
      </c>
    </row>
    <row r="16" spans="1:6">
      <c r="A16" s="5">
        <f t="shared" si="0"/>
        <v>42897</v>
      </c>
      <c r="B16" s="6">
        <v>42897</v>
      </c>
      <c r="C16" s="8">
        <f t="shared" si="1"/>
        <v>26</v>
      </c>
      <c r="D16" s="8">
        <v>201</v>
      </c>
    </row>
    <row r="17" spans="1:6">
      <c r="A17" s="5">
        <f t="shared" si="0"/>
        <v>42898</v>
      </c>
      <c r="B17" s="6">
        <v>42898</v>
      </c>
      <c r="C17" s="8">
        <f t="shared" si="1"/>
        <v>17</v>
      </c>
      <c r="D17" s="8">
        <v>218</v>
      </c>
    </row>
    <row r="18" spans="1:6">
      <c r="A18" s="5">
        <f t="shared" si="0"/>
        <v>42899</v>
      </c>
      <c r="B18" s="6">
        <v>42899</v>
      </c>
      <c r="C18" s="8">
        <f t="shared" si="1"/>
        <v>2</v>
      </c>
      <c r="D18" s="8">
        <v>220</v>
      </c>
    </row>
    <row r="19" spans="1:6">
      <c r="A19" s="5">
        <f t="shared" si="0"/>
        <v>42900</v>
      </c>
      <c r="B19" s="6">
        <v>42900</v>
      </c>
      <c r="C19" s="8">
        <f t="shared" si="1"/>
        <v>1</v>
      </c>
      <c r="D19" s="8">
        <v>221</v>
      </c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8">
        <v>221</v>
      </c>
      <c r="E20" s="12" t="s">
        <v>44</v>
      </c>
      <c r="F20" s="13">
        <f>AVERAGE(C20:C26)</f>
        <v>1.4285714285714286</v>
      </c>
    </row>
    <row r="21" spans="1:6">
      <c r="A21" s="5">
        <f t="shared" si="0"/>
        <v>42902</v>
      </c>
      <c r="B21" s="6">
        <v>42902</v>
      </c>
      <c r="C21" s="8">
        <f t="shared" si="1"/>
        <v>2</v>
      </c>
      <c r="D21" s="8">
        <v>223</v>
      </c>
    </row>
    <row r="22" spans="1:6">
      <c r="A22" s="5">
        <f t="shared" si="0"/>
        <v>42903</v>
      </c>
      <c r="B22" s="6">
        <v>42903</v>
      </c>
      <c r="C22" s="8">
        <f t="shared" si="1"/>
        <v>2</v>
      </c>
      <c r="D22" s="8">
        <v>225</v>
      </c>
    </row>
    <row r="23" spans="1:6">
      <c r="A23" s="5">
        <f t="shared" si="0"/>
        <v>42904</v>
      </c>
      <c r="B23" s="6">
        <v>42904</v>
      </c>
      <c r="C23" s="8">
        <f t="shared" si="1"/>
        <v>0</v>
      </c>
      <c r="D23" s="8">
        <v>225</v>
      </c>
    </row>
    <row r="24" spans="1:6">
      <c r="A24" s="5">
        <f t="shared" si="0"/>
        <v>42905</v>
      </c>
      <c r="B24" s="6">
        <v>42905</v>
      </c>
      <c r="C24" s="8">
        <f t="shared" si="1"/>
        <v>1</v>
      </c>
      <c r="D24" s="8">
        <v>226</v>
      </c>
    </row>
    <row r="25" spans="1:6">
      <c r="A25" s="5">
        <f t="shared" si="0"/>
        <v>42906</v>
      </c>
      <c r="B25" s="6">
        <v>42906</v>
      </c>
      <c r="C25" s="8">
        <f t="shared" si="1"/>
        <v>3</v>
      </c>
      <c r="D25" s="8">
        <v>229</v>
      </c>
    </row>
    <row r="26" spans="1:6">
      <c r="A26" s="5">
        <f t="shared" si="0"/>
        <v>42907</v>
      </c>
      <c r="B26" s="6">
        <v>42907</v>
      </c>
      <c r="C26" s="8">
        <f t="shared" si="1"/>
        <v>2</v>
      </c>
      <c r="D26" s="8">
        <v>231</v>
      </c>
    </row>
    <row r="27" spans="1:6">
      <c r="A27" s="5">
        <f t="shared" si="0"/>
        <v>42908</v>
      </c>
      <c r="B27" s="6">
        <v>42908</v>
      </c>
      <c r="C27" s="8">
        <f t="shared" si="1"/>
        <v>2</v>
      </c>
      <c r="D27" s="8">
        <v>233</v>
      </c>
      <c r="E27" s="12" t="s">
        <v>45</v>
      </c>
      <c r="F27" s="13">
        <f>AVERAGE(C27:C33)</f>
        <v>1.5714285714285714</v>
      </c>
    </row>
    <row r="28" spans="1:6">
      <c r="A28" s="5">
        <f t="shared" si="0"/>
        <v>42909</v>
      </c>
      <c r="B28" s="6">
        <v>42909</v>
      </c>
      <c r="C28" s="8">
        <f t="shared" si="1"/>
        <v>2</v>
      </c>
      <c r="D28" s="8">
        <v>235</v>
      </c>
    </row>
    <row r="29" spans="1:6">
      <c r="A29" s="5">
        <f t="shared" si="0"/>
        <v>42910</v>
      </c>
      <c r="B29" s="6">
        <v>42910</v>
      </c>
      <c r="C29" s="8">
        <f t="shared" si="1"/>
        <v>0</v>
      </c>
      <c r="D29" s="8">
        <v>235</v>
      </c>
    </row>
    <row r="30" spans="1:6">
      <c r="A30" s="5">
        <f t="shared" si="0"/>
        <v>42911</v>
      </c>
      <c r="B30" s="6">
        <v>42911</v>
      </c>
      <c r="C30" s="8">
        <f t="shared" si="1"/>
        <v>0</v>
      </c>
      <c r="D30" s="8">
        <v>235</v>
      </c>
    </row>
    <row r="31" spans="1:6">
      <c r="A31" s="5">
        <f t="shared" si="0"/>
        <v>42912</v>
      </c>
      <c r="B31" s="6">
        <v>42912</v>
      </c>
      <c r="C31" s="8">
        <f t="shared" si="1"/>
        <v>2</v>
      </c>
      <c r="D31" s="8">
        <v>237</v>
      </c>
    </row>
    <row r="32" spans="1:6">
      <c r="A32" s="5">
        <f t="shared" si="0"/>
        <v>42913</v>
      </c>
      <c r="B32" s="6">
        <v>42913</v>
      </c>
      <c r="C32" s="8">
        <f t="shared" si="1"/>
        <v>3</v>
      </c>
      <c r="D32" s="8">
        <v>240</v>
      </c>
    </row>
    <row r="33" spans="1:4">
      <c r="A33" s="5">
        <f t="shared" si="0"/>
        <v>42914</v>
      </c>
      <c r="B33" s="6">
        <v>42914</v>
      </c>
      <c r="C33" s="8">
        <f t="shared" si="1"/>
        <v>2</v>
      </c>
      <c r="D33" s="8">
        <v>242</v>
      </c>
    </row>
    <row r="34" spans="1:4">
      <c r="A34" s="5">
        <f t="shared" si="0"/>
        <v>42915</v>
      </c>
      <c r="B34" s="6">
        <v>42915</v>
      </c>
      <c r="C34" s="8">
        <f t="shared" si="1"/>
        <v>0</v>
      </c>
      <c r="D34" s="8">
        <v>242</v>
      </c>
    </row>
    <row r="35" spans="1:4">
      <c r="A35" s="5">
        <f t="shared" si="0"/>
        <v>42916</v>
      </c>
      <c r="B35" s="6">
        <v>42916</v>
      </c>
      <c r="C35" s="8">
        <f t="shared" si="1"/>
        <v>3</v>
      </c>
      <c r="D35" s="8">
        <v>245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245</v>
      </c>
    </row>
    <row r="38" spans="1:4">
      <c r="C38" s="11"/>
    </row>
    <row r="39" spans="1:4">
      <c r="B39" s="12" t="s">
        <v>8</v>
      </c>
      <c r="C39" s="13">
        <v>50</v>
      </c>
    </row>
    <row r="40" spans="1:4">
      <c r="B40" s="12" t="s">
        <v>9</v>
      </c>
      <c r="C40" s="13">
        <f>C37</f>
        <v>245</v>
      </c>
    </row>
    <row r="41" spans="1:4">
      <c r="B41" s="12" t="s">
        <v>10</v>
      </c>
      <c r="C41" s="13">
        <f>C39-C40</f>
        <v>-195</v>
      </c>
    </row>
    <row r="42" spans="1:4">
      <c r="B42" s="12" t="s">
        <v>11</v>
      </c>
      <c r="C42" s="14">
        <f>C40/C39</f>
        <v>4.9000000000000004</v>
      </c>
    </row>
    <row r="43" spans="1:4">
      <c r="B43" s="12" t="s">
        <v>12</v>
      </c>
      <c r="C43" s="13">
        <f>IF(C40&lt;C39,0,C40-C39)</f>
        <v>195</v>
      </c>
    </row>
    <row r="44" spans="1:4">
      <c r="B44" s="15" t="s">
        <v>13</v>
      </c>
      <c r="C44" s="13">
        <f ca="1">(C39-C37)/C48</f>
        <v>-7.2222222222222223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20" workbookViewId="0">
      <selection activeCell="D37" sqref="D37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7" customWidth="1"/>
    <col min="4" max="4" width="16.33203125" customWidth="1"/>
  </cols>
  <sheetData>
    <row r="2" spans="1:4">
      <c r="B2" s="1" t="s">
        <v>62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71</v>
      </c>
      <c r="D5" s="40" t="s">
        <v>70</v>
      </c>
    </row>
    <row r="6" spans="1:4">
      <c r="A6" s="5">
        <f>B6</f>
        <v>42887</v>
      </c>
      <c r="B6" s="6">
        <v>42887</v>
      </c>
      <c r="C6" s="8">
        <f>D6</f>
        <v>5</v>
      </c>
      <c r="D6" s="8">
        <v>5</v>
      </c>
    </row>
    <row r="7" spans="1:4">
      <c r="A7" s="5">
        <f t="shared" ref="A7:A35" si="0">B7</f>
        <v>42888</v>
      </c>
      <c r="B7" s="6">
        <v>42888</v>
      </c>
      <c r="C7" s="8">
        <f>IF(D7-D6&lt;0,0,D7-D6)</f>
        <v>1</v>
      </c>
      <c r="D7" s="8">
        <v>6</v>
      </c>
    </row>
    <row r="8" spans="1:4">
      <c r="A8" s="5">
        <f t="shared" si="0"/>
        <v>42889</v>
      </c>
      <c r="B8" s="6">
        <v>42889</v>
      </c>
      <c r="C8" s="8">
        <f>IF(D8-D7&lt;0,0,D8-D7)</f>
        <v>1</v>
      </c>
      <c r="D8" s="8">
        <v>7</v>
      </c>
    </row>
    <row r="9" spans="1:4">
      <c r="A9" s="5">
        <f t="shared" si="0"/>
        <v>42890</v>
      </c>
      <c r="B9" s="6">
        <v>42890</v>
      </c>
      <c r="C9" s="8">
        <f t="shared" ref="C9:C36" si="1">IF(D9-D8&lt;0,0,D9-D8)</f>
        <v>1</v>
      </c>
      <c r="D9" s="8">
        <v>8</v>
      </c>
    </row>
    <row r="10" spans="1:4">
      <c r="A10" s="5">
        <f t="shared" si="0"/>
        <v>42891</v>
      </c>
      <c r="B10" s="6">
        <v>42891</v>
      </c>
      <c r="C10" s="8">
        <f t="shared" si="1"/>
        <v>5</v>
      </c>
      <c r="D10" s="8">
        <v>13</v>
      </c>
    </row>
    <row r="11" spans="1:4">
      <c r="A11" s="5">
        <f t="shared" si="0"/>
        <v>42892</v>
      </c>
      <c r="B11" s="6">
        <v>42892</v>
      </c>
      <c r="C11" s="8">
        <f t="shared" si="1"/>
        <v>0</v>
      </c>
      <c r="D11" s="8">
        <v>13</v>
      </c>
    </row>
    <row r="12" spans="1:4">
      <c r="A12" s="5">
        <f t="shared" si="0"/>
        <v>42893</v>
      </c>
      <c r="B12" s="6">
        <v>42893</v>
      </c>
      <c r="C12" s="8">
        <f t="shared" si="1"/>
        <v>0</v>
      </c>
      <c r="D12" s="41">
        <v>13</v>
      </c>
    </row>
    <row r="13" spans="1:4">
      <c r="A13" s="5">
        <f t="shared" si="0"/>
        <v>42894</v>
      </c>
      <c r="B13" s="6">
        <v>42894</v>
      </c>
      <c r="C13" s="8">
        <f t="shared" si="1"/>
        <v>2</v>
      </c>
      <c r="D13" s="8">
        <v>15</v>
      </c>
    </row>
    <row r="14" spans="1:4">
      <c r="A14" s="5">
        <f t="shared" si="0"/>
        <v>42895</v>
      </c>
      <c r="B14" s="6">
        <v>42895</v>
      </c>
      <c r="C14" s="8">
        <f t="shared" si="1"/>
        <v>1</v>
      </c>
      <c r="D14" s="8">
        <v>16</v>
      </c>
    </row>
    <row r="15" spans="1:4">
      <c r="A15" s="5">
        <f t="shared" si="0"/>
        <v>42896</v>
      </c>
      <c r="B15" s="6">
        <v>42896</v>
      </c>
      <c r="C15" s="8">
        <f t="shared" si="1"/>
        <v>1</v>
      </c>
      <c r="D15" s="8">
        <v>17</v>
      </c>
    </row>
    <row r="16" spans="1:4">
      <c r="A16" s="5">
        <f t="shared" si="0"/>
        <v>42897</v>
      </c>
      <c r="B16" s="6">
        <v>42897</v>
      </c>
      <c r="C16" s="8">
        <f t="shared" si="1"/>
        <v>5</v>
      </c>
      <c r="D16" s="8">
        <v>22</v>
      </c>
    </row>
    <row r="17" spans="1:4">
      <c r="A17" s="5">
        <f t="shared" si="0"/>
        <v>42898</v>
      </c>
      <c r="B17" s="6">
        <v>42898</v>
      </c>
      <c r="C17" s="8">
        <f t="shared" si="1"/>
        <v>3</v>
      </c>
      <c r="D17" s="8">
        <v>25</v>
      </c>
    </row>
    <row r="18" spans="1:4">
      <c r="A18" s="5">
        <f t="shared" si="0"/>
        <v>42899</v>
      </c>
      <c r="B18" s="6">
        <v>42899</v>
      </c>
      <c r="C18" s="8">
        <f t="shared" si="1"/>
        <v>1</v>
      </c>
      <c r="D18" s="8">
        <v>26</v>
      </c>
    </row>
    <row r="19" spans="1:4">
      <c r="A19" s="5">
        <f t="shared" si="0"/>
        <v>42900</v>
      </c>
      <c r="B19" s="6">
        <v>42900</v>
      </c>
      <c r="C19" s="8">
        <f t="shared" si="1"/>
        <v>4</v>
      </c>
      <c r="D19" s="8">
        <v>30</v>
      </c>
    </row>
    <row r="20" spans="1:4">
      <c r="A20" s="5">
        <f t="shared" si="0"/>
        <v>42901</v>
      </c>
      <c r="B20" s="6">
        <v>42901</v>
      </c>
      <c r="C20" s="8">
        <f t="shared" si="1"/>
        <v>3</v>
      </c>
      <c r="D20" s="8">
        <v>33</v>
      </c>
    </row>
    <row r="21" spans="1:4">
      <c r="A21" s="5">
        <f t="shared" si="0"/>
        <v>42902</v>
      </c>
      <c r="B21" s="6">
        <v>42902</v>
      </c>
      <c r="C21" s="8">
        <f t="shared" si="1"/>
        <v>0</v>
      </c>
      <c r="D21" s="8">
        <v>33</v>
      </c>
    </row>
    <row r="22" spans="1:4">
      <c r="A22" s="5">
        <f t="shared" si="0"/>
        <v>42903</v>
      </c>
      <c r="B22" s="6">
        <v>42903</v>
      </c>
      <c r="C22" s="8">
        <f t="shared" si="1"/>
        <v>1</v>
      </c>
      <c r="D22" s="8">
        <v>34</v>
      </c>
    </row>
    <row r="23" spans="1:4">
      <c r="A23" s="5">
        <f t="shared" si="0"/>
        <v>42904</v>
      </c>
      <c r="B23" s="6">
        <v>42904</v>
      </c>
      <c r="C23" s="8">
        <f t="shared" si="1"/>
        <v>2</v>
      </c>
      <c r="D23" s="8">
        <v>36</v>
      </c>
    </row>
    <row r="24" spans="1:4">
      <c r="A24" s="5">
        <f t="shared" si="0"/>
        <v>42905</v>
      </c>
      <c r="B24" s="6">
        <v>42905</v>
      </c>
      <c r="C24" s="8">
        <f t="shared" si="1"/>
        <v>3</v>
      </c>
      <c r="D24" s="8">
        <v>39</v>
      </c>
    </row>
    <row r="25" spans="1:4">
      <c r="A25" s="5">
        <f t="shared" si="0"/>
        <v>42906</v>
      </c>
      <c r="B25" s="6">
        <v>42906</v>
      </c>
      <c r="C25" s="8">
        <f t="shared" si="1"/>
        <v>0</v>
      </c>
      <c r="D25" s="8">
        <v>39</v>
      </c>
    </row>
    <row r="26" spans="1:4">
      <c r="A26" s="5">
        <f t="shared" si="0"/>
        <v>42907</v>
      </c>
      <c r="B26" s="6">
        <v>42907</v>
      </c>
      <c r="C26" s="8">
        <f t="shared" si="1"/>
        <v>1</v>
      </c>
      <c r="D26" s="8">
        <v>40</v>
      </c>
    </row>
    <row r="27" spans="1:4">
      <c r="A27" s="5">
        <f t="shared" si="0"/>
        <v>42908</v>
      </c>
      <c r="B27" s="6">
        <v>42908</v>
      </c>
      <c r="C27" s="8">
        <f t="shared" si="1"/>
        <v>1</v>
      </c>
      <c r="D27" s="8">
        <v>41</v>
      </c>
    </row>
    <row r="28" spans="1:4">
      <c r="A28" s="5">
        <f t="shared" si="0"/>
        <v>42909</v>
      </c>
      <c r="B28" s="6">
        <v>42909</v>
      </c>
      <c r="C28" s="8">
        <f t="shared" si="1"/>
        <v>4</v>
      </c>
      <c r="D28" s="8">
        <v>45</v>
      </c>
    </row>
    <row r="29" spans="1:4">
      <c r="A29" s="5">
        <f t="shared" si="0"/>
        <v>42910</v>
      </c>
      <c r="B29" s="6">
        <v>42910</v>
      </c>
      <c r="C29" s="8">
        <f t="shared" si="1"/>
        <v>2</v>
      </c>
      <c r="D29" s="8">
        <v>47</v>
      </c>
    </row>
    <row r="30" spans="1:4">
      <c r="A30" s="5">
        <f t="shared" si="0"/>
        <v>42911</v>
      </c>
      <c r="B30" s="6">
        <v>42911</v>
      </c>
      <c r="C30" s="8">
        <f t="shared" si="1"/>
        <v>1</v>
      </c>
      <c r="D30" s="8">
        <v>48</v>
      </c>
    </row>
    <row r="31" spans="1:4">
      <c r="A31" s="5">
        <f t="shared" si="0"/>
        <v>42912</v>
      </c>
      <c r="B31" s="6">
        <v>42912</v>
      </c>
      <c r="C31" s="8">
        <f t="shared" si="1"/>
        <v>3</v>
      </c>
      <c r="D31" s="8">
        <v>51</v>
      </c>
    </row>
    <row r="32" spans="1:4">
      <c r="A32" s="5">
        <f t="shared" si="0"/>
        <v>42913</v>
      </c>
      <c r="B32" s="6">
        <v>42913</v>
      </c>
      <c r="C32" s="8">
        <f t="shared" si="1"/>
        <v>1</v>
      </c>
      <c r="D32" s="8">
        <v>52</v>
      </c>
    </row>
    <row r="33" spans="1:4">
      <c r="A33" s="5">
        <f t="shared" si="0"/>
        <v>42914</v>
      </c>
      <c r="B33" s="6">
        <v>42914</v>
      </c>
      <c r="C33" s="8">
        <f t="shared" si="1"/>
        <v>2</v>
      </c>
      <c r="D33" s="8">
        <v>54</v>
      </c>
    </row>
    <row r="34" spans="1:4" ht="16.5" customHeight="1">
      <c r="A34" s="5">
        <f t="shared" si="0"/>
        <v>42915</v>
      </c>
      <c r="B34" s="6">
        <v>42915</v>
      </c>
      <c r="C34" s="8">
        <f t="shared" si="1"/>
        <v>2</v>
      </c>
      <c r="D34" s="8">
        <v>56</v>
      </c>
    </row>
    <row r="35" spans="1:4">
      <c r="A35" s="5">
        <f t="shared" si="0"/>
        <v>42916</v>
      </c>
      <c r="B35" s="6">
        <v>42916</v>
      </c>
      <c r="C35" s="8">
        <f t="shared" si="1"/>
        <v>2</v>
      </c>
      <c r="D35" s="8">
        <v>58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58</v>
      </c>
    </row>
    <row r="38" spans="1:4">
      <c r="C38" s="11"/>
    </row>
    <row r="39" spans="1:4">
      <c r="B39" s="12" t="s">
        <v>8</v>
      </c>
      <c r="C39" s="13">
        <v>0</v>
      </c>
    </row>
    <row r="40" spans="1:4">
      <c r="B40" s="12" t="s">
        <v>9</v>
      </c>
      <c r="C40" s="13">
        <f>C37</f>
        <v>58</v>
      </c>
    </row>
    <row r="41" spans="1:4">
      <c r="B41" s="12" t="s">
        <v>10</v>
      </c>
      <c r="C41" s="13">
        <f>C39-C40</f>
        <v>-58</v>
      </c>
    </row>
    <row r="42" spans="1:4">
      <c r="B42" s="12" t="s">
        <v>11</v>
      </c>
      <c r="C42" s="14" t="e">
        <f>C40/C39</f>
        <v>#DIV/0!</v>
      </c>
    </row>
    <row r="43" spans="1:4">
      <c r="B43" s="12" t="s">
        <v>12</v>
      </c>
      <c r="C43" s="13">
        <f>IF(C40&lt;C39,0,C40-C39)</f>
        <v>58</v>
      </c>
    </row>
    <row r="44" spans="1:4">
      <c r="B44" s="15" t="s">
        <v>13</v>
      </c>
      <c r="C44" s="13">
        <f ca="1">(C39-C37)/C48</f>
        <v>-2.1481481481481484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15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63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E6" s="12" t="s">
        <v>42</v>
      </c>
      <c r="F6" s="13">
        <f>AVERAGE(C6:C12)</f>
        <v>0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0</v>
      </c>
      <c r="D7" s="8">
        <v>0</v>
      </c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0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0</v>
      </c>
    </row>
    <row r="10" spans="1:6">
      <c r="A10" s="5">
        <f t="shared" si="0"/>
        <v>42891</v>
      </c>
      <c r="B10" s="6">
        <v>42891</v>
      </c>
      <c r="C10" s="8">
        <f t="shared" si="1"/>
        <v>0</v>
      </c>
      <c r="D10" s="8">
        <v>0</v>
      </c>
    </row>
    <row r="11" spans="1:6">
      <c r="A11" s="5">
        <f t="shared" si="0"/>
        <v>42892</v>
      </c>
      <c r="B11" s="6">
        <v>42892</v>
      </c>
      <c r="C11" s="8">
        <f t="shared" si="1"/>
        <v>0</v>
      </c>
      <c r="D11" s="8">
        <v>0</v>
      </c>
    </row>
    <row r="12" spans="1:6">
      <c r="A12" s="5">
        <f t="shared" si="0"/>
        <v>42893</v>
      </c>
      <c r="B12" s="6">
        <v>42893</v>
      </c>
      <c r="C12" s="8">
        <f t="shared" si="1"/>
        <v>0</v>
      </c>
      <c r="D12" s="8">
        <v>0</v>
      </c>
    </row>
    <row r="13" spans="1:6">
      <c r="A13" s="5">
        <f t="shared" si="0"/>
        <v>42894</v>
      </c>
      <c r="B13" s="6">
        <v>42894</v>
      </c>
      <c r="C13" s="8">
        <f t="shared" si="1"/>
        <v>1</v>
      </c>
      <c r="D13" s="8">
        <v>1</v>
      </c>
      <c r="E13" s="12" t="s">
        <v>43</v>
      </c>
      <c r="F13" s="13">
        <f>AVERAGE(C13:C19)</f>
        <v>0.14285714285714285</v>
      </c>
    </row>
    <row r="14" spans="1:6">
      <c r="A14" s="5">
        <f t="shared" si="0"/>
        <v>42895</v>
      </c>
      <c r="B14" s="6">
        <v>42895</v>
      </c>
      <c r="C14" s="8">
        <f t="shared" si="1"/>
        <v>0</v>
      </c>
      <c r="D14" s="8">
        <v>1</v>
      </c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>
        <v>1</v>
      </c>
    </row>
    <row r="16" spans="1:6">
      <c r="A16" s="5">
        <f t="shared" si="0"/>
        <v>42897</v>
      </c>
      <c r="B16" s="6">
        <v>42897</v>
      </c>
      <c r="C16" s="8">
        <f t="shared" si="1"/>
        <v>0</v>
      </c>
      <c r="D16" s="8">
        <v>1</v>
      </c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8">
        <v>1</v>
      </c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8">
        <v>1</v>
      </c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>
        <v>1</v>
      </c>
    </row>
    <row r="20" spans="1:6">
      <c r="A20" s="5">
        <f t="shared" si="0"/>
        <v>42901</v>
      </c>
      <c r="B20" s="6">
        <v>42901</v>
      </c>
      <c r="C20" s="8">
        <f t="shared" si="1"/>
        <v>1</v>
      </c>
      <c r="D20" s="8">
        <v>2</v>
      </c>
      <c r="E20" s="12" t="s">
        <v>44</v>
      </c>
      <c r="F20" s="13">
        <f>AVERAGE(C20:C26)</f>
        <v>24.714285714285715</v>
      </c>
    </row>
    <row r="21" spans="1:6">
      <c r="A21" s="5">
        <f t="shared" si="0"/>
        <v>42902</v>
      </c>
      <c r="B21" s="6">
        <v>42902</v>
      </c>
      <c r="C21" s="8">
        <f t="shared" si="1"/>
        <v>42</v>
      </c>
      <c r="D21" s="8">
        <v>44</v>
      </c>
    </row>
    <row r="22" spans="1:6">
      <c r="A22" s="5">
        <f t="shared" si="0"/>
        <v>42903</v>
      </c>
      <c r="B22" s="6">
        <v>42903</v>
      </c>
      <c r="C22" s="8">
        <f t="shared" si="1"/>
        <v>15</v>
      </c>
      <c r="D22" s="8">
        <v>59</v>
      </c>
    </row>
    <row r="23" spans="1:6">
      <c r="A23" s="5">
        <f t="shared" si="0"/>
        <v>42904</v>
      </c>
      <c r="B23" s="6">
        <v>42904</v>
      </c>
      <c r="C23" s="8">
        <f t="shared" si="1"/>
        <v>22</v>
      </c>
      <c r="D23" s="8">
        <v>81</v>
      </c>
    </row>
    <row r="24" spans="1:6">
      <c r="A24" s="5">
        <f t="shared" si="0"/>
        <v>42905</v>
      </c>
      <c r="B24" s="6">
        <v>42905</v>
      </c>
      <c r="C24" s="8">
        <f t="shared" si="1"/>
        <v>38</v>
      </c>
      <c r="D24" s="8">
        <v>119</v>
      </c>
    </row>
    <row r="25" spans="1:6">
      <c r="A25" s="5">
        <f t="shared" si="0"/>
        <v>42906</v>
      </c>
      <c r="B25" s="6">
        <v>42906</v>
      </c>
      <c r="C25" s="8">
        <f t="shared" si="1"/>
        <v>29</v>
      </c>
      <c r="D25" s="8">
        <v>148</v>
      </c>
    </row>
    <row r="26" spans="1:6">
      <c r="A26" s="5">
        <f t="shared" si="0"/>
        <v>42907</v>
      </c>
      <c r="B26" s="6">
        <v>42907</v>
      </c>
      <c r="C26" s="8">
        <f t="shared" si="1"/>
        <v>26</v>
      </c>
      <c r="D26" s="8">
        <v>174</v>
      </c>
    </row>
    <row r="27" spans="1:6">
      <c r="A27" s="5">
        <f t="shared" si="0"/>
        <v>42908</v>
      </c>
      <c r="B27" s="6">
        <v>42908</v>
      </c>
      <c r="C27" s="8">
        <f t="shared" si="1"/>
        <v>68</v>
      </c>
      <c r="D27" s="8">
        <v>242</v>
      </c>
      <c r="E27" s="12" t="s">
        <v>45</v>
      </c>
      <c r="F27" s="13">
        <f>AVERAGE(C27:C33)</f>
        <v>84.142857142857139</v>
      </c>
    </row>
    <row r="28" spans="1:6">
      <c r="A28" s="5">
        <f t="shared" si="0"/>
        <v>42909</v>
      </c>
      <c r="B28" s="6">
        <v>42909</v>
      </c>
      <c r="C28" s="8">
        <f t="shared" si="1"/>
        <v>95</v>
      </c>
      <c r="D28" s="8">
        <v>337</v>
      </c>
    </row>
    <row r="29" spans="1:6">
      <c r="A29" s="5">
        <f t="shared" si="0"/>
        <v>42910</v>
      </c>
      <c r="B29" s="6">
        <v>42910</v>
      </c>
      <c r="C29" s="8">
        <f t="shared" si="1"/>
        <v>39</v>
      </c>
      <c r="D29" s="8">
        <v>376</v>
      </c>
    </row>
    <row r="30" spans="1:6">
      <c r="A30" s="5">
        <f t="shared" si="0"/>
        <v>42911</v>
      </c>
      <c r="B30" s="6">
        <v>42911</v>
      </c>
      <c r="C30" s="8">
        <f t="shared" si="1"/>
        <v>84</v>
      </c>
      <c r="D30" s="8">
        <v>460</v>
      </c>
    </row>
    <row r="31" spans="1:6">
      <c r="A31" s="5">
        <f t="shared" si="0"/>
        <v>42912</v>
      </c>
      <c r="B31" s="6">
        <v>42912</v>
      </c>
      <c r="C31" s="8">
        <f t="shared" si="1"/>
        <v>126</v>
      </c>
      <c r="D31" s="8">
        <v>586</v>
      </c>
    </row>
    <row r="32" spans="1:6">
      <c r="A32" s="5">
        <f t="shared" si="0"/>
        <v>42913</v>
      </c>
      <c r="B32" s="6">
        <v>42913</v>
      </c>
      <c r="C32" s="8">
        <f t="shared" si="1"/>
        <v>142</v>
      </c>
      <c r="D32" s="8">
        <v>728</v>
      </c>
    </row>
    <row r="33" spans="1:4">
      <c r="A33" s="5">
        <f t="shared" si="0"/>
        <v>42914</v>
      </c>
      <c r="B33" s="6">
        <v>42914</v>
      </c>
      <c r="C33" s="8">
        <f t="shared" si="1"/>
        <v>35</v>
      </c>
      <c r="D33" s="8">
        <v>763</v>
      </c>
    </row>
    <row r="34" spans="1:4">
      <c r="A34" s="5">
        <f t="shared" si="0"/>
        <v>42915</v>
      </c>
      <c r="B34" s="6">
        <v>42915</v>
      </c>
      <c r="C34" s="8">
        <f t="shared" si="1"/>
        <v>38</v>
      </c>
      <c r="D34" s="8">
        <v>801</v>
      </c>
    </row>
    <row r="35" spans="1:4">
      <c r="A35" s="5">
        <f t="shared" si="0"/>
        <v>42916</v>
      </c>
      <c r="B35" s="6">
        <v>42916</v>
      </c>
      <c r="C35" s="8">
        <f t="shared" si="1"/>
        <v>25</v>
      </c>
      <c r="D35" s="8">
        <v>826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826</v>
      </c>
    </row>
    <row r="38" spans="1:4">
      <c r="C38" s="11"/>
    </row>
    <row r="39" spans="1:4">
      <c r="B39" s="12" t="s">
        <v>8</v>
      </c>
      <c r="C39" s="13">
        <v>800</v>
      </c>
    </row>
    <row r="40" spans="1:4">
      <c r="B40" s="12" t="s">
        <v>9</v>
      </c>
      <c r="C40" s="13">
        <f>C37</f>
        <v>826</v>
      </c>
    </row>
    <row r="41" spans="1:4">
      <c r="B41" s="12" t="s">
        <v>10</v>
      </c>
      <c r="C41" s="13">
        <f>C39-C40</f>
        <v>-26</v>
      </c>
    </row>
    <row r="42" spans="1:4">
      <c r="B42" s="12" t="s">
        <v>11</v>
      </c>
      <c r="C42" s="14">
        <f>C40/C39</f>
        <v>1.0325</v>
      </c>
    </row>
    <row r="43" spans="1:4">
      <c r="B43" s="12" t="s">
        <v>12</v>
      </c>
      <c r="C43" s="13">
        <f>IF(C40&lt;C39,0,C40-C39)</f>
        <v>26</v>
      </c>
    </row>
    <row r="44" spans="1:4">
      <c r="B44" s="15" t="s">
        <v>13</v>
      </c>
      <c r="C44" s="13">
        <f ca="1">(C39-C37)/C48</f>
        <v>-0.96296296296296291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5" workbookViewId="0">
      <selection activeCell="D37" sqref="D37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7" customWidth="1"/>
    <col min="4" max="4" width="15" customWidth="1"/>
  </cols>
  <sheetData>
    <row r="2" spans="1:6">
      <c r="B2" s="1" t="s">
        <v>57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F6" s="35"/>
    </row>
    <row r="7" spans="1:6">
      <c r="A7" s="5">
        <f t="shared" ref="A7:A35" si="0">B7</f>
        <v>42888</v>
      </c>
      <c r="B7" s="6">
        <v>42888</v>
      </c>
      <c r="C7" s="8">
        <f>IF(D7-D6&lt;0,0,D7-D6)</f>
        <v>2</v>
      </c>
      <c r="D7" s="8">
        <v>2</v>
      </c>
      <c r="F7" s="35"/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2</v>
      </c>
      <c r="F8" s="35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3</v>
      </c>
      <c r="D9" s="8">
        <v>5</v>
      </c>
      <c r="F9" s="35"/>
    </row>
    <row r="10" spans="1:6">
      <c r="A10" s="5">
        <f t="shared" si="0"/>
        <v>42891</v>
      </c>
      <c r="B10" s="6">
        <v>42891</v>
      </c>
      <c r="C10" s="8">
        <f t="shared" si="1"/>
        <v>3</v>
      </c>
      <c r="D10" s="8">
        <v>8</v>
      </c>
      <c r="F10" s="35"/>
    </row>
    <row r="11" spans="1:6">
      <c r="A11" s="5">
        <f t="shared" si="0"/>
        <v>42892</v>
      </c>
      <c r="B11" s="6">
        <v>42892</v>
      </c>
      <c r="C11" s="8">
        <f t="shared" si="1"/>
        <v>1</v>
      </c>
      <c r="D11" s="8">
        <v>9</v>
      </c>
      <c r="F11" s="35"/>
    </row>
    <row r="12" spans="1:6">
      <c r="A12" s="5">
        <f t="shared" si="0"/>
        <v>42893</v>
      </c>
      <c r="B12" s="6">
        <v>42893</v>
      </c>
      <c r="C12" s="8">
        <f t="shared" si="1"/>
        <v>1</v>
      </c>
      <c r="D12" s="8">
        <v>10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1</v>
      </c>
      <c r="D13" s="8">
        <v>11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0</v>
      </c>
      <c r="D14" s="8">
        <v>11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>
        <v>11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1</v>
      </c>
      <c r="D16" s="8">
        <v>12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1</v>
      </c>
      <c r="D17" s="41">
        <v>13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8">
        <v>13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41">
        <v>13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8">
        <v>13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1</v>
      </c>
      <c r="D21" s="8">
        <v>14</v>
      </c>
      <c r="F21" s="35"/>
    </row>
    <row r="22" spans="1:6">
      <c r="A22" s="5">
        <f t="shared" si="0"/>
        <v>42903</v>
      </c>
      <c r="B22" s="6">
        <v>42903</v>
      </c>
      <c r="C22" s="8">
        <f t="shared" si="1"/>
        <v>1</v>
      </c>
      <c r="D22" s="8">
        <v>15</v>
      </c>
      <c r="F22" s="35"/>
    </row>
    <row r="23" spans="1:6">
      <c r="A23" s="5">
        <f t="shared" si="0"/>
        <v>42904</v>
      </c>
      <c r="B23" s="6">
        <v>42904</v>
      </c>
      <c r="C23" s="8">
        <f t="shared" si="1"/>
        <v>1</v>
      </c>
      <c r="D23" s="8">
        <v>16</v>
      </c>
      <c r="F23" s="35"/>
    </row>
    <row r="24" spans="1:6">
      <c r="A24" s="5">
        <f t="shared" si="0"/>
        <v>42905</v>
      </c>
      <c r="B24" s="6">
        <v>42905</v>
      </c>
      <c r="C24" s="8">
        <f t="shared" si="1"/>
        <v>2</v>
      </c>
      <c r="D24" s="8">
        <v>18</v>
      </c>
      <c r="F24" s="35"/>
    </row>
    <row r="25" spans="1:6">
      <c r="A25" s="5">
        <f t="shared" si="0"/>
        <v>42906</v>
      </c>
      <c r="B25" s="6">
        <v>42906</v>
      </c>
      <c r="C25" s="8">
        <f t="shared" si="1"/>
        <v>5</v>
      </c>
      <c r="D25" s="8">
        <v>23</v>
      </c>
      <c r="F25" s="35"/>
    </row>
    <row r="26" spans="1:6">
      <c r="A26" s="5">
        <f t="shared" si="0"/>
        <v>42907</v>
      </c>
      <c r="B26" s="6">
        <v>42907</v>
      </c>
      <c r="C26" s="8">
        <f t="shared" si="1"/>
        <v>0</v>
      </c>
      <c r="D26" s="8">
        <v>23</v>
      </c>
      <c r="F26" s="35"/>
    </row>
    <row r="27" spans="1:6">
      <c r="A27" s="5">
        <f t="shared" si="0"/>
        <v>42908</v>
      </c>
      <c r="B27" s="6">
        <v>42908</v>
      </c>
      <c r="C27" s="8">
        <f t="shared" si="1"/>
        <v>1</v>
      </c>
      <c r="D27" s="8">
        <v>24</v>
      </c>
      <c r="F27" s="35"/>
    </row>
    <row r="28" spans="1:6">
      <c r="A28" s="5">
        <f t="shared" si="0"/>
        <v>42909</v>
      </c>
      <c r="B28" s="6">
        <v>42909</v>
      </c>
      <c r="C28" s="8">
        <f t="shared" si="1"/>
        <v>1</v>
      </c>
      <c r="D28" s="8">
        <v>25</v>
      </c>
      <c r="F28" s="35"/>
    </row>
    <row r="29" spans="1:6">
      <c r="A29" s="5">
        <f t="shared" si="0"/>
        <v>42910</v>
      </c>
      <c r="B29" s="6">
        <v>42910</v>
      </c>
      <c r="C29" s="8">
        <f t="shared" si="1"/>
        <v>1</v>
      </c>
      <c r="D29" s="8">
        <v>26</v>
      </c>
      <c r="F29" s="35"/>
    </row>
    <row r="30" spans="1:6">
      <c r="A30" s="5">
        <f t="shared" si="0"/>
        <v>42911</v>
      </c>
      <c r="B30" s="6">
        <v>42911</v>
      </c>
      <c r="C30" s="8">
        <f t="shared" si="1"/>
        <v>0</v>
      </c>
      <c r="D30" s="8">
        <v>26</v>
      </c>
      <c r="F30" s="35"/>
    </row>
    <row r="31" spans="1:6">
      <c r="A31" s="5">
        <f t="shared" si="0"/>
        <v>42912</v>
      </c>
      <c r="B31" s="6">
        <v>42912</v>
      </c>
      <c r="C31" s="8">
        <f t="shared" si="1"/>
        <v>1</v>
      </c>
      <c r="D31" s="8">
        <v>27</v>
      </c>
      <c r="F31" s="35"/>
    </row>
    <row r="32" spans="1:6">
      <c r="A32" s="5">
        <f t="shared" si="0"/>
        <v>42913</v>
      </c>
      <c r="B32" s="6">
        <v>42913</v>
      </c>
      <c r="C32" s="8">
        <f t="shared" si="1"/>
        <v>0</v>
      </c>
      <c r="D32" s="8">
        <v>27</v>
      </c>
      <c r="F32" s="35"/>
    </row>
    <row r="33" spans="1:6">
      <c r="A33" s="5">
        <f t="shared" si="0"/>
        <v>42914</v>
      </c>
      <c r="B33" s="6">
        <v>42914</v>
      </c>
      <c r="C33" s="8">
        <f t="shared" si="1"/>
        <v>3</v>
      </c>
      <c r="D33" s="8">
        <v>30</v>
      </c>
      <c r="F33" s="35"/>
    </row>
    <row r="34" spans="1:6" ht="16.5" customHeight="1">
      <c r="A34" s="5">
        <f t="shared" si="0"/>
        <v>42915</v>
      </c>
      <c r="B34" s="6">
        <v>42915</v>
      </c>
      <c r="C34" s="8">
        <f t="shared" si="1"/>
        <v>1</v>
      </c>
      <c r="D34" s="8">
        <v>31</v>
      </c>
    </row>
    <row r="35" spans="1:6">
      <c r="A35" s="5">
        <f t="shared" si="0"/>
        <v>42916</v>
      </c>
      <c r="B35" s="6">
        <v>42916</v>
      </c>
      <c r="C35" s="8">
        <f t="shared" si="1"/>
        <v>0</v>
      </c>
      <c r="D35" s="8">
        <v>31</v>
      </c>
    </row>
    <row r="36" spans="1:6" hidden="1">
      <c r="A36" s="5" t="s">
        <v>6</v>
      </c>
      <c r="B36" s="6">
        <v>42886</v>
      </c>
      <c r="C36" s="8">
        <f t="shared" si="1"/>
        <v>0</v>
      </c>
      <c r="D36" s="8"/>
    </row>
    <row r="37" spans="1:6">
      <c r="B37" s="9" t="s">
        <v>7</v>
      </c>
      <c r="C37" s="10">
        <f>SUM(C6:C35)</f>
        <v>31</v>
      </c>
    </row>
    <row r="38" spans="1:6">
      <c r="C38" s="11"/>
    </row>
    <row r="39" spans="1:6">
      <c r="B39" s="12" t="s">
        <v>8</v>
      </c>
      <c r="C39" s="13">
        <v>30</v>
      </c>
    </row>
    <row r="40" spans="1:6">
      <c r="B40" s="12" t="s">
        <v>9</v>
      </c>
      <c r="C40" s="13">
        <f>C37</f>
        <v>31</v>
      </c>
    </row>
    <row r="41" spans="1:6">
      <c r="B41" s="12" t="s">
        <v>10</v>
      </c>
      <c r="C41" s="13">
        <f>C39-C40</f>
        <v>-1</v>
      </c>
    </row>
    <row r="42" spans="1:6">
      <c r="B42" s="12" t="s">
        <v>11</v>
      </c>
      <c r="C42" s="14">
        <f>C40/C39</f>
        <v>1.0333333333333334</v>
      </c>
    </row>
    <row r="43" spans="1:6">
      <c r="B43" s="12" t="s">
        <v>12</v>
      </c>
      <c r="C43" s="13">
        <f>IF(C40&lt;C39,0,C40-C39)</f>
        <v>1</v>
      </c>
    </row>
    <row r="44" spans="1:6">
      <c r="B44" s="15" t="s">
        <v>13</v>
      </c>
      <c r="C44" s="13">
        <f ca="1">(C39-C37)/C48</f>
        <v>-3.7037037037037035E-2</v>
      </c>
    </row>
    <row r="45" spans="1:6" ht="15" thickBot="1"/>
    <row r="46" spans="1:6">
      <c r="B46" s="16" t="s">
        <v>14</v>
      </c>
      <c r="C46" s="17">
        <f ca="1">C50-C49</f>
        <v>4</v>
      </c>
      <c r="D46" s="18"/>
    </row>
    <row r="47" spans="1:6">
      <c r="B47" s="19" t="s">
        <v>15</v>
      </c>
      <c r="C47" s="20">
        <f ca="1">D49-C49+1</f>
        <v>31</v>
      </c>
      <c r="D47" s="21"/>
    </row>
    <row r="48" spans="1:6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5" workbookViewId="0">
      <selection activeCell="R64" sqref="R64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7" customWidth="1"/>
    <col min="4" max="4" width="15" customWidth="1"/>
  </cols>
  <sheetData>
    <row r="2" spans="1:6">
      <c r="B2" s="1" t="s">
        <v>57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</row>
    <row r="6" spans="1:6">
      <c r="A6" s="5">
        <f>B6</f>
        <v>42887</v>
      </c>
      <c r="B6" s="6">
        <v>42887</v>
      </c>
      <c r="C6" s="8">
        <f>D6</f>
        <v>3</v>
      </c>
      <c r="D6" s="8">
        <v>3</v>
      </c>
      <c r="F6" s="35"/>
    </row>
    <row r="7" spans="1:6">
      <c r="A7" s="5">
        <f t="shared" ref="A7:A35" si="0">B7</f>
        <v>42888</v>
      </c>
      <c r="B7" s="6">
        <v>42888</v>
      </c>
      <c r="C7" s="8">
        <f>IF(D7-D6&lt;0,0,D7-D6)</f>
        <v>7</v>
      </c>
      <c r="D7" s="8">
        <v>10</v>
      </c>
      <c r="F7" s="35"/>
    </row>
    <row r="8" spans="1:6">
      <c r="A8" s="5">
        <f t="shared" si="0"/>
        <v>42889</v>
      </c>
      <c r="B8" s="6">
        <v>42889</v>
      </c>
      <c r="C8" s="8">
        <f>IF(D8-D7&lt;0,0,D8-D7)</f>
        <v>42</v>
      </c>
      <c r="D8" s="8">
        <v>52</v>
      </c>
      <c r="F8" s="35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39</v>
      </c>
      <c r="D9" s="8">
        <v>91</v>
      </c>
      <c r="F9" s="35"/>
    </row>
    <row r="10" spans="1:6">
      <c r="A10" s="5">
        <f t="shared" si="0"/>
        <v>42891</v>
      </c>
      <c r="B10" s="6">
        <v>42891</v>
      </c>
      <c r="C10" s="8">
        <f t="shared" si="1"/>
        <v>56</v>
      </c>
      <c r="D10" s="8">
        <v>147</v>
      </c>
      <c r="F10" s="35"/>
    </row>
    <row r="11" spans="1:6">
      <c r="A11" s="5">
        <f t="shared" si="0"/>
        <v>42892</v>
      </c>
      <c r="B11" s="6">
        <v>42892</v>
      </c>
      <c r="C11" s="8">
        <f t="shared" si="1"/>
        <v>45</v>
      </c>
      <c r="D11" s="8">
        <v>192</v>
      </c>
      <c r="F11" s="35"/>
    </row>
    <row r="12" spans="1:6">
      <c r="A12" s="5">
        <f t="shared" si="0"/>
        <v>42893</v>
      </c>
      <c r="B12" s="6">
        <v>42893</v>
      </c>
      <c r="C12" s="8">
        <f t="shared" si="1"/>
        <v>19</v>
      </c>
      <c r="D12" s="8">
        <v>211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17</v>
      </c>
      <c r="D13" s="8">
        <v>228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17</v>
      </c>
      <c r="D14" s="8">
        <v>245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13</v>
      </c>
      <c r="D15" s="8">
        <v>258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16</v>
      </c>
      <c r="D16" s="8">
        <v>274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6</v>
      </c>
      <c r="D17" s="41">
        <v>280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6</v>
      </c>
      <c r="D18" s="8">
        <v>286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8</v>
      </c>
      <c r="D19" s="8">
        <v>294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7</v>
      </c>
      <c r="D20" s="8">
        <v>301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3</v>
      </c>
      <c r="D21" s="8">
        <v>304</v>
      </c>
      <c r="F21" s="35"/>
    </row>
    <row r="22" spans="1:6">
      <c r="A22" s="5">
        <f t="shared" si="0"/>
        <v>42903</v>
      </c>
      <c r="B22" s="6">
        <v>42903</v>
      </c>
      <c r="C22" s="8">
        <f t="shared" si="1"/>
        <v>1</v>
      </c>
      <c r="D22" s="8">
        <v>305</v>
      </c>
      <c r="F22" s="35"/>
    </row>
    <row r="23" spans="1:6">
      <c r="A23" s="5">
        <f t="shared" si="0"/>
        <v>42904</v>
      </c>
      <c r="B23" s="6">
        <v>42904</v>
      </c>
      <c r="C23" s="8">
        <f t="shared" si="1"/>
        <v>1</v>
      </c>
      <c r="D23" s="8">
        <v>306</v>
      </c>
      <c r="F23" s="35"/>
    </row>
    <row r="24" spans="1:6">
      <c r="A24" s="5">
        <f t="shared" si="0"/>
        <v>42905</v>
      </c>
      <c r="B24" s="6">
        <v>42905</v>
      </c>
      <c r="C24" s="8">
        <f t="shared" si="1"/>
        <v>3</v>
      </c>
      <c r="D24" s="8">
        <v>309</v>
      </c>
      <c r="F24" s="35"/>
    </row>
    <row r="25" spans="1:6">
      <c r="A25" s="5">
        <f t="shared" si="0"/>
        <v>42906</v>
      </c>
      <c r="B25" s="6">
        <v>42906</v>
      </c>
      <c r="C25" s="8">
        <f t="shared" si="1"/>
        <v>6</v>
      </c>
      <c r="D25" s="8">
        <v>315</v>
      </c>
      <c r="F25" s="35"/>
    </row>
    <row r="26" spans="1:6">
      <c r="A26" s="5">
        <f t="shared" si="0"/>
        <v>42907</v>
      </c>
      <c r="B26" s="6">
        <v>42907</v>
      </c>
      <c r="C26" s="8">
        <f t="shared" si="1"/>
        <v>3</v>
      </c>
      <c r="D26" s="8">
        <v>318</v>
      </c>
      <c r="F26" s="35"/>
    </row>
    <row r="27" spans="1:6">
      <c r="A27" s="5">
        <f t="shared" si="0"/>
        <v>42908</v>
      </c>
      <c r="B27" s="6">
        <v>42908</v>
      </c>
      <c r="C27" s="8">
        <f t="shared" si="1"/>
        <v>3</v>
      </c>
      <c r="D27" s="8">
        <v>321</v>
      </c>
      <c r="F27" s="35"/>
    </row>
    <row r="28" spans="1:6">
      <c r="A28" s="5">
        <f t="shared" si="0"/>
        <v>42909</v>
      </c>
      <c r="B28" s="6">
        <v>42909</v>
      </c>
      <c r="C28" s="8">
        <f t="shared" si="1"/>
        <v>4</v>
      </c>
      <c r="D28" s="8">
        <v>325</v>
      </c>
      <c r="F28" s="35"/>
    </row>
    <row r="29" spans="1:6">
      <c r="A29" s="5">
        <f t="shared" si="0"/>
        <v>42910</v>
      </c>
      <c r="B29" s="6">
        <v>42910</v>
      </c>
      <c r="C29" s="8">
        <f t="shared" si="1"/>
        <v>2</v>
      </c>
      <c r="D29" s="8">
        <v>327</v>
      </c>
      <c r="F29" s="35"/>
    </row>
    <row r="30" spans="1:6">
      <c r="A30" s="5">
        <f t="shared" si="0"/>
        <v>42911</v>
      </c>
      <c r="B30" s="6">
        <v>42911</v>
      </c>
      <c r="C30" s="8">
        <f t="shared" si="1"/>
        <v>2</v>
      </c>
      <c r="D30" s="8">
        <v>329</v>
      </c>
      <c r="F30" s="35"/>
    </row>
    <row r="31" spans="1:6">
      <c r="A31" s="5">
        <f t="shared" si="0"/>
        <v>42912</v>
      </c>
      <c r="B31" s="6">
        <v>42912</v>
      </c>
      <c r="C31" s="8">
        <f t="shared" si="1"/>
        <v>9</v>
      </c>
      <c r="D31" s="8">
        <v>338</v>
      </c>
      <c r="F31" s="35"/>
    </row>
    <row r="32" spans="1:6">
      <c r="A32" s="5">
        <f t="shared" si="0"/>
        <v>42913</v>
      </c>
      <c r="B32" s="6">
        <v>42913</v>
      </c>
      <c r="C32" s="8">
        <f t="shared" si="1"/>
        <v>17</v>
      </c>
      <c r="D32" s="8">
        <v>355</v>
      </c>
      <c r="F32" s="35"/>
    </row>
    <row r="33" spans="1:6">
      <c r="A33" s="5">
        <f t="shared" si="0"/>
        <v>42914</v>
      </c>
      <c r="B33" s="6">
        <v>42914</v>
      </c>
      <c r="C33" s="8">
        <f t="shared" si="1"/>
        <v>15</v>
      </c>
      <c r="D33" s="8">
        <v>370</v>
      </c>
      <c r="F33" s="35"/>
    </row>
    <row r="34" spans="1:6" ht="16.5" customHeight="1">
      <c r="A34" s="5">
        <f t="shared" si="0"/>
        <v>42915</v>
      </c>
      <c r="B34" s="6">
        <v>42915</v>
      </c>
      <c r="C34" s="8">
        <f t="shared" si="1"/>
        <v>10</v>
      </c>
      <c r="D34" s="8">
        <v>380</v>
      </c>
    </row>
    <row r="35" spans="1:6">
      <c r="A35" s="5">
        <f t="shared" si="0"/>
        <v>42916</v>
      </c>
      <c r="B35" s="6">
        <v>42916</v>
      </c>
      <c r="C35" s="8">
        <f t="shared" si="1"/>
        <v>17</v>
      </c>
      <c r="D35" s="8">
        <v>397</v>
      </c>
    </row>
    <row r="36" spans="1:6" hidden="1">
      <c r="A36" s="5" t="s">
        <v>6</v>
      </c>
      <c r="B36" s="6">
        <v>42886</v>
      </c>
      <c r="C36" s="8">
        <f t="shared" si="1"/>
        <v>0</v>
      </c>
      <c r="D36" s="8"/>
    </row>
    <row r="37" spans="1:6">
      <c r="B37" s="9" t="s">
        <v>7</v>
      </c>
      <c r="C37" s="10">
        <f>SUM(C6:C35)</f>
        <v>397</v>
      </c>
    </row>
    <row r="38" spans="1:6">
      <c r="C38" s="11"/>
    </row>
    <row r="39" spans="1:6">
      <c r="B39" s="12" t="s">
        <v>8</v>
      </c>
      <c r="C39" s="13">
        <v>400</v>
      </c>
    </row>
    <row r="40" spans="1:6">
      <c r="B40" s="12" t="s">
        <v>9</v>
      </c>
      <c r="C40" s="13">
        <f>C37</f>
        <v>397</v>
      </c>
    </row>
    <row r="41" spans="1:6">
      <c r="B41" s="12" t="s">
        <v>10</v>
      </c>
      <c r="C41" s="13">
        <f>C39-C40</f>
        <v>3</v>
      </c>
    </row>
    <row r="42" spans="1:6">
      <c r="B42" s="12" t="s">
        <v>11</v>
      </c>
      <c r="C42" s="14">
        <f>C40/C39</f>
        <v>0.99250000000000005</v>
      </c>
    </row>
    <row r="43" spans="1:6">
      <c r="B43" s="12" t="s">
        <v>12</v>
      </c>
      <c r="C43" s="13">
        <f>IF(C40&lt;C39,0,C40-C39)</f>
        <v>0</v>
      </c>
    </row>
    <row r="44" spans="1:6">
      <c r="B44" s="15" t="s">
        <v>13</v>
      </c>
      <c r="C44" s="13">
        <f ca="1">(C39-C37)/C48</f>
        <v>0.1111111111111111</v>
      </c>
    </row>
    <row r="45" spans="1:6" ht="15" thickBot="1"/>
    <row r="46" spans="1:6">
      <c r="B46" s="16" t="s">
        <v>14</v>
      </c>
      <c r="C46" s="17">
        <f ca="1">C50-C49</f>
        <v>4</v>
      </c>
      <c r="D46" s="18"/>
    </row>
    <row r="47" spans="1:6">
      <c r="B47" s="19" t="s">
        <v>15</v>
      </c>
      <c r="C47" s="20">
        <f ca="1">D49-C49+1</f>
        <v>31</v>
      </c>
      <c r="D47" s="21"/>
    </row>
    <row r="48" spans="1:6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15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64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4</v>
      </c>
      <c r="D6" s="8">
        <v>4</v>
      </c>
      <c r="E6" s="12" t="s">
        <v>42</v>
      </c>
      <c r="F6" s="13">
        <f>AVERAGE(C6:C12)</f>
        <v>211.85714285714286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80</v>
      </c>
      <c r="D7" s="8">
        <v>84</v>
      </c>
    </row>
    <row r="8" spans="1:6">
      <c r="A8" s="5">
        <f t="shared" si="0"/>
        <v>42889</v>
      </c>
      <c r="B8" s="6">
        <v>42889</v>
      </c>
      <c r="C8" s="8">
        <f>IF(D8-D7&lt;0,0,D8-D7)</f>
        <v>212</v>
      </c>
      <c r="D8" s="8">
        <v>296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325</v>
      </c>
      <c r="D9" s="8">
        <v>621</v>
      </c>
    </row>
    <row r="10" spans="1:6">
      <c r="A10" s="5">
        <f t="shared" si="0"/>
        <v>42891</v>
      </c>
      <c r="B10" s="6">
        <v>42891</v>
      </c>
      <c r="C10" s="8">
        <f t="shared" si="1"/>
        <v>331</v>
      </c>
      <c r="D10" s="8">
        <v>952</v>
      </c>
    </row>
    <row r="11" spans="1:6">
      <c r="A11" s="5">
        <f t="shared" si="0"/>
        <v>42892</v>
      </c>
      <c r="B11" s="6">
        <v>42892</v>
      </c>
      <c r="C11" s="8">
        <f t="shared" si="1"/>
        <v>315</v>
      </c>
      <c r="D11" s="8">
        <v>1267</v>
      </c>
    </row>
    <row r="12" spans="1:6">
      <c r="A12" s="5">
        <f t="shared" si="0"/>
        <v>42893</v>
      </c>
      <c r="B12" s="6">
        <v>42893</v>
      </c>
      <c r="C12" s="8">
        <f t="shared" si="1"/>
        <v>216</v>
      </c>
      <c r="D12" s="8">
        <v>1483</v>
      </c>
    </row>
    <row r="13" spans="1:6">
      <c r="A13" s="5">
        <f t="shared" si="0"/>
        <v>42894</v>
      </c>
      <c r="B13" s="6">
        <v>42894</v>
      </c>
      <c r="C13" s="8">
        <f t="shared" si="1"/>
        <v>156</v>
      </c>
      <c r="D13" s="8">
        <v>1639</v>
      </c>
      <c r="E13" s="12" t="s">
        <v>43</v>
      </c>
      <c r="F13" s="13">
        <f>AVERAGE(C13:C19)</f>
        <v>91.285714285714292</v>
      </c>
    </row>
    <row r="14" spans="1:6">
      <c r="A14" s="5">
        <f t="shared" si="0"/>
        <v>42895</v>
      </c>
      <c r="B14" s="6">
        <v>42895</v>
      </c>
      <c r="C14" s="8">
        <f t="shared" si="1"/>
        <v>46</v>
      </c>
      <c r="D14" s="8">
        <v>1685</v>
      </c>
    </row>
    <row r="15" spans="1:6">
      <c r="A15" s="5">
        <f t="shared" si="0"/>
        <v>42896</v>
      </c>
      <c r="B15" s="6">
        <v>42896</v>
      </c>
      <c r="C15" s="8">
        <f t="shared" si="1"/>
        <v>32</v>
      </c>
      <c r="D15" s="8">
        <v>1717</v>
      </c>
    </row>
    <row r="16" spans="1:6">
      <c r="A16" s="5">
        <f t="shared" si="0"/>
        <v>42897</v>
      </c>
      <c r="B16" s="6">
        <v>42897</v>
      </c>
      <c r="C16" s="8">
        <f t="shared" si="1"/>
        <v>60</v>
      </c>
      <c r="D16" s="8">
        <v>1777</v>
      </c>
    </row>
    <row r="17" spans="1:6">
      <c r="A17" s="5">
        <f t="shared" si="0"/>
        <v>42898</v>
      </c>
      <c r="B17" s="6">
        <v>42898</v>
      </c>
      <c r="C17" s="8">
        <f t="shared" si="1"/>
        <v>93</v>
      </c>
      <c r="D17" s="8">
        <v>1870</v>
      </c>
    </row>
    <row r="18" spans="1:6">
      <c r="A18" s="5">
        <f t="shared" si="0"/>
        <v>42899</v>
      </c>
      <c r="B18" s="6">
        <v>42899</v>
      </c>
      <c r="C18" s="8">
        <f t="shared" si="1"/>
        <v>108</v>
      </c>
      <c r="D18" s="8">
        <v>1978</v>
      </c>
    </row>
    <row r="19" spans="1:6">
      <c r="A19" s="5">
        <f t="shared" si="0"/>
        <v>42900</v>
      </c>
      <c r="B19" s="6">
        <v>42900</v>
      </c>
      <c r="C19" s="8">
        <f t="shared" si="1"/>
        <v>144</v>
      </c>
      <c r="D19" s="8">
        <v>2122</v>
      </c>
    </row>
    <row r="20" spans="1:6">
      <c r="A20" s="5">
        <f t="shared" si="0"/>
        <v>42901</v>
      </c>
      <c r="B20" s="6">
        <v>42901</v>
      </c>
      <c r="C20" s="8">
        <f t="shared" si="1"/>
        <v>114</v>
      </c>
      <c r="D20" s="8">
        <v>2236</v>
      </c>
      <c r="E20" s="12" t="s">
        <v>44</v>
      </c>
      <c r="F20" s="13">
        <f>AVERAGE(C20:C26)</f>
        <v>71.714285714285708</v>
      </c>
    </row>
    <row r="21" spans="1:6">
      <c r="A21" s="5">
        <f t="shared" si="0"/>
        <v>42902</v>
      </c>
      <c r="B21" s="6">
        <v>42902</v>
      </c>
      <c r="C21" s="8">
        <f t="shared" si="1"/>
        <v>106</v>
      </c>
      <c r="D21" s="8">
        <v>2342</v>
      </c>
    </row>
    <row r="22" spans="1:6">
      <c r="A22" s="5">
        <f t="shared" si="0"/>
        <v>42903</v>
      </c>
      <c r="B22" s="6">
        <v>42903</v>
      </c>
      <c r="C22" s="8">
        <f t="shared" si="1"/>
        <v>73</v>
      </c>
      <c r="D22" s="8">
        <v>2415</v>
      </c>
    </row>
    <row r="23" spans="1:6">
      <c r="A23" s="5">
        <f t="shared" si="0"/>
        <v>42904</v>
      </c>
      <c r="B23" s="6">
        <v>42904</v>
      </c>
      <c r="C23" s="8">
        <f t="shared" si="1"/>
        <v>93</v>
      </c>
      <c r="D23" s="8">
        <v>2508</v>
      </c>
    </row>
    <row r="24" spans="1:6">
      <c r="A24" s="5">
        <f t="shared" si="0"/>
        <v>42905</v>
      </c>
      <c r="B24" s="6">
        <v>42905</v>
      </c>
      <c r="C24" s="8">
        <f t="shared" si="1"/>
        <v>89</v>
      </c>
      <c r="D24" s="8">
        <v>2597</v>
      </c>
    </row>
    <row r="25" spans="1:6">
      <c r="A25" s="5">
        <f t="shared" si="0"/>
        <v>42906</v>
      </c>
      <c r="B25" s="6">
        <v>42906</v>
      </c>
      <c r="C25" s="8">
        <f t="shared" si="1"/>
        <v>25</v>
      </c>
      <c r="D25" s="8">
        <v>2622</v>
      </c>
    </row>
    <row r="26" spans="1:6">
      <c r="A26" s="5">
        <f t="shared" si="0"/>
        <v>42907</v>
      </c>
      <c r="B26" s="6">
        <v>42907</v>
      </c>
      <c r="C26" s="8">
        <f t="shared" si="1"/>
        <v>2</v>
      </c>
      <c r="D26" s="8">
        <v>2624</v>
      </c>
    </row>
    <row r="27" spans="1:6">
      <c r="A27" s="5">
        <f t="shared" si="0"/>
        <v>42908</v>
      </c>
      <c r="B27" s="6">
        <v>42908</v>
      </c>
      <c r="C27" s="8">
        <f t="shared" si="1"/>
        <v>11</v>
      </c>
      <c r="D27" s="8">
        <v>2635</v>
      </c>
      <c r="E27" s="12" t="s">
        <v>45</v>
      </c>
      <c r="F27" s="13">
        <f>AVERAGE(C27:C33)</f>
        <v>108.57142857142857</v>
      </c>
    </row>
    <row r="28" spans="1:6">
      <c r="A28" s="5">
        <f t="shared" si="0"/>
        <v>42909</v>
      </c>
      <c r="B28" s="6">
        <v>42909</v>
      </c>
      <c r="C28" s="8">
        <f t="shared" si="1"/>
        <v>39</v>
      </c>
      <c r="D28" s="8">
        <v>2674</v>
      </c>
    </row>
    <row r="29" spans="1:6">
      <c r="A29" s="5">
        <f t="shared" si="0"/>
        <v>42910</v>
      </c>
      <c r="B29" s="6">
        <v>42910</v>
      </c>
      <c r="C29" s="8">
        <f t="shared" si="1"/>
        <v>39</v>
      </c>
      <c r="D29" s="8">
        <v>2713</v>
      </c>
    </row>
    <row r="30" spans="1:6">
      <c r="A30" s="5">
        <f t="shared" si="0"/>
        <v>42911</v>
      </c>
      <c r="B30" s="6">
        <v>42911</v>
      </c>
      <c r="C30" s="8">
        <f t="shared" si="1"/>
        <v>40</v>
      </c>
      <c r="D30" s="8">
        <v>2753</v>
      </c>
    </row>
    <row r="31" spans="1:6">
      <c r="A31" s="5">
        <f t="shared" si="0"/>
        <v>42912</v>
      </c>
      <c r="B31" s="6">
        <v>42912</v>
      </c>
      <c r="C31" s="8">
        <f t="shared" si="1"/>
        <v>121</v>
      </c>
      <c r="D31" s="8">
        <v>2874</v>
      </c>
    </row>
    <row r="32" spans="1:6">
      <c r="A32" s="5">
        <f t="shared" si="0"/>
        <v>42913</v>
      </c>
      <c r="B32" s="6">
        <v>42913</v>
      </c>
      <c r="C32" s="8">
        <f t="shared" si="1"/>
        <v>314</v>
      </c>
      <c r="D32" s="8">
        <v>3188</v>
      </c>
    </row>
    <row r="33" spans="1:4">
      <c r="A33" s="5">
        <f t="shared" si="0"/>
        <v>42914</v>
      </c>
      <c r="B33" s="6">
        <v>42914</v>
      </c>
      <c r="C33" s="8">
        <f t="shared" si="1"/>
        <v>196</v>
      </c>
      <c r="D33" s="8">
        <v>3384</v>
      </c>
    </row>
    <row r="34" spans="1:4">
      <c r="A34" s="5">
        <f t="shared" si="0"/>
        <v>42915</v>
      </c>
      <c r="B34" s="6">
        <v>42915</v>
      </c>
      <c r="C34" s="8">
        <f t="shared" si="1"/>
        <v>178</v>
      </c>
      <c r="D34" s="8">
        <v>3562</v>
      </c>
    </row>
    <row r="35" spans="1:4">
      <c r="A35" s="5">
        <f t="shared" si="0"/>
        <v>42916</v>
      </c>
      <c r="B35" s="6">
        <v>42916</v>
      </c>
      <c r="C35" s="8">
        <f t="shared" si="1"/>
        <v>282</v>
      </c>
      <c r="D35" s="8">
        <v>3844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3844</v>
      </c>
    </row>
    <row r="38" spans="1:4">
      <c r="C38" s="11"/>
    </row>
    <row r="39" spans="1:4">
      <c r="B39" s="12" t="s">
        <v>8</v>
      </c>
      <c r="C39" s="13">
        <v>12000</v>
      </c>
    </row>
    <row r="40" spans="1:4">
      <c r="B40" s="12" t="s">
        <v>9</v>
      </c>
      <c r="C40" s="13">
        <f>C37</f>
        <v>3844</v>
      </c>
    </row>
    <row r="41" spans="1:4">
      <c r="B41" s="12" t="s">
        <v>10</v>
      </c>
      <c r="C41" s="13">
        <f>C39-C40</f>
        <v>8156</v>
      </c>
    </row>
    <row r="42" spans="1:4">
      <c r="B42" s="12" t="s">
        <v>11</v>
      </c>
      <c r="C42" s="14">
        <f>C40/C39</f>
        <v>0.32033333333333336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302.07407407407408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C6" sqref="C6:C35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6.83203125" customWidth="1"/>
    <col min="4" max="4" width="18.5" customWidth="1"/>
  </cols>
  <sheetData>
    <row r="2" spans="1:6">
      <c r="B2" s="1" t="s">
        <v>22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</row>
    <row r="6" spans="1:6">
      <c r="A6" s="5">
        <f>B6</f>
        <v>42887</v>
      </c>
      <c r="B6" s="6">
        <v>42887</v>
      </c>
      <c r="C6" s="8">
        <f>D6</f>
        <v>0</v>
      </c>
      <c r="D6" s="41">
        <v>0</v>
      </c>
      <c r="F6" s="7"/>
    </row>
    <row r="7" spans="1:6">
      <c r="A7" s="5">
        <f t="shared" ref="A7:A35" si="0">B7</f>
        <v>42888</v>
      </c>
      <c r="B7" s="6">
        <v>42888</v>
      </c>
      <c r="C7" s="8">
        <f>IF(D7-D6&lt;0,0,D7-D6)</f>
        <v>5</v>
      </c>
      <c r="D7" s="8">
        <v>5</v>
      </c>
      <c r="F7" s="7"/>
    </row>
    <row r="8" spans="1:6">
      <c r="A8" s="5">
        <f t="shared" si="0"/>
        <v>42889</v>
      </c>
      <c r="B8" s="6">
        <v>42889</v>
      </c>
      <c r="C8" s="8">
        <f>IF(D8-D7&lt;0,0,D8-D7)</f>
        <v>2</v>
      </c>
      <c r="D8" s="8">
        <v>7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8</v>
      </c>
      <c r="D9" s="8">
        <v>15</v>
      </c>
      <c r="F9" s="7"/>
    </row>
    <row r="10" spans="1:6">
      <c r="A10" s="5">
        <f t="shared" si="0"/>
        <v>42891</v>
      </c>
      <c r="B10" s="6">
        <v>42891</v>
      </c>
      <c r="C10" s="8">
        <f t="shared" si="1"/>
        <v>0</v>
      </c>
      <c r="D10" s="43"/>
      <c r="F10" s="7"/>
    </row>
    <row r="11" spans="1:6">
      <c r="A11" s="5">
        <f t="shared" si="0"/>
        <v>42892</v>
      </c>
      <c r="B11" s="6">
        <v>42892</v>
      </c>
      <c r="C11" s="8">
        <f t="shared" si="1"/>
        <v>0</v>
      </c>
      <c r="D11" s="43"/>
      <c r="F11" s="7"/>
    </row>
    <row r="12" spans="1:6">
      <c r="A12" s="5">
        <f t="shared" si="0"/>
        <v>42893</v>
      </c>
      <c r="B12" s="6">
        <v>42893</v>
      </c>
      <c r="C12" s="8">
        <f t="shared" si="1"/>
        <v>0</v>
      </c>
      <c r="D12" s="43"/>
      <c r="F12" s="7"/>
    </row>
    <row r="13" spans="1:6">
      <c r="A13" s="5">
        <f t="shared" si="0"/>
        <v>42894</v>
      </c>
      <c r="B13" s="6">
        <v>42894</v>
      </c>
      <c r="C13" s="8">
        <f t="shared" si="1"/>
        <v>0</v>
      </c>
      <c r="D13" s="43"/>
      <c r="F13" s="7"/>
    </row>
    <row r="14" spans="1:6">
      <c r="A14" s="5">
        <f t="shared" si="0"/>
        <v>42895</v>
      </c>
      <c r="B14" s="6">
        <v>42895</v>
      </c>
      <c r="C14" s="8">
        <f t="shared" si="1"/>
        <v>0</v>
      </c>
      <c r="D14" s="43"/>
      <c r="F14" s="7"/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43"/>
      <c r="F15" s="7"/>
    </row>
    <row r="16" spans="1:6">
      <c r="A16" s="5">
        <f t="shared" si="0"/>
        <v>42897</v>
      </c>
      <c r="B16" s="6">
        <v>42897</v>
      </c>
      <c r="C16" s="8">
        <f t="shared" si="1"/>
        <v>0</v>
      </c>
      <c r="D16" s="43"/>
      <c r="F16" s="7"/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43"/>
      <c r="F17" s="7"/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43"/>
      <c r="F18" s="7"/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43"/>
      <c r="F19" s="7"/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43"/>
      <c r="F20" s="7"/>
    </row>
    <row r="21" spans="1:6">
      <c r="A21" s="5">
        <f t="shared" si="0"/>
        <v>42902</v>
      </c>
      <c r="B21" s="6">
        <v>42902</v>
      </c>
      <c r="C21" s="8">
        <f t="shared" si="1"/>
        <v>0</v>
      </c>
      <c r="D21" s="43"/>
      <c r="F21" s="7"/>
    </row>
    <row r="22" spans="1:6">
      <c r="A22" s="5">
        <f t="shared" si="0"/>
        <v>42903</v>
      </c>
      <c r="B22" s="6">
        <v>42903</v>
      </c>
      <c r="C22" s="8">
        <f t="shared" si="1"/>
        <v>0</v>
      </c>
      <c r="D22" s="43"/>
      <c r="F22" s="7"/>
    </row>
    <row r="23" spans="1:6">
      <c r="A23" s="5">
        <f t="shared" si="0"/>
        <v>42904</v>
      </c>
      <c r="B23" s="6">
        <v>42904</v>
      </c>
      <c r="C23" s="8">
        <f t="shared" si="1"/>
        <v>0</v>
      </c>
      <c r="D23" s="43"/>
      <c r="F23" s="7"/>
    </row>
    <row r="24" spans="1:6">
      <c r="A24" s="5">
        <f t="shared" si="0"/>
        <v>42905</v>
      </c>
      <c r="B24" s="6">
        <v>42905</v>
      </c>
      <c r="C24" s="8">
        <f t="shared" si="1"/>
        <v>0</v>
      </c>
      <c r="D24" s="43"/>
      <c r="F24" s="7"/>
    </row>
    <row r="25" spans="1:6">
      <c r="A25" s="5">
        <f t="shared" si="0"/>
        <v>42906</v>
      </c>
      <c r="B25" s="6">
        <v>42906</v>
      </c>
      <c r="C25" s="8">
        <f t="shared" si="1"/>
        <v>0</v>
      </c>
      <c r="D25" s="43"/>
      <c r="F25" s="7"/>
    </row>
    <row r="26" spans="1:6">
      <c r="A26" s="5">
        <f t="shared" si="0"/>
        <v>42907</v>
      </c>
      <c r="B26" s="6">
        <v>42907</v>
      </c>
      <c r="C26" s="8">
        <f t="shared" si="1"/>
        <v>0</v>
      </c>
      <c r="D26" s="43"/>
      <c r="F26" s="7"/>
    </row>
    <row r="27" spans="1:6">
      <c r="A27" s="5">
        <f t="shared" si="0"/>
        <v>42908</v>
      </c>
      <c r="B27" s="6">
        <v>42908</v>
      </c>
      <c r="C27" s="8">
        <f t="shared" si="1"/>
        <v>15</v>
      </c>
      <c r="D27" s="8">
        <v>15</v>
      </c>
      <c r="F27" s="7"/>
    </row>
    <row r="28" spans="1:6">
      <c r="A28" s="5">
        <f t="shared" si="0"/>
        <v>42909</v>
      </c>
      <c r="B28" s="6">
        <v>42909</v>
      </c>
      <c r="C28" s="8">
        <f t="shared" si="1"/>
        <v>7</v>
      </c>
      <c r="D28" s="8">
        <v>22</v>
      </c>
      <c r="F28" s="7"/>
    </row>
    <row r="29" spans="1:6">
      <c r="A29" s="5">
        <f t="shared" si="0"/>
        <v>42910</v>
      </c>
      <c r="B29" s="6">
        <v>42910</v>
      </c>
      <c r="C29" s="8">
        <f t="shared" si="1"/>
        <v>0</v>
      </c>
      <c r="D29" s="8">
        <v>22</v>
      </c>
      <c r="F29" s="7"/>
    </row>
    <row r="30" spans="1:6">
      <c r="A30" s="5">
        <f t="shared" si="0"/>
        <v>42911</v>
      </c>
      <c r="B30" s="6">
        <v>42911</v>
      </c>
      <c r="C30" s="8">
        <f t="shared" si="1"/>
        <v>1</v>
      </c>
      <c r="D30" s="8">
        <v>23</v>
      </c>
      <c r="F30" s="7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3</v>
      </c>
      <c r="D31" s="8">
        <v>26</v>
      </c>
      <c r="F31" s="7"/>
    </row>
    <row r="32" spans="1:6" ht="15" customHeight="1">
      <c r="A32" s="5">
        <f t="shared" si="0"/>
        <v>42913</v>
      </c>
      <c r="B32" s="6">
        <v>42913</v>
      </c>
      <c r="C32" s="8">
        <f t="shared" si="1"/>
        <v>6</v>
      </c>
      <c r="D32" s="41">
        <v>32</v>
      </c>
      <c r="F32" s="7"/>
    </row>
    <row r="33" spans="1:4">
      <c r="A33" s="5">
        <f t="shared" si="0"/>
        <v>42914</v>
      </c>
      <c r="B33" s="6">
        <v>42914</v>
      </c>
      <c r="C33" s="8">
        <f t="shared" si="1"/>
        <v>9</v>
      </c>
      <c r="D33" s="8">
        <v>41</v>
      </c>
    </row>
    <row r="34" spans="1:4">
      <c r="A34" s="5">
        <f t="shared" si="0"/>
        <v>42915</v>
      </c>
      <c r="B34" s="6">
        <v>42915</v>
      </c>
      <c r="C34" s="8">
        <f t="shared" si="1"/>
        <v>34</v>
      </c>
      <c r="D34" s="8">
        <v>75</v>
      </c>
    </row>
    <row r="35" spans="1:4">
      <c r="A35" s="5">
        <f t="shared" si="0"/>
        <v>42916</v>
      </c>
      <c r="B35" s="6">
        <v>42916</v>
      </c>
      <c r="C35" s="8">
        <f t="shared" si="1"/>
        <v>18</v>
      </c>
      <c r="D35" s="8">
        <v>93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108</v>
      </c>
    </row>
    <row r="38" spans="1:4">
      <c r="C38" s="11"/>
    </row>
    <row r="39" spans="1:4">
      <c r="B39" s="12" t="s">
        <v>8</v>
      </c>
      <c r="C39" s="13">
        <v>200</v>
      </c>
    </row>
    <row r="40" spans="1:4">
      <c r="B40" s="12" t="s">
        <v>9</v>
      </c>
      <c r="C40" s="13">
        <f>C37</f>
        <v>108</v>
      </c>
    </row>
    <row r="41" spans="1:4">
      <c r="B41" s="12" t="s">
        <v>10</v>
      </c>
      <c r="C41" s="13">
        <f>C39-C40</f>
        <v>92</v>
      </c>
    </row>
    <row r="42" spans="1:4">
      <c r="B42" s="12" t="s">
        <v>11</v>
      </c>
      <c r="C42" s="14">
        <f>C40/C39</f>
        <v>0.54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3.4074074074074074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17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67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E6" s="12" t="s">
        <v>42</v>
      </c>
      <c r="F6" s="13">
        <f>AVERAGE(C6:C12)</f>
        <v>2.1428571428571428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1</v>
      </c>
      <c r="D7" s="41">
        <v>1</v>
      </c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1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1</v>
      </c>
    </row>
    <row r="10" spans="1:6">
      <c r="A10" s="5">
        <f t="shared" si="0"/>
        <v>42891</v>
      </c>
      <c r="B10" s="6">
        <v>42891</v>
      </c>
      <c r="C10" s="8">
        <f t="shared" si="1"/>
        <v>1</v>
      </c>
      <c r="D10" s="8">
        <v>2</v>
      </c>
    </row>
    <row r="11" spans="1:6">
      <c r="A11" s="5">
        <f t="shared" si="0"/>
        <v>42892</v>
      </c>
      <c r="B11" s="6">
        <v>42892</v>
      </c>
      <c r="C11" s="8">
        <f t="shared" si="1"/>
        <v>0</v>
      </c>
      <c r="D11" s="8">
        <v>2</v>
      </c>
    </row>
    <row r="12" spans="1:6">
      <c r="A12" s="5">
        <f t="shared" si="0"/>
        <v>42893</v>
      </c>
      <c r="B12" s="6">
        <v>42893</v>
      </c>
      <c r="C12" s="8">
        <f t="shared" si="1"/>
        <v>13</v>
      </c>
      <c r="D12" s="8">
        <v>15</v>
      </c>
    </row>
    <row r="13" spans="1:6">
      <c r="A13" s="5">
        <f t="shared" si="0"/>
        <v>42894</v>
      </c>
      <c r="B13" s="6">
        <v>42894</v>
      </c>
      <c r="C13" s="8">
        <f t="shared" si="1"/>
        <v>6</v>
      </c>
      <c r="D13" s="8">
        <v>21</v>
      </c>
      <c r="E13" s="12" t="s">
        <v>43</v>
      </c>
      <c r="F13" s="13">
        <f>AVERAGE(C13:C19)</f>
        <v>2</v>
      </c>
    </row>
    <row r="14" spans="1:6">
      <c r="A14" s="5">
        <f t="shared" si="0"/>
        <v>42895</v>
      </c>
      <c r="B14" s="6">
        <v>42895</v>
      </c>
      <c r="C14" s="8">
        <f t="shared" si="1"/>
        <v>1</v>
      </c>
      <c r="D14" s="8">
        <v>22</v>
      </c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>
        <v>22</v>
      </c>
    </row>
    <row r="16" spans="1:6">
      <c r="A16" s="5">
        <f t="shared" si="0"/>
        <v>42897</v>
      </c>
      <c r="B16" s="6">
        <v>42897</v>
      </c>
      <c r="C16" s="8">
        <f t="shared" si="1"/>
        <v>2</v>
      </c>
      <c r="D16" s="8">
        <v>24</v>
      </c>
    </row>
    <row r="17" spans="1:6">
      <c r="A17" s="5">
        <f t="shared" si="0"/>
        <v>42898</v>
      </c>
      <c r="B17" s="6">
        <v>42898</v>
      </c>
      <c r="C17" s="8">
        <f t="shared" si="1"/>
        <v>4</v>
      </c>
      <c r="D17" s="8">
        <v>28</v>
      </c>
    </row>
    <row r="18" spans="1:6">
      <c r="A18" s="5">
        <f t="shared" si="0"/>
        <v>42899</v>
      </c>
      <c r="B18" s="6">
        <v>42899</v>
      </c>
      <c r="C18" s="8">
        <f t="shared" si="1"/>
        <v>1</v>
      </c>
      <c r="D18" s="8">
        <v>29</v>
      </c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>
        <v>29</v>
      </c>
    </row>
    <row r="20" spans="1:6">
      <c r="A20" s="5">
        <f t="shared" si="0"/>
        <v>42901</v>
      </c>
      <c r="B20" s="6">
        <v>42901</v>
      </c>
      <c r="C20" s="8">
        <f t="shared" si="1"/>
        <v>2</v>
      </c>
      <c r="D20" s="8">
        <v>31</v>
      </c>
      <c r="E20" s="12" t="s">
        <v>44</v>
      </c>
      <c r="F20" s="13">
        <f>AVERAGE(C20:C26)</f>
        <v>2.8571428571428572</v>
      </c>
    </row>
    <row r="21" spans="1:6">
      <c r="A21" s="5">
        <f t="shared" si="0"/>
        <v>42902</v>
      </c>
      <c r="B21" s="6">
        <v>42902</v>
      </c>
      <c r="C21" s="8">
        <f t="shared" si="1"/>
        <v>1</v>
      </c>
      <c r="D21" s="8">
        <v>32</v>
      </c>
    </row>
    <row r="22" spans="1:6">
      <c r="A22" s="5">
        <f t="shared" si="0"/>
        <v>42903</v>
      </c>
      <c r="B22" s="6">
        <v>42903</v>
      </c>
      <c r="C22" s="8">
        <f t="shared" si="1"/>
        <v>5</v>
      </c>
      <c r="D22" s="8">
        <v>37</v>
      </c>
    </row>
    <row r="23" spans="1:6">
      <c r="A23" s="5">
        <f t="shared" si="0"/>
        <v>42904</v>
      </c>
      <c r="B23" s="6">
        <v>42904</v>
      </c>
      <c r="C23" s="8">
        <f t="shared" si="1"/>
        <v>3</v>
      </c>
      <c r="D23" s="8">
        <v>40</v>
      </c>
    </row>
    <row r="24" spans="1:6">
      <c r="A24" s="5">
        <f t="shared" si="0"/>
        <v>42905</v>
      </c>
      <c r="B24" s="6">
        <v>42905</v>
      </c>
      <c r="C24" s="8">
        <f t="shared" si="1"/>
        <v>8</v>
      </c>
      <c r="D24" s="8">
        <v>48</v>
      </c>
    </row>
    <row r="25" spans="1:6">
      <c r="A25" s="5">
        <f t="shared" si="0"/>
        <v>42906</v>
      </c>
      <c r="B25" s="6">
        <v>42906</v>
      </c>
      <c r="C25" s="8">
        <f t="shared" si="1"/>
        <v>1</v>
      </c>
      <c r="D25" s="8">
        <v>49</v>
      </c>
    </row>
    <row r="26" spans="1:6">
      <c r="A26" s="5">
        <f t="shared" si="0"/>
        <v>42907</v>
      </c>
      <c r="B26" s="6">
        <v>42907</v>
      </c>
      <c r="C26" s="8">
        <f t="shared" si="1"/>
        <v>0</v>
      </c>
      <c r="D26" s="8">
        <v>49</v>
      </c>
    </row>
    <row r="27" spans="1:6">
      <c r="A27" s="5">
        <f t="shared" si="0"/>
        <v>42908</v>
      </c>
      <c r="B27" s="6">
        <v>42908</v>
      </c>
      <c r="C27" s="8">
        <f t="shared" si="1"/>
        <v>0</v>
      </c>
      <c r="D27" s="8">
        <v>49</v>
      </c>
      <c r="E27" s="12" t="s">
        <v>45</v>
      </c>
      <c r="F27" s="13">
        <f>AVERAGE(C27:C33)</f>
        <v>0.42857142857142855</v>
      </c>
    </row>
    <row r="28" spans="1:6">
      <c r="A28" s="5">
        <f t="shared" si="0"/>
        <v>42909</v>
      </c>
      <c r="B28" s="6">
        <v>42909</v>
      </c>
      <c r="C28" s="8">
        <f t="shared" si="1"/>
        <v>0</v>
      </c>
      <c r="D28" s="8">
        <v>49</v>
      </c>
    </row>
    <row r="29" spans="1:6">
      <c r="A29" s="5">
        <f t="shared" si="0"/>
        <v>42910</v>
      </c>
      <c r="B29" s="6">
        <v>42910</v>
      </c>
      <c r="C29" s="8">
        <f t="shared" si="1"/>
        <v>1</v>
      </c>
      <c r="D29" s="8">
        <v>50</v>
      </c>
    </row>
    <row r="30" spans="1:6">
      <c r="A30" s="5">
        <f t="shared" si="0"/>
        <v>42911</v>
      </c>
      <c r="B30" s="6">
        <v>42911</v>
      </c>
      <c r="C30" s="8">
        <f t="shared" si="1"/>
        <v>0</v>
      </c>
      <c r="D30" s="8">
        <v>50</v>
      </c>
    </row>
    <row r="31" spans="1:6">
      <c r="A31" s="5">
        <f t="shared" si="0"/>
        <v>42912</v>
      </c>
      <c r="B31" s="6">
        <v>42912</v>
      </c>
      <c r="C31" s="8">
        <f t="shared" si="1"/>
        <v>0</v>
      </c>
      <c r="D31" s="8">
        <v>50</v>
      </c>
    </row>
    <row r="32" spans="1:6">
      <c r="A32" s="5">
        <f t="shared" si="0"/>
        <v>42913</v>
      </c>
      <c r="B32" s="6">
        <v>42913</v>
      </c>
      <c r="C32" s="8">
        <f t="shared" si="1"/>
        <v>0</v>
      </c>
      <c r="D32" s="8">
        <v>50</v>
      </c>
    </row>
    <row r="33" spans="1:4">
      <c r="A33" s="5">
        <f t="shared" si="0"/>
        <v>42914</v>
      </c>
      <c r="B33" s="6">
        <v>42914</v>
      </c>
      <c r="C33" s="8">
        <f t="shared" si="1"/>
        <v>2</v>
      </c>
      <c r="D33" s="8">
        <v>52</v>
      </c>
    </row>
    <row r="34" spans="1:4">
      <c r="A34" s="5">
        <f t="shared" si="0"/>
        <v>42915</v>
      </c>
      <c r="B34" s="6">
        <v>42915</v>
      </c>
      <c r="C34" s="8">
        <f t="shared" si="1"/>
        <v>0</v>
      </c>
      <c r="D34" s="8">
        <v>52</v>
      </c>
    </row>
    <row r="35" spans="1:4">
      <c r="A35" s="5">
        <f t="shared" si="0"/>
        <v>42916</v>
      </c>
      <c r="B35" s="6">
        <v>42916</v>
      </c>
      <c r="C35" s="8">
        <f t="shared" si="1"/>
        <v>0</v>
      </c>
      <c r="D35" s="8">
        <v>52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52</v>
      </c>
    </row>
    <row r="38" spans="1:4">
      <c r="C38" s="11"/>
    </row>
    <row r="39" spans="1:4">
      <c r="B39" s="12" t="s">
        <v>8</v>
      </c>
      <c r="C39" s="13">
        <v>50</v>
      </c>
    </row>
    <row r="40" spans="1:4">
      <c r="B40" s="12" t="s">
        <v>9</v>
      </c>
      <c r="C40" s="13">
        <f>C37</f>
        <v>52</v>
      </c>
    </row>
    <row r="41" spans="1:4">
      <c r="B41" s="12" t="s">
        <v>10</v>
      </c>
      <c r="C41" s="13">
        <f>C39-C40</f>
        <v>-2</v>
      </c>
    </row>
    <row r="42" spans="1:4">
      <c r="B42" s="12" t="s">
        <v>11</v>
      </c>
      <c r="C42" s="14">
        <f>C40/C39</f>
        <v>1.04</v>
      </c>
    </row>
    <row r="43" spans="1:4">
      <c r="B43" s="12" t="s">
        <v>12</v>
      </c>
      <c r="C43" s="13">
        <f>IF(C40&lt;C39,0,C40-C39)</f>
        <v>2</v>
      </c>
    </row>
    <row r="44" spans="1:4">
      <c r="B44" s="15" t="s">
        <v>13</v>
      </c>
      <c r="C44" s="13">
        <f ca="1">(C39-C37)/C48</f>
        <v>-7.407407407407407E-2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15" workbookViewId="0">
      <selection activeCell="U64" sqref="U64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65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E6" s="12" t="s">
        <v>42</v>
      </c>
      <c r="F6" s="13">
        <f>AVERAGE(C6:C12)</f>
        <v>0.2857142857142857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0</v>
      </c>
      <c r="D7" s="8"/>
    </row>
    <row r="8" spans="1:6">
      <c r="A8" s="5">
        <f t="shared" si="0"/>
        <v>42889</v>
      </c>
      <c r="B8" s="6">
        <v>42889</v>
      </c>
      <c r="C8" s="8">
        <f>IF(D8-D7&lt;0,0,D8-D7)</f>
        <v>1</v>
      </c>
      <c r="D8" s="8">
        <v>1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1</v>
      </c>
      <c r="D9" s="8">
        <v>2</v>
      </c>
    </row>
    <row r="10" spans="1:6">
      <c r="A10" s="5">
        <f t="shared" si="0"/>
        <v>42891</v>
      </c>
      <c r="B10" s="6">
        <v>42891</v>
      </c>
      <c r="C10" s="8">
        <f t="shared" si="1"/>
        <v>0</v>
      </c>
      <c r="D10" s="8">
        <v>2</v>
      </c>
    </row>
    <row r="11" spans="1:6">
      <c r="A11" s="5">
        <f t="shared" si="0"/>
        <v>42892</v>
      </c>
      <c r="B11" s="6">
        <v>42892</v>
      </c>
      <c r="C11" s="8">
        <f t="shared" si="1"/>
        <v>0</v>
      </c>
      <c r="D11" s="8">
        <v>2</v>
      </c>
    </row>
    <row r="12" spans="1:6">
      <c r="A12" s="5">
        <f t="shared" si="0"/>
        <v>42893</v>
      </c>
      <c r="B12" s="6">
        <v>42893</v>
      </c>
      <c r="C12" s="8">
        <f t="shared" si="1"/>
        <v>0</v>
      </c>
      <c r="D12" s="8">
        <v>2</v>
      </c>
    </row>
    <row r="13" spans="1:6">
      <c r="A13" s="5">
        <f t="shared" si="0"/>
        <v>42894</v>
      </c>
      <c r="B13" s="6">
        <v>42894</v>
      </c>
      <c r="C13" s="8">
        <f t="shared" si="1"/>
        <v>0</v>
      </c>
      <c r="D13" s="8">
        <v>2</v>
      </c>
      <c r="E13" s="12" t="s">
        <v>43</v>
      </c>
      <c r="F13" s="13">
        <f>AVERAGE(C13:C19)</f>
        <v>0</v>
      </c>
    </row>
    <row r="14" spans="1:6">
      <c r="A14" s="5">
        <f t="shared" si="0"/>
        <v>42895</v>
      </c>
      <c r="B14" s="6">
        <v>42895</v>
      </c>
      <c r="C14" s="8">
        <f t="shared" si="1"/>
        <v>0</v>
      </c>
      <c r="D14" s="8">
        <v>2</v>
      </c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>
        <v>2</v>
      </c>
    </row>
    <row r="16" spans="1:6">
      <c r="A16" s="5">
        <f t="shared" si="0"/>
        <v>42897</v>
      </c>
      <c r="B16" s="6">
        <v>42897</v>
      </c>
      <c r="C16" s="8">
        <f t="shared" si="1"/>
        <v>0</v>
      </c>
      <c r="D16" s="8">
        <v>2</v>
      </c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8">
        <v>2</v>
      </c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8">
        <v>2</v>
      </c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>
        <v>2</v>
      </c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8">
        <v>2</v>
      </c>
      <c r="E20" s="12" t="s">
        <v>44</v>
      </c>
      <c r="F20" s="13">
        <f>AVERAGE(C20:C26)</f>
        <v>13.857142857142858</v>
      </c>
    </row>
    <row r="21" spans="1:6">
      <c r="A21" s="5">
        <f t="shared" si="0"/>
        <v>42902</v>
      </c>
      <c r="B21" s="6">
        <v>42902</v>
      </c>
      <c r="C21" s="8">
        <f t="shared" si="1"/>
        <v>26</v>
      </c>
      <c r="D21" s="8">
        <v>28</v>
      </c>
    </row>
    <row r="22" spans="1:6">
      <c r="A22" s="5">
        <f t="shared" si="0"/>
        <v>42903</v>
      </c>
      <c r="B22" s="6">
        <v>42903</v>
      </c>
      <c r="C22" s="8">
        <f t="shared" si="1"/>
        <v>5</v>
      </c>
      <c r="D22" s="8">
        <v>33</v>
      </c>
    </row>
    <row r="23" spans="1:6">
      <c r="A23" s="5">
        <f t="shared" si="0"/>
        <v>42904</v>
      </c>
      <c r="B23" s="6">
        <v>42904</v>
      </c>
      <c r="C23" s="8">
        <f t="shared" si="1"/>
        <v>3</v>
      </c>
      <c r="D23" s="8">
        <v>36</v>
      </c>
    </row>
    <row r="24" spans="1:6">
      <c r="A24" s="5">
        <f t="shared" si="0"/>
        <v>42905</v>
      </c>
      <c r="B24" s="6">
        <v>42905</v>
      </c>
      <c r="C24" s="8">
        <f t="shared" si="1"/>
        <v>15</v>
      </c>
      <c r="D24" s="8">
        <v>51</v>
      </c>
    </row>
    <row r="25" spans="1:6">
      <c r="A25" s="5">
        <f t="shared" si="0"/>
        <v>42906</v>
      </c>
      <c r="B25" s="6">
        <v>42906</v>
      </c>
      <c r="C25" s="8">
        <f t="shared" si="1"/>
        <v>14</v>
      </c>
      <c r="D25" s="8">
        <v>65</v>
      </c>
    </row>
    <row r="26" spans="1:6">
      <c r="A26" s="5">
        <f t="shared" si="0"/>
        <v>42907</v>
      </c>
      <c r="B26" s="6">
        <v>42907</v>
      </c>
      <c r="C26" s="8">
        <f t="shared" si="1"/>
        <v>34</v>
      </c>
      <c r="D26" s="8">
        <v>99</v>
      </c>
    </row>
    <row r="27" spans="1:6">
      <c r="A27" s="5">
        <f t="shared" si="0"/>
        <v>42908</v>
      </c>
      <c r="B27" s="6">
        <v>42908</v>
      </c>
      <c r="C27" s="8">
        <f t="shared" si="1"/>
        <v>6</v>
      </c>
      <c r="D27" s="8">
        <v>105</v>
      </c>
      <c r="E27" s="12" t="s">
        <v>45</v>
      </c>
      <c r="F27" s="13">
        <f>AVERAGE(C27:C33)</f>
        <v>24.285714285714285</v>
      </c>
    </row>
    <row r="28" spans="1:6">
      <c r="A28" s="5">
        <f t="shared" si="0"/>
        <v>42909</v>
      </c>
      <c r="B28" s="6">
        <v>42909</v>
      </c>
      <c r="C28" s="8">
        <f t="shared" si="1"/>
        <v>0</v>
      </c>
      <c r="D28" s="8">
        <v>105</v>
      </c>
    </row>
    <row r="29" spans="1:6">
      <c r="A29" s="5">
        <f t="shared" si="0"/>
        <v>42910</v>
      </c>
      <c r="B29" s="6">
        <v>42910</v>
      </c>
      <c r="C29" s="8">
        <f t="shared" si="1"/>
        <v>0</v>
      </c>
      <c r="D29" s="8">
        <v>105</v>
      </c>
    </row>
    <row r="30" spans="1:6">
      <c r="A30" s="5">
        <f t="shared" si="0"/>
        <v>42911</v>
      </c>
      <c r="B30" s="6">
        <v>42911</v>
      </c>
      <c r="C30" s="8">
        <f t="shared" si="1"/>
        <v>0</v>
      </c>
      <c r="D30" s="8">
        <v>105</v>
      </c>
    </row>
    <row r="31" spans="1:6">
      <c r="A31" s="5">
        <f t="shared" si="0"/>
        <v>42912</v>
      </c>
      <c r="B31" s="6">
        <v>42912</v>
      </c>
      <c r="C31" s="8">
        <f t="shared" si="1"/>
        <v>0</v>
      </c>
      <c r="D31" s="8">
        <v>105</v>
      </c>
    </row>
    <row r="32" spans="1:6">
      <c r="A32" s="5">
        <f t="shared" si="0"/>
        <v>42913</v>
      </c>
      <c r="B32" s="6">
        <v>42913</v>
      </c>
      <c r="C32" s="8">
        <f t="shared" si="1"/>
        <v>106</v>
      </c>
      <c r="D32" s="8">
        <v>211</v>
      </c>
    </row>
    <row r="33" spans="1:4">
      <c r="A33" s="5">
        <f t="shared" si="0"/>
        <v>42914</v>
      </c>
      <c r="B33" s="6">
        <v>42914</v>
      </c>
      <c r="C33" s="8">
        <f t="shared" si="1"/>
        <v>58</v>
      </c>
      <c r="D33" s="8">
        <v>269</v>
      </c>
    </row>
    <row r="34" spans="1:4">
      <c r="A34" s="5">
        <f t="shared" si="0"/>
        <v>42915</v>
      </c>
      <c r="B34" s="6">
        <v>42915</v>
      </c>
      <c r="C34" s="8">
        <f t="shared" si="1"/>
        <v>14</v>
      </c>
      <c r="D34" s="8">
        <v>283</v>
      </c>
    </row>
    <row r="35" spans="1:4">
      <c r="A35" s="5">
        <f t="shared" si="0"/>
        <v>42916</v>
      </c>
      <c r="B35" s="6">
        <v>42916</v>
      </c>
      <c r="C35" s="8">
        <f t="shared" si="1"/>
        <v>16</v>
      </c>
      <c r="D35" s="8">
        <v>299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299</v>
      </c>
    </row>
    <row r="38" spans="1:4">
      <c r="C38" s="11"/>
    </row>
    <row r="39" spans="1:4">
      <c r="B39" s="12" t="s">
        <v>8</v>
      </c>
      <c r="C39" s="13">
        <v>1500</v>
      </c>
    </row>
    <row r="40" spans="1:4">
      <c r="B40" s="12" t="s">
        <v>9</v>
      </c>
      <c r="C40" s="13">
        <f>C37</f>
        <v>299</v>
      </c>
    </row>
    <row r="41" spans="1:4">
      <c r="B41" s="12" t="s">
        <v>10</v>
      </c>
      <c r="C41" s="13">
        <f>C39-C40</f>
        <v>1201</v>
      </c>
    </row>
    <row r="42" spans="1:4">
      <c r="B42" s="12" t="s">
        <v>11</v>
      </c>
      <c r="C42" s="14">
        <f>C40/C39</f>
        <v>0.19933333333333333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44.481481481481481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17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66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1</v>
      </c>
      <c r="D6" s="8">
        <v>1</v>
      </c>
      <c r="E6" s="12" t="s">
        <v>42</v>
      </c>
      <c r="F6" s="13">
        <f>AVERAGE(C6:C12)</f>
        <v>45.142857142857146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42</v>
      </c>
      <c r="D7" s="8">
        <v>43</v>
      </c>
    </row>
    <row r="8" spans="1:6">
      <c r="A8" s="5">
        <f t="shared" si="0"/>
        <v>42889</v>
      </c>
      <c r="B8" s="6">
        <v>42889</v>
      </c>
      <c r="C8" s="8">
        <f>IF(D8-D7&lt;0,0,D8-D7)</f>
        <v>65</v>
      </c>
      <c r="D8" s="8">
        <v>108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64</v>
      </c>
      <c r="D9" s="8">
        <v>172</v>
      </c>
    </row>
    <row r="10" spans="1:6">
      <c r="A10" s="5">
        <f t="shared" si="0"/>
        <v>42891</v>
      </c>
      <c r="B10" s="6">
        <v>42891</v>
      </c>
      <c r="C10" s="8">
        <f t="shared" si="1"/>
        <v>81</v>
      </c>
      <c r="D10" s="8">
        <v>253</v>
      </c>
    </row>
    <row r="11" spans="1:6">
      <c r="A11" s="5">
        <f t="shared" si="0"/>
        <v>42892</v>
      </c>
      <c r="B11" s="6">
        <v>42892</v>
      </c>
      <c r="C11" s="8">
        <f t="shared" si="1"/>
        <v>25</v>
      </c>
      <c r="D11" s="8">
        <v>278</v>
      </c>
    </row>
    <row r="12" spans="1:6">
      <c r="A12" s="5">
        <f t="shared" si="0"/>
        <v>42893</v>
      </c>
      <c r="B12" s="6">
        <v>42893</v>
      </c>
      <c r="C12" s="8">
        <f t="shared" si="1"/>
        <v>38</v>
      </c>
      <c r="D12" s="8">
        <v>316</v>
      </c>
    </row>
    <row r="13" spans="1:6">
      <c r="A13" s="5">
        <f t="shared" si="0"/>
        <v>42894</v>
      </c>
      <c r="B13" s="6">
        <v>42894</v>
      </c>
      <c r="C13" s="8">
        <f t="shared" si="1"/>
        <v>32</v>
      </c>
      <c r="D13" s="8">
        <v>348</v>
      </c>
      <c r="E13" s="12" t="s">
        <v>43</v>
      </c>
      <c r="F13" s="13">
        <f>AVERAGE(C13:C19)</f>
        <v>14.714285714285714</v>
      </c>
    </row>
    <row r="14" spans="1:6">
      <c r="A14" s="5">
        <f t="shared" si="0"/>
        <v>42895</v>
      </c>
      <c r="B14" s="6">
        <v>42895</v>
      </c>
      <c r="C14" s="8">
        <f t="shared" si="1"/>
        <v>7</v>
      </c>
      <c r="D14" s="8">
        <v>355</v>
      </c>
    </row>
    <row r="15" spans="1:6">
      <c r="A15" s="5">
        <f t="shared" si="0"/>
        <v>42896</v>
      </c>
      <c r="B15" s="6">
        <v>42896</v>
      </c>
      <c r="C15" s="8">
        <f t="shared" si="1"/>
        <v>6</v>
      </c>
      <c r="D15" s="8">
        <v>361</v>
      </c>
    </row>
    <row r="16" spans="1:6">
      <c r="A16" s="5">
        <f t="shared" si="0"/>
        <v>42897</v>
      </c>
      <c r="B16" s="6">
        <v>42897</v>
      </c>
      <c r="C16" s="8">
        <f t="shared" si="1"/>
        <v>11</v>
      </c>
      <c r="D16" s="8">
        <v>372</v>
      </c>
    </row>
    <row r="17" spans="1:6">
      <c r="A17" s="5">
        <f t="shared" si="0"/>
        <v>42898</v>
      </c>
      <c r="B17" s="6">
        <v>42898</v>
      </c>
      <c r="C17" s="8">
        <f t="shared" si="1"/>
        <v>12</v>
      </c>
      <c r="D17" s="8">
        <v>384</v>
      </c>
    </row>
    <row r="18" spans="1:6">
      <c r="A18" s="5">
        <f t="shared" si="0"/>
        <v>42899</v>
      </c>
      <c r="B18" s="6">
        <v>42899</v>
      </c>
      <c r="C18" s="8">
        <f t="shared" si="1"/>
        <v>21</v>
      </c>
      <c r="D18" s="8">
        <v>405</v>
      </c>
    </row>
    <row r="19" spans="1:6">
      <c r="A19" s="5">
        <f t="shared" si="0"/>
        <v>42900</v>
      </c>
      <c r="B19" s="6">
        <v>42900</v>
      </c>
      <c r="C19" s="8">
        <f t="shared" si="1"/>
        <v>14</v>
      </c>
      <c r="D19" s="8">
        <v>419</v>
      </c>
    </row>
    <row r="20" spans="1:6">
      <c r="A20" s="5">
        <f t="shared" si="0"/>
        <v>42901</v>
      </c>
      <c r="B20" s="6">
        <v>42901</v>
      </c>
      <c r="C20" s="8">
        <f t="shared" si="1"/>
        <v>21</v>
      </c>
      <c r="D20" s="8">
        <v>440</v>
      </c>
      <c r="E20" s="12" t="s">
        <v>44</v>
      </c>
      <c r="F20" s="13">
        <f>AVERAGE(C20:C26)</f>
        <v>22.857142857142858</v>
      </c>
    </row>
    <row r="21" spans="1:6">
      <c r="A21" s="5">
        <f t="shared" si="0"/>
        <v>42902</v>
      </c>
      <c r="B21" s="6">
        <v>42902</v>
      </c>
      <c r="C21" s="8">
        <f t="shared" si="1"/>
        <v>13</v>
      </c>
      <c r="D21" s="8">
        <v>453</v>
      </c>
    </row>
    <row r="22" spans="1:6">
      <c r="A22" s="5">
        <f t="shared" si="0"/>
        <v>42903</v>
      </c>
      <c r="B22" s="6">
        <v>42903</v>
      </c>
      <c r="C22" s="8">
        <f t="shared" si="1"/>
        <v>19</v>
      </c>
      <c r="D22" s="8">
        <v>472</v>
      </c>
    </row>
    <row r="23" spans="1:6">
      <c r="A23" s="5">
        <f t="shared" si="0"/>
        <v>42904</v>
      </c>
      <c r="B23" s="6">
        <v>42904</v>
      </c>
      <c r="C23" s="8">
        <f t="shared" si="1"/>
        <v>13</v>
      </c>
      <c r="D23" s="8">
        <v>485</v>
      </c>
    </row>
    <row r="24" spans="1:6">
      <c r="A24" s="5">
        <f t="shared" si="0"/>
        <v>42905</v>
      </c>
      <c r="B24" s="6">
        <v>42905</v>
      </c>
      <c r="C24" s="8">
        <f t="shared" si="1"/>
        <v>32</v>
      </c>
      <c r="D24" s="8">
        <v>517</v>
      </c>
    </row>
    <row r="25" spans="1:6">
      <c r="A25" s="5">
        <f t="shared" si="0"/>
        <v>42906</v>
      </c>
      <c r="B25" s="6">
        <v>42906</v>
      </c>
      <c r="C25" s="8">
        <f t="shared" si="1"/>
        <v>24</v>
      </c>
      <c r="D25" s="8">
        <v>541</v>
      </c>
    </row>
    <row r="26" spans="1:6">
      <c r="A26" s="5">
        <f t="shared" si="0"/>
        <v>42907</v>
      </c>
      <c r="B26" s="6">
        <v>42907</v>
      </c>
      <c r="C26" s="8">
        <f t="shared" si="1"/>
        <v>38</v>
      </c>
      <c r="D26" s="8">
        <v>579</v>
      </c>
    </row>
    <row r="27" spans="1:6">
      <c r="A27" s="5">
        <f t="shared" si="0"/>
        <v>42908</v>
      </c>
      <c r="B27" s="6">
        <v>42908</v>
      </c>
      <c r="C27" s="8">
        <f t="shared" si="1"/>
        <v>40</v>
      </c>
      <c r="D27" s="8">
        <v>619</v>
      </c>
      <c r="E27" s="12" t="s">
        <v>45</v>
      </c>
      <c r="F27" s="13">
        <f>AVERAGE(C27:C33)</f>
        <v>67.857142857142861</v>
      </c>
    </row>
    <row r="28" spans="1:6">
      <c r="A28" s="5">
        <f t="shared" si="0"/>
        <v>42909</v>
      </c>
      <c r="B28" s="6">
        <v>42909</v>
      </c>
      <c r="C28" s="8">
        <f t="shared" si="1"/>
        <v>44</v>
      </c>
      <c r="D28" s="8">
        <v>663</v>
      </c>
    </row>
    <row r="29" spans="1:6">
      <c r="A29" s="5">
        <f t="shared" si="0"/>
        <v>42910</v>
      </c>
      <c r="B29" s="6">
        <v>42910</v>
      </c>
      <c r="C29" s="8">
        <f t="shared" si="1"/>
        <v>54</v>
      </c>
      <c r="D29" s="8">
        <v>717</v>
      </c>
    </row>
    <row r="30" spans="1:6">
      <c r="A30" s="5">
        <f t="shared" si="0"/>
        <v>42911</v>
      </c>
      <c r="B30" s="6">
        <v>42911</v>
      </c>
      <c r="C30" s="8">
        <f t="shared" si="1"/>
        <v>117</v>
      </c>
      <c r="D30" s="8">
        <v>834</v>
      </c>
    </row>
    <row r="31" spans="1:6">
      <c r="A31" s="5">
        <f t="shared" si="0"/>
        <v>42912</v>
      </c>
      <c r="B31" s="6">
        <v>42912</v>
      </c>
      <c r="C31" s="8">
        <f t="shared" si="1"/>
        <v>105</v>
      </c>
      <c r="D31" s="8">
        <v>939</v>
      </c>
    </row>
    <row r="32" spans="1:6">
      <c r="A32" s="5">
        <f t="shared" si="0"/>
        <v>42913</v>
      </c>
      <c r="B32" s="6">
        <v>42913</v>
      </c>
      <c r="C32" s="8">
        <f t="shared" si="1"/>
        <v>48</v>
      </c>
      <c r="D32" s="8">
        <v>987</v>
      </c>
    </row>
    <row r="33" spans="1:4">
      <c r="A33" s="5">
        <f t="shared" si="0"/>
        <v>42914</v>
      </c>
      <c r="B33" s="6">
        <v>42914</v>
      </c>
      <c r="C33" s="8">
        <f t="shared" si="1"/>
        <v>67</v>
      </c>
      <c r="D33" s="8">
        <v>1054</v>
      </c>
    </row>
    <row r="34" spans="1:4">
      <c r="A34" s="5">
        <f t="shared" si="0"/>
        <v>42915</v>
      </c>
      <c r="B34" s="6">
        <v>42915</v>
      </c>
      <c r="C34" s="8">
        <f t="shared" si="1"/>
        <v>50</v>
      </c>
      <c r="D34" s="41">
        <v>1104</v>
      </c>
    </row>
    <row r="35" spans="1:4">
      <c r="A35" s="5">
        <f t="shared" si="0"/>
        <v>42916</v>
      </c>
      <c r="B35" s="6">
        <v>42916</v>
      </c>
      <c r="C35" s="8">
        <f t="shared" si="1"/>
        <v>107</v>
      </c>
      <c r="D35" s="8">
        <v>1211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1211</v>
      </c>
    </row>
    <row r="38" spans="1:4">
      <c r="C38" s="11"/>
    </row>
    <row r="39" spans="1:4">
      <c r="B39" s="12" t="s">
        <v>8</v>
      </c>
      <c r="C39" s="13">
        <v>1400</v>
      </c>
    </row>
    <row r="40" spans="1:4">
      <c r="B40" s="12" t="s">
        <v>9</v>
      </c>
      <c r="C40" s="13">
        <f>C37</f>
        <v>1211</v>
      </c>
    </row>
    <row r="41" spans="1:4">
      <c r="B41" s="12" t="s">
        <v>10</v>
      </c>
      <c r="C41" s="13">
        <f>C39-C40</f>
        <v>189</v>
      </c>
    </row>
    <row r="42" spans="1:4">
      <c r="B42" s="12" t="s">
        <v>11</v>
      </c>
      <c r="C42" s="14">
        <f>C40/C39</f>
        <v>0.86499999999999999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7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abSelected="1" topLeftCell="A16" workbookViewId="0">
      <selection activeCell="H31" sqref="H31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68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0" t="s">
        <v>70</v>
      </c>
    </row>
    <row r="6" spans="1:6">
      <c r="A6" s="5">
        <f>B6</f>
        <v>42887</v>
      </c>
      <c r="B6" s="6">
        <v>42887</v>
      </c>
      <c r="C6" s="8">
        <f>D6</f>
        <v>3</v>
      </c>
      <c r="D6" s="8">
        <v>3</v>
      </c>
      <c r="E6" s="12" t="s">
        <v>42</v>
      </c>
      <c r="F6" s="13">
        <f>AVERAGE(C6:C12)</f>
        <v>1</v>
      </c>
    </row>
    <row r="7" spans="1:6">
      <c r="A7" s="5">
        <f t="shared" ref="A7:A35" si="0">B7</f>
        <v>42888</v>
      </c>
      <c r="B7" s="6">
        <v>42888</v>
      </c>
      <c r="C7" s="8">
        <f>IF(D7-D6&lt;0,0,D7-D6)</f>
        <v>1</v>
      </c>
      <c r="D7" s="8">
        <v>4</v>
      </c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4</v>
      </c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4</v>
      </c>
    </row>
    <row r="10" spans="1:6">
      <c r="A10" s="5">
        <f t="shared" si="0"/>
        <v>42891</v>
      </c>
      <c r="B10" s="6">
        <v>42891</v>
      </c>
      <c r="C10" s="8">
        <f t="shared" si="1"/>
        <v>0</v>
      </c>
      <c r="D10" s="8">
        <v>4</v>
      </c>
    </row>
    <row r="11" spans="1:6">
      <c r="A11" s="5">
        <f t="shared" si="0"/>
        <v>42892</v>
      </c>
      <c r="B11" s="6">
        <v>42892</v>
      </c>
      <c r="C11" s="8">
        <f t="shared" si="1"/>
        <v>3</v>
      </c>
      <c r="D11" s="8">
        <v>7</v>
      </c>
    </row>
    <row r="12" spans="1:6">
      <c r="A12" s="5">
        <f t="shared" si="0"/>
        <v>42893</v>
      </c>
      <c r="B12" s="6">
        <v>42893</v>
      </c>
      <c r="C12" s="8">
        <f t="shared" si="1"/>
        <v>0</v>
      </c>
      <c r="D12" s="8">
        <v>7</v>
      </c>
    </row>
    <row r="13" spans="1:6">
      <c r="A13" s="5">
        <f t="shared" si="0"/>
        <v>42894</v>
      </c>
      <c r="B13" s="6">
        <v>42894</v>
      </c>
      <c r="C13" s="8">
        <f t="shared" si="1"/>
        <v>0</v>
      </c>
      <c r="D13" s="8">
        <v>7</v>
      </c>
      <c r="E13" s="12" t="s">
        <v>43</v>
      </c>
      <c r="F13" s="13">
        <f>AVERAGE(C13:C19)</f>
        <v>0</v>
      </c>
    </row>
    <row r="14" spans="1:6">
      <c r="A14" s="5">
        <f t="shared" si="0"/>
        <v>42895</v>
      </c>
      <c r="B14" s="6">
        <v>42895</v>
      </c>
      <c r="C14" s="8">
        <f t="shared" si="1"/>
        <v>0</v>
      </c>
      <c r="D14" s="8">
        <v>7</v>
      </c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>
        <v>7</v>
      </c>
    </row>
    <row r="16" spans="1:6">
      <c r="A16" s="5">
        <f t="shared" si="0"/>
        <v>42897</v>
      </c>
      <c r="B16" s="6">
        <v>42897</v>
      </c>
      <c r="C16" s="8">
        <f t="shared" si="1"/>
        <v>0</v>
      </c>
      <c r="D16" s="8">
        <v>7</v>
      </c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8">
        <v>7</v>
      </c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8">
        <v>7</v>
      </c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>
        <v>7</v>
      </c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8">
        <v>7</v>
      </c>
      <c r="E20" s="12" t="s">
        <v>44</v>
      </c>
      <c r="F20" s="13">
        <f>AVERAGE(C20:C26)</f>
        <v>1.8571428571428572</v>
      </c>
    </row>
    <row r="21" spans="1:6">
      <c r="A21" s="5">
        <f t="shared" si="0"/>
        <v>42902</v>
      </c>
      <c r="B21" s="6">
        <v>42902</v>
      </c>
      <c r="C21" s="8">
        <f t="shared" si="1"/>
        <v>4</v>
      </c>
      <c r="D21" s="8">
        <v>11</v>
      </c>
    </row>
    <row r="22" spans="1:6">
      <c r="A22" s="5">
        <f t="shared" si="0"/>
        <v>42903</v>
      </c>
      <c r="B22" s="6">
        <v>42903</v>
      </c>
      <c r="C22" s="8">
        <f t="shared" si="1"/>
        <v>1</v>
      </c>
      <c r="D22" s="8">
        <v>12</v>
      </c>
    </row>
    <row r="23" spans="1:6">
      <c r="A23" s="5">
        <f t="shared" si="0"/>
        <v>42904</v>
      </c>
      <c r="B23" s="6">
        <v>42904</v>
      </c>
      <c r="C23" s="8">
        <f t="shared" si="1"/>
        <v>0</v>
      </c>
      <c r="D23" s="8">
        <v>12</v>
      </c>
    </row>
    <row r="24" spans="1:6">
      <c r="A24" s="5">
        <f t="shared" si="0"/>
        <v>42905</v>
      </c>
      <c r="B24" s="6">
        <v>42905</v>
      </c>
      <c r="C24" s="8">
        <f t="shared" si="1"/>
        <v>2</v>
      </c>
      <c r="D24" s="8">
        <v>14</v>
      </c>
    </row>
    <row r="25" spans="1:6">
      <c r="A25" s="5">
        <f t="shared" si="0"/>
        <v>42906</v>
      </c>
      <c r="B25" s="6">
        <v>42906</v>
      </c>
      <c r="C25" s="8">
        <f t="shared" si="1"/>
        <v>4</v>
      </c>
      <c r="D25" s="8">
        <v>18</v>
      </c>
    </row>
    <row r="26" spans="1:6">
      <c r="A26" s="5">
        <f t="shared" si="0"/>
        <v>42907</v>
      </c>
      <c r="B26" s="6">
        <v>42907</v>
      </c>
      <c r="C26" s="8">
        <f t="shared" si="1"/>
        <v>2</v>
      </c>
      <c r="D26" s="8">
        <v>20</v>
      </c>
    </row>
    <row r="27" spans="1:6">
      <c r="A27" s="5">
        <f t="shared" si="0"/>
        <v>42908</v>
      </c>
      <c r="B27" s="6">
        <v>42908</v>
      </c>
      <c r="C27" s="8">
        <f t="shared" si="1"/>
        <v>4</v>
      </c>
      <c r="D27" s="8">
        <v>24</v>
      </c>
      <c r="E27" s="12" t="s">
        <v>45</v>
      </c>
      <c r="F27" s="13">
        <f>AVERAGE(C27:C33)</f>
        <v>10.428571428571429</v>
      </c>
    </row>
    <row r="28" spans="1:6">
      <c r="A28" s="5">
        <f t="shared" si="0"/>
        <v>42909</v>
      </c>
      <c r="B28" s="6">
        <v>42909</v>
      </c>
      <c r="C28" s="8">
        <f t="shared" si="1"/>
        <v>2</v>
      </c>
      <c r="D28" s="8">
        <v>26</v>
      </c>
    </row>
    <row r="29" spans="1:6">
      <c r="A29" s="5">
        <f t="shared" si="0"/>
        <v>42910</v>
      </c>
      <c r="B29" s="6">
        <v>42910</v>
      </c>
      <c r="C29" s="8">
        <f t="shared" si="1"/>
        <v>15</v>
      </c>
      <c r="D29" s="8">
        <v>41</v>
      </c>
    </row>
    <row r="30" spans="1:6">
      <c r="A30" s="5">
        <f t="shared" si="0"/>
        <v>42911</v>
      </c>
      <c r="B30" s="6">
        <v>42911</v>
      </c>
      <c r="C30" s="8">
        <f t="shared" si="1"/>
        <v>14</v>
      </c>
      <c r="D30" s="8">
        <v>55</v>
      </c>
    </row>
    <row r="31" spans="1:6">
      <c r="A31" s="5">
        <f t="shared" si="0"/>
        <v>42912</v>
      </c>
      <c r="B31" s="6">
        <v>42912</v>
      </c>
      <c r="C31" s="8">
        <f t="shared" si="1"/>
        <v>8</v>
      </c>
      <c r="D31" s="8">
        <v>63</v>
      </c>
    </row>
    <row r="32" spans="1:6">
      <c r="A32" s="5">
        <f t="shared" si="0"/>
        <v>42913</v>
      </c>
      <c r="B32" s="6">
        <v>42913</v>
      </c>
      <c r="C32" s="8">
        <f t="shared" si="1"/>
        <v>30</v>
      </c>
      <c r="D32" s="8">
        <v>93</v>
      </c>
    </row>
    <row r="33" spans="1:4">
      <c r="A33" s="5">
        <f t="shared" si="0"/>
        <v>42914</v>
      </c>
      <c r="B33" s="6">
        <v>42914</v>
      </c>
      <c r="C33" s="8">
        <f t="shared" si="1"/>
        <v>0</v>
      </c>
      <c r="D33" s="8">
        <v>93</v>
      </c>
    </row>
    <row r="34" spans="1:4">
      <c r="A34" s="5">
        <f t="shared" si="0"/>
        <v>42915</v>
      </c>
      <c r="B34" s="6">
        <v>42915</v>
      </c>
      <c r="C34" s="8">
        <f t="shared" si="1"/>
        <v>0</v>
      </c>
      <c r="D34" s="8">
        <v>93</v>
      </c>
    </row>
    <row r="35" spans="1:4">
      <c r="A35" s="5">
        <f t="shared" si="0"/>
        <v>42916</v>
      </c>
      <c r="B35" s="6">
        <v>42916</v>
      </c>
      <c r="C35" s="8">
        <f t="shared" si="1"/>
        <v>31</v>
      </c>
      <c r="D35" s="8">
        <v>124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124</v>
      </c>
    </row>
    <row r="38" spans="1:4">
      <c r="C38" s="11"/>
    </row>
    <row r="39" spans="1:4">
      <c r="B39" s="12" t="s">
        <v>8</v>
      </c>
      <c r="C39" s="13">
        <v>5000</v>
      </c>
    </row>
    <row r="40" spans="1:4">
      <c r="B40" s="12" t="s">
        <v>9</v>
      </c>
      <c r="C40" s="13">
        <f>C37</f>
        <v>124</v>
      </c>
    </row>
    <row r="41" spans="1:4">
      <c r="B41" s="12" t="s">
        <v>10</v>
      </c>
      <c r="C41" s="13">
        <f>C39-C40</f>
        <v>4876</v>
      </c>
    </row>
    <row r="42" spans="1:4">
      <c r="B42" s="12" t="s">
        <v>11</v>
      </c>
      <c r="C42" s="14">
        <f>C40/C39</f>
        <v>2.4799999999999999E-2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180.59259259259258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0" workbookViewId="0">
      <selection activeCell="D32" sqref="D32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23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  <c r="E5" s="35"/>
      <c r="F5" s="35"/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F6" s="35"/>
    </row>
    <row r="7" spans="1:6">
      <c r="A7" s="5">
        <f t="shared" ref="A7:A35" si="0">B7</f>
        <v>42888</v>
      </c>
      <c r="B7" s="6">
        <v>42888</v>
      </c>
      <c r="C7" s="8">
        <f>IF(D7-D6&lt;0,0,D7-D6)</f>
        <v>0</v>
      </c>
      <c r="D7" s="8">
        <v>0</v>
      </c>
      <c r="F7" s="35"/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0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0</v>
      </c>
      <c r="F9" s="35"/>
    </row>
    <row r="10" spans="1:6">
      <c r="A10" s="5">
        <f t="shared" si="0"/>
        <v>42891</v>
      </c>
      <c r="B10" s="6">
        <v>42891</v>
      </c>
      <c r="C10" s="8">
        <f t="shared" si="1"/>
        <v>0</v>
      </c>
      <c r="D10" s="8">
        <v>0</v>
      </c>
      <c r="F10" s="35"/>
    </row>
    <row r="11" spans="1:6">
      <c r="A11" s="5">
        <f t="shared" si="0"/>
        <v>42892</v>
      </c>
      <c r="B11" s="6">
        <v>42892</v>
      </c>
      <c r="C11" s="8">
        <f t="shared" si="1"/>
        <v>0</v>
      </c>
      <c r="D11" s="8">
        <v>0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0</v>
      </c>
      <c r="D12" s="8">
        <v>0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0</v>
      </c>
      <c r="D13" s="8">
        <v>0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0</v>
      </c>
      <c r="D14" s="8">
        <v>0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>
        <v>0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0</v>
      </c>
      <c r="D16" s="8">
        <v>0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8">
        <v>0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8">
        <v>0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>
        <v>0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8">
        <v>0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2</v>
      </c>
      <c r="D21" s="8">
        <v>2</v>
      </c>
      <c r="F21" s="35"/>
    </row>
    <row r="22" spans="1:6">
      <c r="A22" s="5">
        <f t="shared" si="0"/>
        <v>42903</v>
      </c>
      <c r="B22" s="6">
        <v>42903</v>
      </c>
      <c r="C22" s="8">
        <f t="shared" si="1"/>
        <v>2</v>
      </c>
      <c r="D22" s="8">
        <v>4</v>
      </c>
      <c r="F22" s="35"/>
    </row>
    <row r="23" spans="1:6">
      <c r="A23" s="5">
        <f t="shared" si="0"/>
        <v>42904</v>
      </c>
      <c r="B23" s="6">
        <v>42904</v>
      </c>
      <c r="C23" s="8">
        <f t="shared" si="1"/>
        <v>1</v>
      </c>
      <c r="D23" s="8">
        <v>5</v>
      </c>
      <c r="F23" s="35"/>
    </row>
    <row r="24" spans="1:6">
      <c r="A24" s="5">
        <f t="shared" si="0"/>
        <v>42905</v>
      </c>
      <c r="B24" s="6">
        <v>42905</v>
      </c>
      <c r="C24" s="8">
        <f t="shared" si="1"/>
        <v>2</v>
      </c>
      <c r="D24" s="8">
        <v>7</v>
      </c>
      <c r="F24" s="35"/>
    </row>
    <row r="25" spans="1:6">
      <c r="A25" s="5">
        <f t="shared" si="0"/>
        <v>42906</v>
      </c>
      <c r="B25" s="6">
        <v>42906</v>
      </c>
      <c r="C25" s="8">
        <f t="shared" si="1"/>
        <v>9</v>
      </c>
      <c r="D25" s="8">
        <v>16</v>
      </c>
      <c r="F25" s="35"/>
    </row>
    <row r="26" spans="1:6">
      <c r="A26" s="5">
        <f t="shared" si="0"/>
        <v>42907</v>
      </c>
      <c r="B26" s="6">
        <v>42907</v>
      </c>
      <c r="C26" s="8">
        <f t="shared" si="1"/>
        <v>9</v>
      </c>
      <c r="D26" s="8">
        <v>25</v>
      </c>
      <c r="F26" s="35"/>
    </row>
    <row r="27" spans="1:6">
      <c r="A27" s="5">
        <f t="shared" si="0"/>
        <v>42908</v>
      </c>
      <c r="B27" s="6">
        <v>42908</v>
      </c>
      <c r="C27" s="8">
        <f t="shared" si="1"/>
        <v>2</v>
      </c>
      <c r="D27" s="8">
        <v>27</v>
      </c>
      <c r="F27" s="35"/>
    </row>
    <row r="28" spans="1:6">
      <c r="A28" s="5">
        <f t="shared" si="0"/>
        <v>42909</v>
      </c>
      <c r="B28" s="6">
        <v>42909</v>
      </c>
      <c r="C28" s="8">
        <f t="shared" si="1"/>
        <v>0</v>
      </c>
      <c r="D28" s="8">
        <v>27</v>
      </c>
      <c r="F28" s="35"/>
    </row>
    <row r="29" spans="1:6">
      <c r="A29" s="5">
        <f t="shared" si="0"/>
        <v>42910</v>
      </c>
      <c r="B29" s="6">
        <v>42910</v>
      </c>
      <c r="C29" s="8">
        <f t="shared" si="1"/>
        <v>0</v>
      </c>
      <c r="D29" s="8">
        <v>27</v>
      </c>
      <c r="F29" s="35"/>
    </row>
    <row r="30" spans="1:6">
      <c r="A30" s="5">
        <f t="shared" si="0"/>
        <v>42911</v>
      </c>
      <c r="B30" s="6">
        <v>42911</v>
      </c>
      <c r="C30" s="8">
        <f t="shared" si="1"/>
        <v>0</v>
      </c>
      <c r="D30" s="8">
        <v>27</v>
      </c>
      <c r="F30" s="35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0</v>
      </c>
      <c r="D31" s="8">
        <v>27</v>
      </c>
      <c r="F31" s="35"/>
    </row>
    <row r="32" spans="1:6" ht="15" customHeight="1">
      <c r="A32" s="5">
        <f t="shared" si="0"/>
        <v>42913</v>
      </c>
      <c r="B32" s="6">
        <v>42913</v>
      </c>
      <c r="C32" s="8">
        <f t="shared" si="1"/>
        <v>0</v>
      </c>
      <c r="D32" s="8">
        <v>27</v>
      </c>
      <c r="F32" s="35"/>
    </row>
    <row r="33" spans="1:4">
      <c r="A33" s="5">
        <f t="shared" si="0"/>
        <v>42914</v>
      </c>
      <c r="B33" s="6">
        <v>42914</v>
      </c>
      <c r="C33" s="8">
        <f t="shared" si="1"/>
        <v>0</v>
      </c>
      <c r="D33" s="8">
        <v>27</v>
      </c>
    </row>
    <row r="34" spans="1:4">
      <c r="A34" s="5">
        <f t="shared" si="0"/>
        <v>42915</v>
      </c>
      <c r="B34" s="6">
        <v>42915</v>
      </c>
      <c r="C34" s="8">
        <f t="shared" si="1"/>
        <v>0</v>
      </c>
      <c r="D34" s="8">
        <v>27</v>
      </c>
    </row>
    <row r="35" spans="1:4">
      <c r="A35" s="5">
        <f t="shared" si="0"/>
        <v>42916</v>
      </c>
      <c r="B35" s="6">
        <v>42916</v>
      </c>
      <c r="C35" s="8">
        <f>IF(D35-D34&lt;0,0,D35-D34)</f>
        <v>0</v>
      </c>
      <c r="D35" s="41">
        <v>27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27</v>
      </c>
    </row>
    <row r="38" spans="1:4">
      <c r="C38" s="11"/>
    </row>
    <row r="39" spans="1:4">
      <c r="B39" s="12" t="s">
        <v>8</v>
      </c>
      <c r="C39" s="13">
        <v>500</v>
      </c>
    </row>
    <row r="40" spans="1:4">
      <c r="B40" s="12" t="s">
        <v>9</v>
      </c>
      <c r="C40" s="13">
        <f>C37</f>
        <v>27</v>
      </c>
    </row>
    <row r="41" spans="1:4">
      <c r="B41" s="12" t="s">
        <v>10</v>
      </c>
      <c r="C41" s="13">
        <f>C39-C40</f>
        <v>473</v>
      </c>
    </row>
    <row r="42" spans="1:4">
      <c r="B42" s="12" t="s">
        <v>11</v>
      </c>
      <c r="C42" s="14">
        <f>C40/C39</f>
        <v>5.3999999999999999E-2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17.518518518518519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4" workbookViewId="0">
      <selection activeCell="D37" sqref="D37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38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  <c r="E5" s="35"/>
      <c r="F5" s="35"/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F6" s="35"/>
    </row>
    <row r="7" spans="1:6">
      <c r="A7" s="5">
        <f t="shared" ref="A7:A35" si="0">B7</f>
        <v>42888</v>
      </c>
      <c r="B7" s="6">
        <v>42888</v>
      </c>
      <c r="C7" s="8">
        <f>IF(D7-D6&lt;0,0,D7-D6)</f>
        <v>10</v>
      </c>
      <c r="D7" s="8">
        <v>10</v>
      </c>
      <c r="F7" s="35"/>
    </row>
    <row r="8" spans="1:6">
      <c r="A8" s="5">
        <f t="shared" si="0"/>
        <v>42889</v>
      </c>
      <c r="B8" s="6">
        <v>42889</v>
      </c>
      <c r="C8" s="8">
        <f>IF(D8-D7&lt;0,0,D8-D7)</f>
        <v>11</v>
      </c>
      <c r="D8" s="8">
        <v>21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14</v>
      </c>
      <c r="D9" s="8">
        <v>35</v>
      </c>
      <c r="F9" s="35"/>
    </row>
    <row r="10" spans="1:6">
      <c r="A10" s="5">
        <f t="shared" si="0"/>
        <v>42891</v>
      </c>
      <c r="B10" s="6">
        <v>42891</v>
      </c>
      <c r="C10" s="8">
        <f t="shared" si="1"/>
        <v>16</v>
      </c>
      <c r="D10" s="8">
        <v>51</v>
      </c>
      <c r="F10" s="35"/>
    </row>
    <row r="11" spans="1:6">
      <c r="A11" s="5">
        <f t="shared" si="0"/>
        <v>42892</v>
      </c>
      <c r="B11" s="6">
        <v>42892</v>
      </c>
      <c r="C11" s="8">
        <f t="shared" si="1"/>
        <v>16</v>
      </c>
      <c r="D11" s="8">
        <v>67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12</v>
      </c>
      <c r="D12" s="8">
        <v>79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14</v>
      </c>
      <c r="D13" s="8">
        <v>93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13</v>
      </c>
      <c r="D14" s="8">
        <v>106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13</v>
      </c>
      <c r="D15" s="8">
        <v>119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14</v>
      </c>
      <c r="D16" s="8">
        <v>133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5</v>
      </c>
      <c r="D17" s="8">
        <v>138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8">
        <v>138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>
        <v>138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1</v>
      </c>
      <c r="D20" s="8">
        <v>139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0</v>
      </c>
      <c r="D21" s="8">
        <v>139</v>
      </c>
      <c r="F21" s="35"/>
    </row>
    <row r="22" spans="1:6">
      <c r="A22" s="5">
        <f t="shared" si="0"/>
        <v>42903</v>
      </c>
      <c r="B22" s="6">
        <v>42903</v>
      </c>
      <c r="C22" s="8">
        <f t="shared" si="1"/>
        <v>0</v>
      </c>
      <c r="D22" s="8">
        <v>139</v>
      </c>
      <c r="F22" s="35"/>
    </row>
    <row r="23" spans="1:6">
      <c r="A23" s="5">
        <f t="shared" si="0"/>
        <v>42904</v>
      </c>
      <c r="B23" s="6">
        <v>42904</v>
      </c>
      <c r="C23" s="8">
        <f t="shared" si="1"/>
        <v>1</v>
      </c>
      <c r="D23" s="8">
        <v>140</v>
      </c>
      <c r="F23" s="35"/>
    </row>
    <row r="24" spans="1:6">
      <c r="A24" s="5">
        <f t="shared" si="0"/>
        <v>42905</v>
      </c>
      <c r="B24" s="6">
        <v>42905</v>
      </c>
      <c r="C24" s="8">
        <f t="shared" si="1"/>
        <v>1</v>
      </c>
      <c r="D24" s="8">
        <v>141</v>
      </c>
      <c r="F24" s="35"/>
    </row>
    <row r="25" spans="1:6">
      <c r="A25" s="5">
        <f t="shared" si="0"/>
        <v>42906</v>
      </c>
      <c r="B25" s="6">
        <v>42906</v>
      </c>
      <c r="C25" s="8">
        <f t="shared" si="1"/>
        <v>0</v>
      </c>
      <c r="D25" s="8">
        <v>141</v>
      </c>
      <c r="F25" s="35"/>
    </row>
    <row r="26" spans="1:6">
      <c r="A26" s="5">
        <f t="shared" si="0"/>
        <v>42907</v>
      </c>
      <c r="B26" s="6">
        <v>42907</v>
      </c>
      <c r="C26" s="8">
        <f t="shared" si="1"/>
        <v>1</v>
      </c>
      <c r="D26" s="8">
        <v>142</v>
      </c>
      <c r="F26" s="35"/>
    </row>
    <row r="27" spans="1:6">
      <c r="A27" s="5">
        <f t="shared" si="0"/>
        <v>42908</v>
      </c>
      <c r="B27" s="6">
        <v>42908</v>
      </c>
      <c r="C27" s="8">
        <f t="shared" si="1"/>
        <v>0</v>
      </c>
      <c r="D27" s="8">
        <v>142</v>
      </c>
      <c r="F27" s="35"/>
    </row>
    <row r="28" spans="1:6">
      <c r="A28" s="5">
        <f t="shared" si="0"/>
        <v>42909</v>
      </c>
      <c r="B28" s="6">
        <v>42909</v>
      </c>
      <c r="C28" s="8">
        <f t="shared" si="1"/>
        <v>0</v>
      </c>
      <c r="D28" s="8">
        <v>142</v>
      </c>
      <c r="F28" s="35"/>
    </row>
    <row r="29" spans="1:6">
      <c r="A29" s="5">
        <f t="shared" si="0"/>
        <v>42910</v>
      </c>
      <c r="B29" s="6">
        <v>42910</v>
      </c>
      <c r="C29" s="8">
        <f t="shared" si="1"/>
        <v>0</v>
      </c>
      <c r="D29" s="8">
        <v>142</v>
      </c>
      <c r="F29" s="35"/>
    </row>
    <row r="30" spans="1:6">
      <c r="A30" s="5">
        <f t="shared" si="0"/>
        <v>42911</v>
      </c>
      <c r="B30" s="6">
        <v>42911</v>
      </c>
      <c r="C30" s="8">
        <f t="shared" si="1"/>
        <v>0</v>
      </c>
      <c r="D30" s="8">
        <v>142</v>
      </c>
      <c r="F30" s="35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0</v>
      </c>
      <c r="D31" s="8">
        <v>142</v>
      </c>
      <c r="F31" s="35"/>
    </row>
    <row r="32" spans="1:6" ht="15" customHeight="1">
      <c r="A32" s="5">
        <f t="shared" si="0"/>
        <v>42913</v>
      </c>
      <c r="B32" s="6">
        <v>42913</v>
      </c>
      <c r="C32" s="8">
        <f t="shared" si="1"/>
        <v>0</v>
      </c>
      <c r="D32" s="8">
        <v>142</v>
      </c>
      <c r="F32" s="35"/>
    </row>
    <row r="33" spans="1:4">
      <c r="A33" s="5">
        <f t="shared" si="0"/>
        <v>42914</v>
      </c>
      <c r="B33" s="6">
        <v>42914</v>
      </c>
      <c r="C33" s="8">
        <f t="shared" si="1"/>
        <v>0</v>
      </c>
      <c r="D33" s="8">
        <v>142</v>
      </c>
    </row>
    <row r="34" spans="1:4">
      <c r="A34" s="5">
        <f t="shared" si="0"/>
        <v>42915</v>
      </c>
      <c r="B34" s="6">
        <v>42915</v>
      </c>
      <c r="C34" s="8">
        <f t="shared" si="1"/>
        <v>0</v>
      </c>
      <c r="D34" s="8">
        <v>142</v>
      </c>
    </row>
    <row r="35" spans="1:4">
      <c r="A35" s="5">
        <f t="shared" si="0"/>
        <v>42916</v>
      </c>
      <c r="B35" s="6">
        <v>42916</v>
      </c>
      <c r="C35" s="8">
        <f t="shared" si="1"/>
        <v>0</v>
      </c>
      <c r="D35" s="8">
        <v>142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142</v>
      </c>
    </row>
    <row r="38" spans="1:4">
      <c r="C38" s="11"/>
    </row>
    <row r="39" spans="1:4">
      <c r="B39" s="12" t="s">
        <v>8</v>
      </c>
      <c r="C39" s="13">
        <v>100</v>
      </c>
    </row>
    <row r="40" spans="1:4">
      <c r="B40" s="12" t="s">
        <v>9</v>
      </c>
      <c r="C40" s="13">
        <f>C37</f>
        <v>142</v>
      </c>
    </row>
    <row r="41" spans="1:4">
      <c r="B41" s="12" t="s">
        <v>10</v>
      </c>
      <c r="C41" s="13">
        <f>C39-C40</f>
        <v>-42</v>
      </c>
    </row>
    <row r="42" spans="1:4">
      <c r="B42" s="12" t="s">
        <v>11</v>
      </c>
      <c r="C42" s="14">
        <f>C40/C39</f>
        <v>1.42</v>
      </c>
    </row>
    <row r="43" spans="1:4">
      <c r="B43" s="12" t="s">
        <v>12</v>
      </c>
      <c r="C43" s="13">
        <f>IF(C40&lt;C39,0,C40-C39)</f>
        <v>42</v>
      </c>
    </row>
    <row r="44" spans="1:4">
      <c r="B44" s="15" t="s">
        <v>13</v>
      </c>
      <c r="C44" s="13">
        <f ca="1">(C39-C37)/C48</f>
        <v>-1.5555555555555556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showGridLines="0" workbookViewId="0">
      <selection activeCell="G29" sqref="G29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39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  <c r="E5" s="35"/>
      <c r="F5" s="35"/>
    </row>
    <row r="6" spans="1:6">
      <c r="A6" s="5">
        <f>B6</f>
        <v>42887</v>
      </c>
      <c r="B6" s="6">
        <v>42887</v>
      </c>
      <c r="C6" s="8">
        <f>D6</f>
        <v>0</v>
      </c>
      <c r="D6" s="43">
        <v>0</v>
      </c>
      <c r="F6" s="35"/>
    </row>
    <row r="7" spans="1:6">
      <c r="A7" s="5">
        <f t="shared" ref="A7:A35" si="0">B7</f>
        <v>42888</v>
      </c>
      <c r="B7" s="6">
        <v>42888</v>
      </c>
      <c r="C7" s="8">
        <f>IF(D7-D6&lt;0,0,D7-D6)</f>
        <v>0</v>
      </c>
      <c r="D7" s="43">
        <v>0</v>
      </c>
      <c r="F7" s="35"/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43">
        <v>0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43">
        <v>0</v>
      </c>
      <c r="F9" s="35"/>
    </row>
    <row r="10" spans="1:6">
      <c r="A10" s="5">
        <f t="shared" si="0"/>
        <v>42891</v>
      </c>
      <c r="B10" s="6">
        <v>42891</v>
      </c>
      <c r="C10" s="8">
        <f t="shared" si="1"/>
        <v>1</v>
      </c>
      <c r="D10" s="8">
        <v>1</v>
      </c>
      <c r="F10" s="35"/>
    </row>
    <row r="11" spans="1:6">
      <c r="A11" s="5">
        <f t="shared" si="0"/>
        <v>42892</v>
      </c>
      <c r="B11" s="6">
        <v>42892</v>
      </c>
      <c r="C11" s="8">
        <f t="shared" si="1"/>
        <v>0</v>
      </c>
      <c r="D11" s="8">
        <v>1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2</v>
      </c>
      <c r="D12" s="8">
        <v>3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7</v>
      </c>
      <c r="D13" s="8">
        <v>10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4</v>
      </c>
      <c r="D14" s="8">
        <v>14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6</v>
      </c>
      <c r="D15" s="42">
        <v>20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3</v>
      </c>
      <c r="D16" s="8">
        <v>23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1</v>
      </c>
      <c r="D17" s="8">
        <v>24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12</v>
      </c>
      <c r="D18" s="8">
        <v>36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8</v>
      </c>
      <c r="D19" s="8">
        <v>44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6</v>
      </c>
      <c r="D20" s="8">
        <v>50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2</v>
      </c>
      <c r="D21" s="8">
        <v>52</v>
      </c>
      <c r="F21" s="35"/>
    </row>
    <row r="22" spans="1:6">
      <c r="A22" s="5">
        <f t="shared" si="0"/>
        <v>42903</v>
      </c>
      <c r="B22" s="6">
        <v>42903</v>
      </c>
      <c r="C22" s="8">
        <f t="shared" si="1"/>
        <v>1</v>
      </c>
      <c r="D22" s="8">
        <v>53</v>
      </c>
      <c r="F22" s="35"/>
    </row>
    <row r="23" spans="1:6">
      <c r="A23" s="5">
        <f t="shared" si="0"/>
        <v>42904</v>
      </c>
      <c r="B23" s="6">
        <v>42904</v>
      </c>
      <c r="C23" s="8">
        <f t="shared" si="1"/>
        <v>4</v>
      </c>
      <c r="D23" s="8">
        <v>57</v>
      </c>
      <c r="F23" s="35"/>
    </row>
    <row r="24" spans="1:6">
      <c r="A24" s="5">
        <f t="shared" si="0"/>
        <v>42905</v>
      </c>
      <c r="B24" s="6">
        <v>42905</v>
      </c>
      <c r="C24" s="8">
        <f t="shared" si="1"/>
        <v>2</v>
      </c>
      <c r="D24" s="8">
        <v>59</v>
      </c>
      <c r="F24" s="35"/>
    </row>
    <row r="25" spans="1:6">
      <c r="A25" s="5">
        <f t="shared" si="0"/>
        <v>42906</v>
      </c>
      <c r="B25" s="6">
        <v>42906</v>
      </c>
      <c r="C25" s="8">
        <f t="shared" si="1"/>
        <v>1</v>
      </c>
      <c r="D25" s="8">
        <v>60</v>
      </c>
      <c r="F25" s="35"/>
    </row>
    <row r="26" spans="1:6">
      <c r="A26" s="5">
        <f t="shared" si="0"/>
        <v>42907</v>
      </c>
      <c r="B26" s="6">
        <v>42907</v>
      </c>
      <c r="C26" s="8">
        <f t="shared" si="1"/>
        <v>5</v>
      </c>
      <c r="D26" s="8">
        <v>65</v>
      </c>
      <c r="F26" s="35"/>
    </row>
    <row r="27" spans="1:6">
      <c r="A27" s="5">
        <f t="shared" si="0"/>
        <v>42908</v>
      </c>
      <c r="B27" s="6">
        <v>42908</v>
      </c>
      <c r="C27" s="8">
        <f t="shared" si="1"/>
        <v>8</v>
      </c>
      <c r="D27" s="8">
        <v>73</v>
      </c>
      <c r="F27" s="35"/>
    </row>
    <row r="28" spans="1:6">
      <c r="A28" s="5">
        <f t="shared" si="0"/>
        <v>42909</v>
      </c>
      <c r="B28" s="6">
        <v>42909</v>
      </c>
      <c r="C28" s="8">
        <f t="shared" si="1"/>
        <v>7</v>
      </c>
      <c r="D28" s="8">
        <v>80</v>
      </c>
      <c r="F28" s="35"/>
    </row>
    <row r="29" spans="1:6">
      <c r="A29" s="5">
        <f t="shared" si="0"/>
        <v>42910</v>
      </c>
      <c r="B29" s="6">
        <v>42910</v>
      </c>
      <c r="C29" s="8">
        <f t="shared" si="1"/>
        <v>3</v>
      </c>
      <c r="D29" s="8">
        <v>83</v>
      </c>
      <c r="F29" s="35"/>
    </row>
    <row r="30" spans="1:6">
      <c r="A30" s="5">
        <f t="shared" si="0"/>
        <v>42911</v>
      </c>
      <c r="B30" s="6">
        <v>42911</v>
      </c>
      <c r="C30" s="8">
        <f t="shared" si="1"/>
        <v>4</v>
      </c>
      <c r="D30" s="8">
        <v>87</v>
      </c>
      <c r="F30" s="35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1</v>
      </c>
      <c r="D31" s="8">
        <v>88</v>
      </c>
      <c r="F31" s="35"/>
    </row>
    <row r="32" spans="1:6" ht="15" customHeight="1">
      <c r="A32" s="5">
        <f t="shared" si="0"/>
        <v>42913</v>
      </c>
      <c r="B32" s="6">
        <v>42913</v>
      </c>
      <c r="C32" s="8">
        <f t="shared" si="1"/>
        <v>0</v>
      </c>
      <c r="D32" s="8">
        <v>88</v>
      </c>
      <c r="F32" s="35"/>
    </row>
    <row r="33" spans="1:4">
      <c r="A33" s="5">
        <f t="shared" si="0"/>
        <v>42914</v>
      </c>
      <c r="B33" s="6">
        <v>42914</v>
      </c>
      <c r="C33" s="8">
        <f t="shared" si="1"/>
        <v>3</v>
      </c>
      <c r="D33" s="8">
        <v>91</v>
      </c>
    </row>
    <row r="34" spans="1:4">
      <c r="A34" s="5">
        <f t="shared" si="0"/>
        <v>42915</v>
      </c>
      <c r="B34" s="6">
        <v>42915</v>
      </c>
      <c r="C34" s="8">
        <f t="shared" si="1"/>
        <v>2</v>
      </c>
      <c r="D34" s="8">
        <v>93</v>
      </c>
    </row>
    <row r="35" spans="1:4">
      <c r="A35" s="5">
        <f t="shared" si="0"/>
        <v>42916</v>
      </c>
      <c r="B35" s="6">
        <v>42916</v>
      </c>
      <c r="C35" s="8">
        <f t="shared" si="1"/>
        <v>7</v>
      </c>
      <c r="D35" s="8">
        <v>100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100</v>
      </c>
    </row>
    <row r="38" spans="1:4">
      <c r="C38" s="11"/>
    </row>
    <row r="39" spans="1:4">
      <c r="B39" s="12" t="s">
        <v>8</v>
      </c>
      <c r="C39" s="13">
        <v>100</v>
      </c>
    </row>
    <row r="40" spans="1:4">
      <c r="B40" s="12" t="s">
        <v>9</v>
      </c>
      <c r="C40" s="13">
        <f>C37</f>
        <v>100</v>
      </c>
    </row>
    <row r="41" spans="1:4">
      <c r="B41" s="12" t="s">
        <v>10</v>
      </c>
      <c r="C41" s="13">
        <f>C39-C40</f>
        <v>0</v>
      </c>
    </row>
    <row r="42" spans="1:4">
      <c r="B42" s="12" t="s">
        <v>11</v>
      </c>
      <c r="C42" s="14">
        <f>C40/C39</f>
        <v>1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0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  <row r="58" spans="2:4">
      <c r="B58" t="s">
        <v>24</v>
      </c>
    </row>
    <row r="59" spans="2:4">
      <c r="B59" t="s">
        <v>25</v>
      </c>
    </row>
    <row r="60" spans="2:4">
      <c r="B60" t="s">
        <v>26</v>
      </c>
    </row>
    <row r="61" spans="2:4">
      <c r="B61" t="s">
        <v>27</v>
      </c>
    </row>
    <row r="62" spans="2:4">
      <c r="B62" t="s">
        <v>28</v>
      </c>
    </row>
    <row r="63" spans="2:4">
      <c r="B63" t="s">
        <v>29</v>
      </c>
    </row>
    <row r="64" spans="2:4">
      <c r="B64" t="s">
        <v>30</v>
      </c>
    </row>
    <row r="65" spans="2:2">
      <c r="B65" t="s">
        <v>31</v>
      </c>
    </row>
    <row r="66" spans="2:2">
      <c r="B66" t="s">
        <v>32</v>
      </c>
    </row>
    <row r="67" spans="2:2">
      <c r="B67" t="s">
        <v>33</v>
      </c>
    </row>
    <row r="68" spans="2:2">
      <c r="B68" t="s">
        <v>34</v>
      </c>
    </row>
    <row r="69" spans="2:2">
      <c r="B69" t="s">
        <v>35</v>
      </c>
    </row>
    <row r="70" spans="2:2">
      <c r="B70" t="s">
        <v>36</v>
      </c>
    </row>
    <row r="71" spans="2:2">
      <c r="B71" t="s">
        <v>37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zoomScale="85" zoomScaleNormal="85" zoomScalePageLayoutView="85" workbookViewId="0">
      <selection activeCell="D37" sqref="D37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40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  <c r="E5" s="35"/>
      <c r="F5" s="35"/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F6" s="35"/>
    </row>
    <row r="7" spans="1:6">
      <c r="A7" s="5">
        <f t="shared" ref="A7:A35" si="0">B7</f>
        <v>42888</v>
      </c>
      <c r="B7" s="6">
        <v>42888</v>
      </c>
      <c r="C7" s="8">
        <f>IF(D7-D6&lt;0,0,D7-D6)</f>
        <v>0</v>
      </c>
      <c r="D7" s="8">
        <v>0</v>
      </c>
      <c r="F7" s="35"/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0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0</v>
      </c>
      <c r="F9" s="35"/>
    </row>
    <row r="10" spans="1:6">
      <c r="A10" s="5">
        <f t="shared" si="0"/>
        <v>42891</v>
      </c>
      <c r="B10" s="6">
        <v>42891</v>
      </c>
      <c r="C10" s="8">
        <f t="shared" si="1"/>
        <v>43</v>
      </c>
      <c r="D10" s="8">
        <v>43</v>
      </c>
      <c r="F10" s="35"/>
    </row>
    <row r="11" spans="1:6">
      <c r="A11" s="5">
        <f t="shared" si="0"/>
        <v>42892</v>
      </c>
      <c r="B11" s="6">
        <v>42892</v>
      </c>
      <c r="C11" s="8">
        <f t="shared" si="1"/>
        <v>16</v>
      </c>
      <c r="D11" s="8">
        <v>59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11</v>
      </c>
      <c r="D12" s="8">
        <v>70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14</v>
      </c>
      <c r="D13" s="42">
        <v>84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21</v>
      </c>
      <c r="D14" s="8">
        <v>105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19</v>
      </c>
      <c r="D15" s="8">
        <v>124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15</v>
      </c>
      <c r="D16" s="8">
        <v>139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18</v>
      </c>
      <c r="D17" s="8">
        <v>157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26</v>
      </c>
      <c r="D18" s="8">
        <v>183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31</v>
      </c>
      <c r="D19" s="8">
        <v>214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10</v>
      </c>
      <c r="D20" s="8">
        <v>224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19</v>
      </c>
      <c r="D21" s="8">
        <v>243</v>
      </c>
      <c r="F21" s="35"/>
    </row>
    <row r="22" spans="1:6">
      <c r="A22" s="5">
        <f t="shared" si="0"/>
        <v>42903</v>
      </c>
      <c r="B22" s="6">
        <v>42903</v>
      </c>
      <c r="C22" s="8">
        <f t="shared" si="1"/>
        <v>6</v>
      </c>
      <c r="D22" s="8">
        <v>249</v>
      </c>
      <c r="F22" s="35"/>
    </row>
    <row r="23" spans="1:6">
      <c r="A23" s="5">
        <f t="shared" si="0"/>
        <v>42904</v>
      </c>
      <c r="B23" s="6">
        <v>42904</v>
      </c>
      <c r="C23" s="8">
        <f t="shared" si="1"/>
        <v>4</v>
      </c>
      <c r="D23" s="8">
        <v>253</v>
      </c>
      <c r="F23" s="35"/>
    </row>
    <row r="24" spans="1:6">
      <c r="A24" s="5">
        <f t="shared" si="0"/>
        <v>42905</v>
      </c>
      <c r="B24" s="6">
        <v>42905</v>
      </c>
      <c r="C24" s="8">
        <f t="shared" si="1"/>
        <v>5</v>
      </c>
      <c r="D24" s="8">
        <v>258</v>
      </c>
      <c r="F24" s="35"/>
    </row>
    <row r="25" spans="1:6">
      <c r="A25" s="5">
        <f t="shared" si="0"/>
        <v>42906</v>
      </c>
      <c r="B25" s="6">
        <v>42906</v>
      </c>
      <c r="C25" s="8">
        <f t="shared" si="1"/>
        <v>8</v>
      </c>
      <c r="D25" s="8">
        <v>266</v>
      </c>
      <c r="F25" s="35"/>
    </row>
    <row r="26" spans="1:6">
      <c r="A26" s="5">
        <f t="shared" si="0"/>
        <v>42907</v>
      </c>
      <c r="B26" s="6">
        <v>42907</v>
      </c>
      <c r="C26" s="8">
        <f t="shared" si="1"/>
        <v>6</v>
      </c>
      <c r="D26" s="8">
        <v>272</v>
      </c>
      <c r="F26" s="35"/>
    </row>
    <row r="27" spans="1:6">
      <c r="A27" s="5">
        <f t="shared" si="0"/>
        <v>42908</v>
      </c>
      <c r="B27" s="6">
        <v>42908</v>
      </c>
      <c r="C27" s="8">
        <f t="shared" si="1"/>
        <v>14</v>
      </c>
      <c r="D27" s="8">
        <v>286</v>
      </c>
      <c r="F27" s="35"/>
    </row>
    <row r="28" spans="1:6">
      <c r="A28" s="5">
        <f t="shared" si="0"/>
        <v>42909</v>
      </c>
      <c r="B28" s="6">
        <v>42909</v>
      </c>
      <c r="C28" s="8">
        <f t="shared" si="1"/>
        <v>10</v>
      </c>
      <c r="D28" s="8">
        <v>296</v>
      </c>
      <c r="F28" s="35"/>
    </row>
    <row r="29" spans="1:6">
      <c r="A29" s="5">
        <f t="shared" si="0"/>
        <v>42910</v>
      </c>
      <c r="B29" s="6">
        <v>42910</v>
      </c>
      <c r="C29" s="8">
        <f t="shared" si="1"/>
        <v>8</v>
      </c>
      <c r="D29" s="8">
        <v>304</v>
      </c>
      <c r="F29" s="35"/>
    </row>
    <row r="30" spans="1:6">
      <c r="A30" s="5">
        <f t="shared" si="0"/>
        <v>42911</v>
      </c>
      <c r="B30" s="6">
        <v>42911</v>
      </c>
      <c r="C30" s="8">
        <f t="shared" si="1"/>
        <v>10</v>
      </c>
      <c r="D30" s="8">
        <v>314</v>
      </c>
      <c r="F30" s="35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23</v>
      </c>
      <c r="D31" s="8">
        <v>337</v>
      </c>
      <c r="F31" s="35"/>
    </row>
    <row r="32" spans="1:6" ht="15" customHeight="1">
      <c r="A32" s="5">
        <f t="shared" si="0"/>
        <v>42913</v>
      </c>
      <c r="B32" s="6">
        <v>42913</v>
      </c>
      <c r="C32" s="8">
        <f t="shared" si="1"/>
        <v>22</v>
      </c>
      <c r="D32" s="8">
        <v>359</v>
      </c>
      <c r="F32" s="35"/>
    </row>
    <row r="33" spans="1:4">
      <c r="A33" s="5">
        <f t="shared" si="0"/>
        <v>42914</v>
      </c>
      <c r="B33" s="6">
        <v>42914</v>
      </c>
      <c r="C33" s="8">
        <f t="shared" si="1"/>
        <v>18</v>
      </c>
      <c r="D33" s="8">
        <v>377</v>
      </c>
    </row>
    <row r="34" spans="1:4">
      <c r="A34" s="5">
        <f t="shared" si="0"/>
        <v>42915</v>
      </c>
      <c r="B34" s="6">
        <v>42915</v>
      </c>
      <c r="C34" s="8">
        <f t="shared" si="1"/>
        <v>19</v>
      </c>
      <c r="D34" s="41">
        <v>396</v>
      </c>
    </row>
    <row r="35" spans="1:4">
      <c r="A35" s="5">
        <f t="shared" si="0"/>
        <v>42916</v>
      </c>
      <c r="B35" s="6">
        <v>42916</v>
      </c>
      <c r="C35" s="8">
        <f t="shared" si="1"/>
        <v>16</v>
      </c>
      <c r="D35" s="8">
        <v>412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412</v>
      </c>
    </row>
    <row r="38" spans="1:4">
      <c r="C38" s="11"/>
    </row>
    <row r="39" spans="1:4">
      <c r="B39" s="12" t="s">
        <v>8</v>
      </c>
      <c r="C39" s="13">
        <v>400</v>
      </c>
    </row>
    <row r="40" spans="1:4">
      <c r="B40" s="12" t="s">
        <v>9</v>
      </c>
      <c r="C40" s="13">
        <f>C37</f>
        <v>412</v>
      </c>
    </row>
    <row r="41" spans="1:4">
      <c r="B41" s="12" t="s">
        <v>10</v>
      </c>
      <c r="C41" s="13">
        <f>C39-C40</f>
        <v>-12</v>
      </c>
    </row>
    <row r="42" spans="1:4">
      <c r="B42" s="12" t="s">
        <v>11</v>
      </c>
      <c r="C42" s="14">
        <f>C40/C39</f>
        <v>1.03</v>
      </c>
    </row>
    <row r="43" spans="1:4">
      <c r="B43" s="12" t="s">
        <v>12</v>
      </c>
      <c r="C43" s="13">
        <f>IF(C40&lt;C39,0,C40-C39)</f>
        <v>12</v>
      </c>
    </row>
    <row r="44" spans="1:4">
      <c r="B44" s="15" t="s">
        <v>13</v>
      </c>
      <c r="C44" s="13">
        <f ca="1">(C39-C37)/C48</f>
        <v>-0.44444444444444442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21" workbookViewId="0">
      <selection activeCell="D37" sqref="D37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40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  <c r="E5" s="35"/>
      <c r="F5" s="35"/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F6" s="35"/>
    </row>
    <row r="7" spans="1:6">
      <c r="A7" s="5">
        <f t="shared" ref="A7:A35" si="0">B7</f>
        <v>42888</v>
      </c>
      <c r="B7" s="6">
        <v>42888</v>
      </c>
      <c r="C7" s="8">
        <f>IF(D7-D6&lt;0,0,D7-D6)</f>
        <v>0</v>
      </c>
      <c r="D7" s="8">
        <v>0</v>
      </c>
      <c r="F7" s="35"/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0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0</v>
      </c>
      <c r="F9" s="35"/>
    </row>
    <row r="10" spans="1:6">
      <c r="A10" s="5">
        <f t="shared" si="0"/>
        <v>42891</v>
      </c>
      <c r="B10" s="6">
        <v>42891</v>
      </c>
      <c r="C10" s="8">
        <f t="shared" si="1"/>
        <v>48</v>
      </c>
      <c r="D10" s="8">
        <v>48</v>
      </c>
      <c r="F10" s="35"/>
    </row>
    <row r="11" spans="1:6">
      <c r="A11" s="5">
        <f t="shared" si="0"/>
        <v>42892</v>
      </c>
      <c r="B11" s="6">
        <v>42892</v>
      </c>
      <c r="C11" s="8">
        <f t="shared" si="1"/>
        <v>13</v>
      </c>
      <c r="D11" s="8">
        <v>61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16</v>
      </c>
      <c r="D12" s="8">
        <v>77</v>
      </c>
      <c r="F12" s="7"/>
    </row>
    <row r="13" spans="1:6">
      <c r="A13" s="5">
        <f t="shared" si="0"/>
        <v>42894</v>
      </c>
      <c r="B13" s="6">
        <v>42894</v>
      </c>
      <c r="C13" s="8">
        <f t="shared" si="1"/>
        <v>20</v>
      </c>
      <c r="D13" s="8">
        <v>97</v>
      </c>
      <c r="F13" s="7"/>
    </row>
    <row r="14" spans="1:6">
      <c r="A14" s="5">
        <f t="shared" si="0"/>
        <v>42895</v>
      </c>
      <c r="B14" s="6">
        <v>42895</v>
      </c>
      <c r="C14" s="8">
        <f t="shared" si="1"/>
        <v>12</v>
      </c>
      <c r="D14" s="8">
        <v>109</v>
      </c>
      <c r="F14" s="7"/>
    </row>
    <row r="15" spans="1:6">
      <c r="A15" s="5">
        <f t="shared" si="0"/>
        <v>42896</v>
      </c>
      <c r="B15" s="6">
        <v>42896</v>
      </c>
      <c r="C15" s="8">
        <f t="shared" si="1"/>
        <v>9</v>
      </c>
      <c r="D15" s="8">
        <v>118</v>
      </c>
      <c r="F15" s="7"/>
    </row>
    <row r="16" spans="1:6">
      <c r="A16" s="5">
        <f t="shared" si="0"/>
        <v>42897</v>
      </c>
      <c r="B16" s="6">
        <v>42897</v>
      </c>
      <c r="C16" s="8">
        <f t="shared" si="1"/>
        <v>3</v>
      </c>
      <c r="D16" s="8">
        <v>121</v>
      </c>
      <c r="F16" s="7"/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8">
        <v>121</v>
      </c>
      <c r="F17" s="7"/>
    </row>
    <row r="18" spans="1:6">
      <c r="A18" s="5">
        <f t="shared" si="0"/>
        <v>42899</v>
      </c>
      <c r="B18" s="6">
        <v>42899</v>
      </c>
      <c r="C18" s="8">
        <f t="shared" si="1"/>
        <v>1</v>
      </c>
      <c r="D18" s="8">
        <v>122</v>
      </c>
      <c r="F18" s="7"/>
    </row>
    <row r="19" spans="1:6">
      <c r="A19" s="5">
        <f t="shared" si="0"/>
        <v>42900</v>
      </c>
      <c r="B19" s="6">
        <v>42900</v>
      </c>
      <c r="C19" s="8">
        <f t="shared" si="1"/>
        <v>2</v>
      </c>
      <c r="D19" s="8">
        <v>124</v>
      </c>
      <c r="F19" s="7"/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8">
        <v>124</v>
      </c>
      <c r="F20" s="7"/>
    </row>
    <row r="21" spans="1:6">
      <c r="A21" s="5">
        <f t="shared" si="0"/>
        <v>42902</v>
      </c>
      <c r="B21" s="6">
        <v>42902</v>
      </c>
      <c r="C21" s="8">
        <f t="shared" si="1"/>
        <v>0</v>
      </c>
      <c r="D21" s="8">
        <v>124</v>
      </c>
      <c r="F21" s="35"/>
    </row>
    <row r="22" spans="1:6">
      <c r="A22" s="5">
        <f t="shared" si="0"/>
        <v>42903</v>
      </c>
      <c r="B22" s="6">
        <v>42903</v>
      </c>
      <c r="C22" s="8">
        <f t="shared" si="1"/>
        <v>0</v>
      </c>
      <c r="D22" s="8">
        <v>124</v>
      </c>
      <c r="F22" s="35"/>
    </row>
    <row r="23" spans="1:6">
      <c r="A23" s="5">
        <f t="shared" si="0"/>
        <v>42904</v>
      </c>
      <c r="B23" s="6">
        <v>42904</v>
      </c>
      <c r="C23" s="8">
        <f t="shared" si="1"/>
        <v>0</v>
      </c>
      <c r="D23" s="8">
        <v>124</v>
      </c>
      <c r="F23" s="35"/>
    </row>
    <row r="24" spans="1:6">
      <c r="A24" s="5">
        <f t="shared" si="0"/>
        <v>42905</v>
      </c>
      <c r="B24" s="6">
        <v>42905</v>
      </c>
      <c r="C24" s="8">
        <f t="shared" si="1"/>
        <v>0</v>
      </c>
      <c r="D24" s="8">
        <v>124</v>
      </c>
      <c r="F24" s="35"/>
    </row>
    <row r="25" spans="1:6">
      <c r="A25" s="5">
        <f t="shared" si="0"/>
        <v>42906</v>
      </c>
      <c r="B25" s="6">
        <v>42906</v>
      </c>
      <c r="C25" s="8">
        <f t="shared" si="1"/>
        <v>0</v>
      </c>
      <c r="D25" s="8">
        <v>124</v>
      </c>
      <c r="F25" s="35"/>
    </row>
    <row r="26" spans="1:6">
      <c r="A26" s="5">
        <f t="shared" si="0"/>
        <v>42907</v>
      </c>
      <c r="B26" s="6">
        <v>42907</v>
      </c>
      <c r="C26" s="8">
        <f t="shared" si="1"/>
        <v>0</v>
      </c>
      <c r="D26" s="41">
        <v>124</v>
      </c>
      <c r="F26" s="35"/>
    </row>
    <row r="27" spans="1:6">
      <c r="A27" s="5">
        <f t="shared" si="0"/>
        <v>42908</v>
      </c>
      <c r="B27" s="6">
        <v>42908</v>
      </c>
      <c r="C27" s="8">
        <f t="shared" si="1"/>
        <v>1</v>
      </c>
      <c r="D27" s="8">
        <v>125</v>
      </c>
      <c r="F27" s="35"/>
    </row>
    <row r="28" spans="1:6">
      <c r="A28" s="5">
        <f t="shared" si="0"/>
        <v>42909</v>
      </c>
      <c r="B28" s="6">
        <v>42909</v>
      </c>
      <c r="C28" s="8">
        <f t="shared" si="1"/>
        <v>3</v>
      </c>
      <c r="D28" s="8">
        <v>128</v>
      </c>
      <c r="F28" s="35"/>
    </row>
    <row r="29" spans="1:6">
      <c r="A29" s="5">
        <f t="shared" si="0"/>
        <v>42910</v>
      </c>
      <c r="B29" s="6">
        <v>42910</v>
      </c>
      <c r="C29" s="8">
        <f t="shared" si="1"/>
        <v>8</v>
      </c>
      <c r="D29" s="8">
        <v>136</v>
      </c>
      <c r="F29" s="35"/>
    </row>
    <row r="30" spans="1:6">
      <c r="A30" s="5">
        <f t="shared" si="0"/>
        <v>42911</v>
      </c>
      <c r="B30" s="6">
        <v>42911</v>
      </c>
      <c r="C30" s="8">
        <f t="shared" si="1"/>
        <v>1</v>
      </c>
      <c r="D30" s="8">
        <v>137</v>
      </c>
      <c r="F30" s="35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8</v>
      </c>
      <c r="D31" s="8">
        <v>145</v>
      </c>
      <c r="F31" s="35"/>
    </row>
    <row r="32" spans="1:6" ht="15" customHeight="1">
      <c r="A32" s="5">
        <f t="shared" si="0"/>
        <v>42913</v>
      </c>
      <c r="B32" s="6">
        <v>42913</v>
      </c>
      <c r="C32" s="8">
        <f t="shared" si="1"/>
        <v>4</v>
      </c>
      <c r="D32" s="8">
        <v>149</v>
      </c>
      <c r="F32" s="35"/>
    </row>
    <row r="33" spans="1:4">
      <c r="A33" s="5">
        <f t="shared" si="0"/>
        <v>42914</v>
      </c>
      <c r="B33" s="6">
        <v>42914</v>
      </c>
      <c r="C33" s="8">
        <f t="shared" si="1"/>
        <v>1</v>
      </c>
      <c r="D33" s="8">
        <v>150</v>
      </c>
    </row>
    <row r="34" spans="1:4">
      <c r="A34" s="5">
        <f t="shared" si="0"/>
        <v>42915</v>
      </c>
      <c r="B34" s="6">
        <v>42915</v>
      </c>
      <c r="C34" s="8">
        <f t="shared" si="1"/>
        <v>0</v>
      </c>
      <c r="D34" s="8">
        <v>150</v>
      </c>
    </row>
    <row r="35" spans="1:4">
      <c r="A35" s="5">
        <f t="shared" si="0"/>
        <v>42916</v>
      </c>
      <c r="B35" s="6">
        <v>42916</v>
      </c>
      <c r="C35" s="8">
        <f t="shared" si="1"/>
        <v>0</v>
      </c>
      <c r="D35" s="8">
        <v>150</v>
      </c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150</v>
      </c>
    </row>
    <row r="38" spans="1:4">
      <c r="C38" s="11"/>
    </row>
    <row r="39" spans="1:4">
      <c r="B39" s="12" t="s">
        <v>8</v>
      </c>
      <c r="C39" s="13">
        <v>150</v>
      </c>
    </row>
    <row r="40" spans="1:4">
      <c r="B40" s="12" t="s">
        <v>9</v>
      </c>
      <c r="C40" s="13">
        <f>C37</f>
        <v>150</v>
      </c>
    </row>
    <row r="41" spans="1:4">
      <c r="B41" s="12" t="s">
        <v>10</v>
      </c>
      <c r="C41" s="13">
        <f>C39-C40</f>
        <v>0</v>
      </c>
    </row>
    <row r="42" spans="1:4">
      <c r="B42" s="12" t="s">
        <v>11</v>
      </c>
      <c r="C42" s="14">
        <f>C40/C39</f>
        <v>1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0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6"/>
  <sheetViews>
    <sheetView showGridLines="0" topLeftCell="A19" workbookViewId="0">
      <selection activeCell="D38" sqref="D38"/>
    </sheetView>
  </sheetViews>
  <sheetFormatPr baseColWidth="10" defaultColWidth="8.83203125" defaultRowHeight="14" x14ac:dyDescent="0"/>
  <cols>
    <col min="1" max="1" width="11.83203125" customWidth="1"/>
    <col min="2" max="2" width="24.5" customWidth="1"/>
    <col min="3" max="3" width="17" customWidth="1"/>
    <col min="4" max="4" width="18.5" customWidth="1"/>
    <col min="5" max="5" width="11.5" customWidth="1"/>
    <col min="6" max="6" width="7.83203125" customWidth="1"/>
  </cols>
  <sheetData>
    <row r="2" spans="1:6">
      <c r="B2" s="1" t="s">
        <v>41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71</v>
      </c>
      <c r="D5" s="4" t="s">
        <v>70</v>
      </c>
    </row>
    <row r="6" spans="1:6">
      <c r="A6" s="5">
        <f>B6</f>
        <v>42887</v>
      </c>
      <c r="B6" s="6">
        <v>42887</v>
      </c>
      <c r="C6" s="8">
        <f>D6</f>
        <v>0</v>
      </c>
      <c r="D6" s="8">
        <v>0</v>
      </c>
      <c r="E6" s="12" t="s">
        <v>42</v>
      </c>
      <c r="F6" s="13">
        <f t="shared" ref="F6" si="0">AVERAGE(C6:C12)</f>
        <v>30.571428571428573</v>
      </c>
    </row>
    <row r="7" spans="1:6">
      <c r="A7" s="5">
        <f t="shared" ref="A7:A35" si="1">B7</f>
        <v>42888</v>
      </c>
      <c r="B7" s="6">
        <v>42888</v>
      </c>
      <c r="C7" s="8">
        <f>IF(D7-D6&lt;0,0,D7-D6)</f>
        <v>35</v>
      </c>
      <c r="D7" s="8">
        <v>35</v>
      </c>
    </row>
    <row r="8" spans="1:6">
      <c r="A8" s="5">
        <f t="shared" si="1"/>
        <v>42889</v>
      </c>
      <c r="B8" s="6">
        <v>42889</v>
      </c>
      <c r="C8" s="8">
        <f>IF(D8-D7&lt;0,0,D8-D7)</f>
        <v>34</v>
      </c>
      <c r="D8" s="8">
        <v>69</v>
      </c>
    </row>
    <row r="9" spans="1:6">
      <c r="A9" s="5">
        <f t="shared" si="1"/>
        <v>42890</v>
      </c>
      <c r="B9" s="6">
        <v>42890</v>
      </c>
      <c r="C9" s="8">
        <f t="shared" ref="C9:C36" si="2">IF(D9-D8&lt;0,0,D9-D8)</f>
        <v>30</v>
      </c>
      <c r="D9" s="8">
        <v>99</v>
      </c>
    </row>
    <row r="10" spans="1:6">
      <c r="A10" s="5">
        <f t="shared" si="1"/>
        <v>42891</v>
      </c>
      <c r="B10" s="6">
        <v>42891</v>
      </c>
      <c r="C10" s="8">
        <f t="shared" si="2"/>
        <v>32</v>
      </c>
      <c r="D10" s="8">
        <v>131</v>
      </c>
    </row>
    <row r="11" spans="1:6">
      <c r="A11" s="5">
        <f t="shared" si="1"/>
        <v>42892</v>
      </c>
      <c r="B11" s="6">
        <v>42892</v>
      </c>
      <c r="C11" s="8">
        <f t="shared" si="2"/>
        <v>38</v>
      </c>
      <c r="D11" s="8">
        <v>169</v>
      </c>
    </row>
    <row r="12" spans="1:6">
      <c r="A12" s="5">
        <f t="shared" si="1"/>
        <v>42893</v>
      </c>
      <c r="B12" s="6">
        <v>42893</v>
      </c>
      <c r="C12" s="8">
        <f t="shared" si="2"/>
        <v>45</v>
      </c>
      <c r="D12" s="8">
        <v>214</v>
      </c>
    </row>
    <row r="13" spans="1:6">
      <c r="A13" s="5">
        <f t="shared" si="1"/>
        <v>42894</v>
      </c>
      <c r="B13" s="6">
        <v>42894</v>
      </c>
      <c r="C13" s="8">
        <f t="shared" si="2"/>
        <v>40</v>
      </c>
      <c r="D13" s="8">
        <v>254</v>
      </c>
      <c r="E13" s="12" t="s">
        <v>43</v>
      </c>
      <c r="F13" s="13">
        <f t="shared" ref="F13" si="3">AVERAGE(C13:C19)</f>
        <v>18.142857142857142</v>
      </c>
    </row>
    <row r="14" spans="1:6">
      <c r="A14" s="5">
        <f t="shared" si="1"/>
        <v>42895</v>
      </c>
      <c r="B14" s="6">
        <v>42895</v>
      </c>
      <c r="C14" s="8">
        <f t="shared" si="2"/>
        <v>8</v>
      </c>
      <c r="D14" s="8">
        <v>262</v>
      </c>
    </row>
    <row r="15" spans="1:6">
      <c r="A15" s="5">
        <f t="shared" si="1"/>
        <v>42896</v>
      </c>
      <c r="B15" s="6">
        <v>42896</v>
      </c>
      <c r="C15" s="8">
        <f t="shared" si="2"/>
        <v>5</v>
      </c>
      <c r="D15" s="8">
        <v>267</v>
      </c>
    </row>
    <row r="16" spans="1:6">
      <c r="A16" s="5">
        <f t="shared" si="1"/>
        <v>42897</v>
      </c>
      <c r="B16" s="6">
        <v>42897</v>
      </c>
      <c r="C16" s="8">
        <f t="shared" si="2"/>
        <v>15</v>
      </c>
      <c r="D16" s="8">
        <v>282</v>
      </c>
    </row>
    <row r="17" spans="1:6">
      <c r="A17" s="5">
        <f t="shared" si="1"/>
        <v>42898</v>
      </c>
      <c r="B17" s="6">
        <v>42898</v>
      </c>
      <c r="C17" s="8">
        <f t="shared" si="2"/>
        <v>15</v>
      </c>
      <c r="D17" s="8">
        <v>297</v>
      </c>
    </row>
    <row r="18" spans="1:6">
      <c r="A18" s="5">
        <f t="shared" si="1"/>
        <v>42899</v>
      </c>
      <c r="B18" s="6">
        <v>42899</v>
      </c>
      <c r="C18" s="8">
        <f t="shared" si="2"/>
        <v>21</v>
      </c>
      <c r="D18" s="8">
        <v>318</v>
      </c>
    </row>
    <row r="19" spans="1:6">
      <c r="A19" s="5">
        <f t="shared" si="1"/>
        <v>42900</v>
      </c>
      <c r="B19" s="6">
        <v>42900</v>
      </c>
      <c r="C19" s="8">
        <f t="shared" si="2"/>
        <v>23</v>
      </c>
      <c r="D19" s="8">
        <v>341</v>
      </c>
    </row>
    <row r="20" spans="1:6">
      <c r="A20" s="5">
        <f t="shared" si="1"/>
        <v>42901</v>
      </c>
      <c r="B20" s="6">
        <v>42901</v>
      </c>
      <c r="C20" s="8">
        <f t="shared" si="2"/>
        <v>44</v>
      </c>
      <c r="D20" s="8">
        <v>385</v>
      </c>
      <c r="E20" s="12" t="s">
        <v>44</v>
      </c>
      <c r="F20" s="13">
        <f t="shared" ref="F20" si="4">AVERAGE(C20:C26)</f>
        <v>26.142857142857142</v>
      </c>
    </row>
    <row r="21" spans="1:6">
      <c r="A21" s="5">
        <f t="shared" si="1"/>
        <v>42902</v>
      </c>
      <c r="B21" s="6">
        <v>42902</v>
      </c>
      <c r="C21" s="8">
        <f t="shared" si="2"/>
        <v>40</v>
      </c>
      <c r="D21" s="8">
        <v>425</v>
      </c>
    </row>
    <row r="22" spans="1:6">
      <c r="A22" s="5">
        <f t="shared" si="1"/>
        <v>42903</v>
      </c>
      <c r="B22" s="6">
        <v>42903</v>
      </c>
      <c r="C22" s="8">
        <f t="shared" si="2"/>
        <v>29</v>
      </c>
      <c r="D22" s="8">
        <v>454</v>
      </c>
    </row>
    <row r="23" spans="1:6">
      <c r="A23" s="5">
        <f t="shared" si="1"/>
        <v>42904</v>
      </c>
      <c r="B23" s="6">
        <v>42904</v>
      </c>
      <c r="C23" s="8">
        <f t="shared" si="2"/>
        <v>11</v>
      </c>
      <c r="D23" s="8">
        <v>465</v>
      </c>
    </row>
    <row r="24" spans="1:6">
      <c r="A24" s="5">
        <f t="shared" si="1"/>
        <v>42905</v>
      </c>
      <c r="B24" s="6">
        <v>42905</v>
      </c>
      <c r="C24" s="8">
        <f t="shared" si="2"/>
        <v>26</v>
      </c>
      <c r="D24" s="8">
        <v>491</v>
      </c>
    </row>
    <row r="25" spans="1:6">
      <c r="A25" s="5">
        <f t="shared" si="1"/>
        <v>42906</v>
      </c>
      <c r="B25" s="6">
        <v>42906</v>
      </c>
      <c r="C25" s="8">
        <f t="shared" si="2"/>
        <v>16</v>
      </c>
      <c r="D25" s="8">
        <v>507</v>
      </c>
    </row>
    <row r="26" spans="1:6">
      <c r="A26" s="5">
        <f t="shared" si="1"/>
        <v>42907</v>
      </c>
      <c r="B26" s="6">
        <v>42907</v>
      </c>
      <c r="C26" s="8">
        <f t="shared" si="2"/>
        <v>17</v>
      </c>
      <c r="D26" s="8">
        <v>524</v>
      </c>
    </row>
    <row r="27" spans="1:6">
      <c r="A27" s="5">
        <f t="shared" si="1"/>
        <v>42908</v>
      </c>
      <c r="B27" s="6">
        <v>42908</v>
      </c>
      <c r="C27" s="8">
        <f t="shared" si="2"/>
        <v>12</v>
      </c>
      <c r="D27" s="8">
        <v>536</v>
      </c>
      <c r="E27" s="12" t="s">
        <v>45</v>
      </c>
      <c r="F27" s="13">
        <f t="shared" ref="F27" si="5">AVERAGE(C27:C33)</f>
        <v>31</v>
      </c>
    </row>
    <row r="28" spans="1:6">
      <c r="A28" s="5">
        <f t="shared" si="1"/>
        <v>42909</v>
      </c>
      <c r="B28" s="6">
        <v>42909</v>
      </c>
      <c r="C28" s="8">
        <f t="shared" si="2"/>
        <v>18</v>
      </c>
      <c r="D28" s="8">
        <v>554</v>
      </c>
    </row>
    <row r="29" spans="1:6">
      <c r="A29" s="5">
        <f t="shared" si="1"/>
        <v>42910</v>
      </c>
      <c r="B29" s="6">
        <v>42910</v>
      </c>
      <c r="C29" s="8">
        <f t="shared" si="2"/>
        <v>32</v>
      </c>
      <c r="D29" s="8">
        <v>586</v>
      </c>
    </row>
    <row r="30" spans="1:6">
      <c r="A30" s="5">
        <f t="shared" si="1"/>
        <v>42911</v>
      </c>
      <c r="B30" s="6">
        <v>42911</v>
      </c>
      <c r="C30" s="8">
        <f t="shared" si="2"/>
        <v>33</v>
      </c>
      <c r="D30" s="41">
        <v>619</v>
      </c>
    </row>
    <row r="31" spans="1:6">
      <c r="A31" s="5">
        <f t="shared" si="1"/>
        <v>42912</v>
      </c>
      <c r="B31" s="6">
        <v>42912</v>
      </c>
      <c r="C31" s="8">
        <f t="shared" si="2"/>
        <v>46</v>
      </c>
      <c r="D31" s="8">
        <v>665</v>
      </c>
    </row>
    <row r="32" spans="1:6">
      <c r="A32" s="5">
        <f t="shared" si="1"/>
        <v>42913</v>
      </c>
      <c r="B32" s="6">
        <v>42913</v>
      </c>
      <c r="C32" s="8">
        <f t="shared" si="2"/>
        <v>48</v>
      </c>
      <c r="D32" s="41">
        <v>713</v>
      </c>
    </row>
    <row r="33" spans="1:4">
      <c r="A33" s="5">
        <f t="shared" si="1"/>
        <v>42914</v>
      </c>
      <c r="B33" s="6">
        <v>42914</v>
      </c>
      <c r="C33" s="8">
        <f t="shared" si="2"/>
        <v>28</v>
      </c>
      <c r="D33" s="8">
        <v>741</v>
      </c>
    </row>
    <row r="34" spans="1:4" ht="16.5" customHeight="1">
      <c r="A34" s="5">
        <f t="shared" si="1"/>
        <v>42915</v>
      </c>
      <c r="B34" s="6">
        <v>42915</v>
      </c>
      <c r="C34" s="8">
        <f t="shared" si="2"/>
        <v>0</v>
      </c>
      <c r="D34" s="8">
        <v>741</v>
      </c>
    </row>
    <row r="35" spans="1:4" ht="15.75" customHeight="1">
      <c r="A35" s="5">
        <f t="shared" si="1"/>
        <v>42916</v>
      </c>
      <c r="B35" s="6">
        <v>42916</v>
      </c>
      <c r="C35" s="8">
        <f t="shared" si="2"/>
        <v>0</v>
      </c>
      <c r="D35" s="8">
        <v>741</v>
      </c>
    </row>
    <row r="36" spans="1:4" ht="15.75" hidden="1" customHeight="1">
      <c r="A36" s="5" t="s">
        <v>6</v>
      </c>
      <c r="B36" s="6">
        <v>42886</v>
      </c>
      <c r="C36" s="8">
        <f t="shared" si="2"/>
        <v>0</v>
      </c>
      <c r="D36" s="8"/>
    </row>
    <row r="37" spans="1:4">
      <c r="B37" s="9" t="s">
        <v>7</v>
      </c>
      <c r="C37" s="10">
        <f>SUM(C6:C35)</f>
        <v>741</v>
      </c>
      <c r="D37" s="44">
        <v>741</v>
      </c>
    </row>
    <row r="38" spans="1:4">
      <c r="C38" s="11"/>
    </row>
    <row r="39" spans="1:4">
      <c r="B39" s="12" t="s">
        <v>8</v>
      </c>
      <c r="C39" s="13">
        <v>700</v>
      </c>
    </row>
    <row r="40" spans="1:4">
      <c r="B40" s="12" t="s">
        <v>9</v>
      </c>
      <c r="C40" s="13">
        <f>C37</f>
        <v>741</v>
      </c>
    </row>
    <row r="41" spans="1:4">
      <c r="B41" s="12" t="s">
        <v>10</v>
      </c>
      <c r="C41" s="13">
        <f>C39-C40</f>
        <v>-41</v>
      </c>
    </row>
    <row r="42" spans="1:4">
      <c r="B42" s="12" t="s">
        <v>11</v>
      </c>
      <c r="C42" s="14">
        <f>C40/C39</f>
        <v>1.0585714285714285</v>
      </c>
    </row>
    <row r="43" spans="1:4">
      <c r="B43" s="12" t="s">
        <v>12</v>
      </c>
      <c r="C43" s="13">
        <f>IF(C40&lt;C39,0,C40-C39)</f>
        <v>41</v>
      </c>
    </row>
    <row r="44" spans="1:4">
      <c r="B44" s="15" t="s">
        <v>13</v>
      </c>
      <c r="C44" s="13">
        <f ca="1">(C39-C37)/C48</f>
        <v>-1.5185185185185186</v>
      </c>
    </row>
    <row r="45" spans="1:4" ht="15" thickBot="1"/>
    <row r="46" spans="1:4">
      <c r="B46" s="16" t="s">
        <v>14</v>
      </c>
      <c r="C46" s="17">
        <f ca="1">C50-C49</f>
        <v>4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27</v>
      </c>
      <c r="D48" s="21"/>
    </row>
    <row r="49" spans="2:4">
      <c r="B49" s="22">
        <f ca="1">NOW()</f>
        <v>42921.424006018518</v>
      </c>
      <c r="C49" s="23">
        <f ca="1">EOMONTH(TODAY(),-1)+1</f>
        <v>42917</v>
      </c>
      <c r="D49" s="24">
        <f ca="1">EOMONTH(NOW(),0)</f>
        <v>42947</v>
      </c>
    </row>
    <row r="50" spans="2:4">
      <c r="B50" s="19" t="s">
        <v>17</v>
      </c>
      <c r="C50" s="23">
        <f ca="1">TODAY()</f>
        <v>42921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42920</v>
      </c>
    </row>
    <row r="53" spans="2:4">
      <c r="B53" s="27" t="s">
        <v>19</v>
      </c>
      <c r="C53" s="28"/>
      <c r="D53" s="30">
        <f ca="1">C46/C47</f>
        <v>0.12903225806451613</v>
      </c>
    </row>
    <row r="54" spans="2:4" ht="15" thickBot="1">
      <c r="B54" s="31" t="s">
        <v>20</v>
      </c>
      <c r="C54" s="32"/>
      <c r="D54" s="33">
        <f ca="1">C48/C47</f>
        <v>0.87096774193548387</v>
      </c>
    </row>
    <row r="57" spans="2:4">
      <c r="B57" s="34" t="s">
        <v>21</v>
      </c>
    </row>
    <row r="58" spans="2:4">
      <c r="B58" s="36"/>
    </row>
    <row r="59" spans="2:4">
      <c r="B59" s="36"/>
    </row>
    <row r="60" spans="2:4">
      <c r="B60" s="36"/>
    </row>
    <row r="61" spans="2:4">
      <c r="B61" s="36"/>
    </row>
    <row r="62" spans="2:4">
      <c r="B62" s="36"/>
    </row>
    <row r="63" spans="2:4">
      <c r="B63" s="36"/>
    </row>
    <row r="64" spans="2:4">
      <c r="B64" s="36"/>
    </row>
    <row r="65" spans="2:2">
      <c r="B65" s="36"/>
    </row>
    <row r="91" spans="2:2">
      <c r="B91" s="37"/>
    </row>
    <row r="92" spans="2:2">
      <c r="B92" s="36"/>
    </row>
    <row r="93" spans="2:2">
      <c r="B93" s="37"/>
    </row>
    <row r="94" spans="2:2">
      <c r="B94" s="37"/>
    </row>
    <row r="95" spans="2:2">
      <c r="B95" s="37"/>
    </row>
    <row r="96" spans="2:2">
      <c r="B96" s="37"/>
    </row>
    <row r="97" spans="2:2">
      <c r="B97" s="37"/>
    </row>
    <row r="98" spans="2:2">
      <c r="B98" s="37"/>
    </row>
    <row r="192" spans="2:2">
      <c r="B192" s="37"/>
    </row>
    <row r="193" spans="2:2">
      <c r="B193" s="37"/>
    </row>
    <row r="194" spans="2:2">
      <c r="B194" s="37"/>
    </row>
    <row r="195" spans="2:2">
      <c r="B195" s="36"/>
    </row>
    <row r="196" spans="2:2">
      <c r="B196" s="3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Aubagio Naive</vt:lpstr>
      <vt:lpstr>Aubagio Switcher</vt:lpstr>
      <vt:lpstr>Bydureon</vt:lpstr>
      <vt:lpstr>Cosentyx</vt:lpstr>
      <vt:lpstr>Duopa</vt:lpstr>
      <vt:lpstr>Dupixent</vt:lpstr>
      <vt:lpstr>Esbriet-branded</vt:lpstr>
      <vt:lpstr>Esbriet unbranded</vt:lpstr>
      <vt:lpstr>Gleevec (GIST)</vt:lpstr>
      <vt:lpstr>Humira AS</vt:lpstr>
      <vt:lpstr>Humira CD</vt:lpstr>
      <vt:lpstr>Humira PsA</vt:lpstr>
      <vt:lpstr>Humira PsO</vt:lpstr>
      <vt:lpstr>Humira R.A.</vt:lpstr>
      <vt:lpstr>Humira UC</vt:lpstr>
      <vt:lpstr>Kisqali (Ribociclib)</vt:lpstr>
      <vt:lpstr>Lemtrada</vt:lpstr>
      <vt:lpstr>Linzess</vt:lpstr>
      <vt:lpstr>Livalo</vt:lpstr>
      <vt:lpstr>Ocrevus</vt:lpstr>
      <vt:lpstr>Otezla</vt:lpstr>
      <vt:lpstr>Restasis</vt:lpstr>
      <vt:lpstr>Sandostatin</vt:lpstr>
      <vt:lpstr>Synthroid.</vt:lpstr>
      <vt:lpstr>Synvisc Brand</vt:lpstr>
      <vt:lpstr>Tasigna</vt:lpstr>
      <vt:lpstr>Tecfidera- Brand</vt:lpstr>
      <vt:lpstr>Tecfidera-Reimagine</vt:lpstr>
      <vt:lpstr>Toujeo</vt:lpstr>
      <vt:lpstr>Trintellix</vt:lpstr>
      <vt:lpstr>Trulance</vt:lpstr>
      <vt:lpstr>Watchman</vt:lpstr>
      <vt:lpstr>Xiidra</vt:lpstr>
    </vt:vector>
  </TitlesOfParts>
  <Company>Healthline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Cronin</dc:creator>
  <cp:lastModifiedBy>Casey Cronin</cp:lastModifiedBy>
  <cp:lastPrinted>2017-06-01T00:09:22Z</cp:lastPrinted>
  <dcterms:created xsi:type="dcterms:W3CDTF">2017-05-02T16:34:37Z</dcterms:created>
  <dcterms:modified xsi:type="dcterms:W3CDTF">2017-07-05T17:10:35Z</dcterms:modified>
</cp:coreProperties>
</file>