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llanjie/Documents/workspace/Framework-beta/data/dependency/"/>
    </mc:Choice>
  </mc:AlternateContent>
  <bookViews>
    <workbookView xWindow="0" yWindow="640" windowWidth="28800" windowHeight="16300" tabRatio="500" activeTab="3"/>
  </bookViews>
  <sheets>
    <sheet name="Dependency Parsing" sheetId="1" r:id="rId1"/>
    <sheet name="Validation" sheetId="2" r:id="rId2"/>
    <sheet name="Joint Parsing" sheetId="3" r:id="rId3"/>
    <sheet name="SemEval10t1" sheetId="7" r:id="rId4"/>
    <sheet name="Data" sheetId="8" r:id="rId5"/>
    <sheet name="opennlp" sheetId="6" r:id="rId6"/>
    <sheet name="Features" sheetId="5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6" i="7" l="1"/>
  <c r="H76" i="7"/>
  <c r="G76" i="7"/>
  <c r="I75" i="7"/>
  <c r="H75" i="7"/>
  <c r="G75" i="7"/>
  <c r="I74" i="7"/>
  <c r="H74" i="7"/>
  <c r="G74" i="7"/>
  <c r="I73" i="7"/>
  <c r="H73" i="7"/>
  <c r="G73" i="7"/>
  <c r="I72" i="7"/>
  <c r="H72" i="7"/>
  <c r="G72" i="7"/>
  <c r="I71" i="7"/>
  <c r="H71" i="7"/>
  <c r="G71" i="7"/>
  <c r="I70" i="7"/>
  <c r="H70" i="7"/>
  <c r="G70" i="7"/>
  <c r="I69" i="7"/>
  <c r="H69" i="7"/>
  <c r="G69" i="7"/>
  <c r="I68" i="7"/>
  <c r="H68" i="7"/>
  <c r="G68" i="7"/>
  <c r="I67" i="7"/>
  <c r="H67" i="7"/>
  <c r="G67" i="7"/>
  <c r="I66" i="7"/>
  <c r="H66" i="7"/>
  <c r="G66" i="7"/>
  <c r="I65" i="7"/>
  <c r="H65" i="7"/>
  <c r="G65" i="7"/>
  <c r="I64" i="7"/>
  <c r="H64" i="7"/>
  <c r="G64" i="7"/>
  <c r="I63" i="7"/>
  <c r="H63" i="7"/>
  <c r="G63" i="7"/>
  <c r="I62" i="7"/>
  <c r="H62" i="7"/>
  <c r="G62" i="7"/>
  <c r="I61" i="7"/>
  <c r="H61" i="7"/>
  <c r="G61" i="7"/>
  <c r="I60" i="7"/>
  <c r="H60" i="7"/>
  <c r="G60" i="7"/>
  <c r="I59" i="7"/>
  <c r="H59" i="7"/>
  <c r="G59" i="7"/>
  <c r="I58" i="7"/>
  <c r="H58" i="7"/>
  <c r="G58" i="7"/>
  <c r="I57" i="7"/>
  <c r="H57" i="7"/>
  <c r="G57" i="7"/>
  <c r="I56" i="7"/>
  <c r="H56" i="7"/>
  <c r="G56" i="7"/>
  <c r="I46" i="7"/>
  <c r="H46" i="7"/>
  <c r="G46" i="7"/>
  <c r="I45" i="7"/>
  <c r="H45" i="7"/>
  <c r="G45" i="7"/>
  <c r="I44" i="7"/>
  <c r="H44" i="7"/>
  <c r="G44" i="7"/>
  <c r="H36" i="8"/>
  <c r="G36" i="8"/>
  <c r="H35" i="8"/>
  <c r="G35" i="8"/>
  <c r="H34" i="8"/>
  <c r="G34" i="8"/>
  <c r="I55" i="7"/>
  <c r="H55" i="7"/>
  <c r="G55" i="7"/>
  <c r="I54" i="7"/>
  <c r="H54" i="7"/>
  <c r="G54" i="7"/>
  <c r="I53" i="7"/>
  <c r="H53" i="7"/>
  <c r="G53" i="7"/>
  <c r="I52" i="7"/>
  <c r="H52" i="7"/>
  <c r="G52" i="7"/>
  <c r="I51" i="7"/>
  <c r="H51" i="7"/>
  <c r="G51" i="7"/>
  <c r="I50" i="7"/>
  <c r="H50" i="7"/>
  <c r="G50" i="7"/>
  <c r="I49" i="7"/>
  <c r="H49" i="7"/>
  <c r="G49" i="7"/>
  <c r="I48" i="7"/>
  <c r="H48" i="7"/>
  <c r="G48" i="7"/>
  <c r="I47" i="7"/>
  <c r="H47" i="7"/>
  <c r="G47" i="7"/>
  <c r="I43" i="7"/>
  <c r="H43" i="7"/>
  <c r="G43" i="7"/>
  <c r="I42" i="7"/>
  <c r="H42" i="7"/>
  <c r="G42" i="7"/>
  <c r="I41" i="7"/>
  <c r="H41" i="7"/>
  <c r="G41" i="7"/>
  <c r="I40" i="7"/>
  <c r="H40" i="7"/>
  <c r="G40" i="7"/>
  <c r="I39" i="7"/>
  <c r="H39" i="7"/>
  <c r="G39" i="7"/>
  <c r="I38" i="7"/>
  <c r="H38" i="7"/>
  <c r="G38" i="7"/>
  <c r="I37" i="7"/>
  <c r="H37" i="7"/>
  <c r="G37" i="7"/>
  <c r="I36" i="7"/>
  <c r="H36" i="7"/>
  <c r="G36" i="7"/>
  <c r="I35" i="7"/>
  <c r="H35" i="7"/>
  <c r="G35" i="7"/>
  <c r="I34" i="7"/>
  <c r="H34" i="7"/>
  <c r="G34" i="7"/>
  <c r="I33" i="7"/>
  <c r="H33" i="7"/>
  <c r="G33" i="7"/>
  <c r="I32" i="7"/>
  <c r="H32" i="7"/>
  <c r="G32" i="7"/>
  <c r="I31" i="7"/>
  <c r="H31" i="7"/>
  <c r="G31" i="7"/>
  <c r="I30" i="7"/>
  <c r="H30" i="7"/>
  <c r="G30" i="7"/>
  <c r="I29" i="7"/>
  <c r="H29" i="7"/>
  <c r="G29" i="7"/>
  <c r="I28" i="7"/>
  <c r="H28" i="7"/>
  <c r="G28" i="7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H56" i="3"/>
  <c r="G56" i="3"/>
  <c r="F56" i="3"/>
  <c r="H55" i="3"/>
  <c r="G55" i="3"/>
  <c r="F55" i="3"/>
  <c r="H54" i="3"/>
  <c r="G54" i="3"/>
  <c r="F54" i="3"/>
  <c r="A54" i="3"/>
  <c r="H52" i="3"/>
  <c r="G52" i="3"/>
  <c r="F52" i="3"/>
  <c r="H51" i="3"/>
  <c r="G51" i="3"/>
  <c r="F51" i="3"/>
  <c r="H50" i="3"/>
  <c r="G50" i="3"/>
  <c r="F50" i="3"/>
  <c r="A50" i="3"/>
  <c r="H48" i="3"/>
  <c r="G48" i="3"/>
  <c r="F48" i="3"/>
  <c r="H47" i="3"/>
  <c r="G47" i="3"/>
  <c r="F47" i="3"/>
  <c r="H46" i="3"/>
  <c r="G46" i="3"/>
  <c r="F46" i="3"/>
  <c r="A46" i="3"/>
  <c r="H44" i="3"/>
  <c r="G44" i="3"/>
  <c r="F44" i="3"/>
  <c r="H43" i="3"/>
  <c r="G43" i="3"/>
  <c r="F43" i="3"/>
  <c r="H42" i="3"/>
  <c r="G42" i="3"/>
  <c r="F42" i="3"/>
  <c r="A42" i="3"/>
  <c r="H40" i="3"/>
  <c r="G40" i="3"/>
  <c r="F40" i="3"/>
  <c r="H39" i="3"/>
  <c r="G39" i="3"/>
  <c r="F39" i="3"/>
  <c r="H38" i="3"/>
  <c r="G38" i="3"/>
  <c r="F38" i="3"/>
  <c r="A38" i="3"/>
  <c r="H34" i="3"/>
  <c r="H36" i="3"/>
  <c r="G36" i="3"/>
  <c r="F36" i="3"/>
  <c r="H35" i="3"/>
  <c r="G35" i="3"/>
  <c r="F35" i="3"/>
  <c r="G34" i="3"/>
  <c r="F34" i="3"/>
  <c r="A34" i="3"/>
  <c r="A18" i="3"/>
  <c r="A22" i="3"/>
  <c r="A26" i="3"/>
  <c r="A30" i="3"/>
  <c r="H32" i="3"/>
  <c r="G32" i="3"/>
  <c r="F32" i="3"/>
  <c r="H31" i="3"/>
  <c r="G31" i="3"/>
  <c r="F31" i="3"/>
  <c r="H30" i="3"/>
  <c r="G30" i="3"/>
  <c r="F30" i="3"/>
  <c r="G28" i="3"/>
  <c r="H28" i="3"/>
  <c r="F28" i="3"/>
  <c r="F27" i="3"/>
  <c r="H27" i="3"/>
  <c r="G27" i="3"/>
  <c r="G26" i="3"/>
  <c r="H26" i="3"/>
  <c r="F26" i="3"/>
  <c r="H24" i="3"/>
  <c r="G24" i="3"/>
  <c r="F24" i="3"/>
  <c r="H23" i="3"/>
  <c r="G23" i="3"/>
  <c r="F23" i="3"/>
  <c r="H22" i="3"/>
  <c r="G22" i="3"/>
  <c r="F22" i="3"/>
  <c r="G14" i="5"/>
  <c r="G15" i="5"/>
  <c r="G16" i="5"/>
  <c r="G17" i="5"/>
  <c r="G18" i="5"/>
  <c r="G19" i="5"/>
  <c r="G20" i="5"/>
  <c r="G21" i="5"/>
  <c r="G22" i="5"/>
  <c r="G23" i="5"/>
  <c r="G24" i="5"/>
  <c r="G25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H20" i="3"/>
  <c r="G20" i="3"/>
  <c r="F20" i="3"/>
  <c r="H19" i="3"/>
  <c r="G19" i="3"/>
  <c r="F19" i="3"/>
  <c r="H18" i="3"/>
  <c r="G18" i="3"/>
  <c r="F18" i="3"/>
  <c r="H16" i="3"/>
  <c r="G16" i="3"/>
  <c r="F16" i="3"/>
  <c r="H15" i="3"/>
  <c r="G15" i="3"/>
  <c r="F15" i="3"/>
  <c r="H14" i="3"/>
  <c r="G14" i="3"/>
  <c r="F14" i="3"/>
  <c r="C11" i="1"/>
  <c r="B11" i="1"/>
  <c r="C15" i="1"/>
  <c r="B15" i="1"/>
  <c r="C14" i="1"/>
  <c r="B14" i="1"/>
  <c r="C10" i="1"/>
  <c r="B10" i="1"/>
  <c r="C13" i="1"/>
  <c r="C12" i="1"/>
</calcChain>
</file>

<file path=xl/sharedStrings.xml><?xml version="1.0" encoding="utf-8"?>
<sst xmlns="http://schemas.openxmlformats.org/spreadsheetml/2006/main" count="355" uniqueCount="142">
  <si>
    <t>first-order CRF</t>
  </si>
  <si>
    <t>Data</t>
  </si>
  <si>
    <t>Universal Dependency</t>
  </si>
  <si>
    <t># Training Sentences</t>
  </si>
  <si>
    <t># Testing Sentences</t>
  </si>
  <si>
    <t>Precision on dependencies</t>
  </si>
  <si>
    <t>Iteration</t>
  </si>
  <si>
    <t>na</t>
  </si>
  <si>
    <t>#Features</t>
  </si>
  <si>
    <t xml:space="preserve"> devlopment set</t>
  </si>
  <si>
    <t>regularization</t>
  </si>
  <si>
    <t>uas</t>
  </si>
  <si>
    <t>MST parser</t>
  </si>
  <si>
    <t xml:space="preserve"># Training </t>
  </si>
  <si>
    <t xml:space="preserve"># Testing </t>
  </si>
  <si>
    <t>UAS</t>
  </si>
  <si>
    <t># Training (total)</t>
  </si>
  <si>
    <t># Testing (total)</t>
  </si>
  <si>
    <t>Small features</t>
  </si>
  <si>
    <t>MaltParser</t>
  </si>
  <si>
    <t>First-Order CRF</t>
  </si>
  <si>
    <t>Full features</t>
  </si>
  <si>
    <t>Entity</t>
  </si>
  <si>
    <t>Precision</t>
  </si>
  <si>
    <t>Recall</t>
  </si>
  <si>
    <t>P</t>
  </si>
  <si>
    <t>FP</t>
  </si>
  <si>
    <t>FN</t>
  </si>
  <si>
    <t>F-score</t>
  </si>
  <si>
    <t>#Train</t>
  </si>
  <si>
    <t>#Test</t>
  </si>
  <si>
    <t>s/iter</t>
  </si>
  <si>
    <t>Features</t>
  </si>
  <si>
    <t>DP UAS</t>
  </si>
  <si>
    <t>headword,entity</t>
  </si>
  <si>
    <t>headtag, entity</t>
  </si>
  <si>
    <t>entity, modifierword</t>
  </si>
  <si>
    <t>entity, modifiertag</t>
  </si>
  <si>
    <t>headword,entity,modifierword</t>
  </si>
  <si>
    <t>headtag,entity,modifiertag</t>
  </si>
  <si>
    <t xml:space="preserve"> Entity Features</t>
  </si>
  <si>
    <t>Time</t>
  </si>
  <si>
    <t>PER</t>
  </si>
  <si>
    <t>LOC</t>
  </si>
  <si>
    <t>ORG</t>
  </si>
  <si>
    <t>Dependency Features</t>
  </si>
  <si>
    <t>Unigram</t>
  </si>
  <si>
    <t>Bigram</t>
  </si>
  <si>
    <t>Contextual</t>
  </si>
  <si>
    <t>Inbetween</t>
  </si>
  <si>
    <t>Unigram+first</t>
  </si>
  <si>
    <t>Bigram+first</t>
  </si>
  <si>
    <t>Contextual+first</t>
  </si>
  <si>
    <t>Inbetween+first</t>
  </si>
  <si>
    <t>Prefix</t>
  </si>
  <si>
    <t>Prefix+first</t>
  </si>
  <si>
    <t>DependencyFeature 1-4, 6-9, with dist, not all</t>
  </si>
  <si>
    <t>DependencyFeature 1-10, with dist, not all</t>
  </si>
  <si>
    <t>Feature Remarks</t>
  </si>
  <si>
    <t>DependencyFeature 1-4, 6-9, with dist, all</t>
  </si>
  <si>
    <t>DependencyFeature 1,3,4,6,8,9, with dist, all</t>
  </si>
  <si>
    <t>reg</t>
  </si>
  <si>
    <t>#iter</t>
  </si>
  <si>
    <t>#fea</t>
  </si>
  <si>
    <t>contextual</t>
  </si>
  <si>
    <t>(1)Entity F 1-7, with dist and all (2)Dependency F: 1-4,6-9, (dist, not all)    (3) much more contextual entity f (surrounding)</t>
  </si>
  <si>
    <t>Entity F 1-6, with dist and all           Dependency F: 1-4 and 6-9, (dist+all)</t>
  </si>
  <si>
    <t>Entity F 1-6, with dist and all           Dependency F: 1-4 and 6-9, (dist, not all)</t>
  </si>
  <si>
    <t>Entity F 1-6, with dist and all             Dependency F: 1-10, (dist, not all)</t>
  </si>
  <si>
    <t>Entity F 1-7, with dist and all            Dependency F: 1-4,6-9, (dist, not all)</t>
  </si>
  <si>
    <t>(1)Entity F 1-7, with dist and all (2)Dependency F: 1-4,6-9, (dist, not all)         (3) some more contextual entity f</t>
  </si>
  <si>
    <t xml:space="preserve">(1)Entity F 1-7, with dist and not all   (2)Dependency F: 1-4,6-9, (dist, not all)   </t>
  </si>
  <si>
    <t>Entity F 1-6, with dist and not all             Dependency F: 1-4,6-9, (dist, not all)</t>
  </si>
  <si>
    <t>Entity F 1-7, with dist and not all             Dependency F: 1-4,6-9, (dist, not all)</t>
  </si>
  <si>
    <t>Prec</t>
  </si>
  <si>
    <t>F-measure</t>
  </si>
  <si>
    <t>Training</t>
  </si>
  <si>
    <t>Testing</t>
  </si>
  <si>
    <t>person</t>
  </si>
  <si>
    <t>location</t>
  </si>
  <si>
    <t>gpe</t>
  </si>
  <si>
    <t>organization</t>
  </si>
  <si>
    <t>org</t>
  </si>
  <si>
    <t>Dev</t>
  </si>
  <si>
    <t>Model</t>
  </si>
  <si>
    <t>B1</t>
  </si>
  <si>
    <t>GPE</t>
  </si>
  <si>
    <t>model</t>
  </si>
  <si>
    <t>add joint features</t>
  </si>
  <si>
    <t>no joint features</t>
  </si>
  <si>
    <t>span length = 10</t>
  </si>
  <si>
    <t>span length = 20</t>
  </si>
  <si>
    <t>span length = 1000</t>
  </si>
  <si>
    <t>boundary features</t>
  </si>
  <si>
    <t>plus some joint features</t>
  </si>
  <si>
    <t>add child features
change boundary features
start/end words features</t>
  </si>
  <si>
    <t>add child features
change boundary features
start/end words features
change joint features</t>
  </si>
  <si>
    <t>add child features
change boundary features
start/end words features
change joint features
more bigram and inbetween</t>
  </si>
  <si>
    <t>group</t>
  </si>
  <si>
    <t>single words</t>
  </si>
  <si>
    <t>add child features
start/end words features</t>
  </si>
  <si>
    <t>ner lcrf</t>
  </si>
  <si>
    <t>.</t>
  </si>
  <si>
    <t>only lcrf ner</t>
  </si>
  <si>
    <t>add child features
boundary features</t>
  </si>
  <si>
    <t>compared to model 9, enhanced boundaries
start/end words features</t>
  </si>
  <si>
    <t>compared to model 15, no start/end words features</t>
  </si>
  <si>
    <t>ner lcrf
full</t>
  </si>
  <si>
    <t>only lcrf ner with full features</t>
  </si>
  <si>
    <t>16 full</t>
  </si>
  <si>
    <t>compare to 16. Using the full features</t>
  </si>
  <si>
    <t>1 full</t>
  </si>
  <si>
    <t xml:space="preserve">model 0 </t>
  </si>
  <si>
    <t>compare to 1 Using the full features</t>
  </si>
  <si>
    <t xml:space="preserve">only dp </t>
  </si>
  <si>
    <t>full</t>
  </si>
  <si>
    <t>only dependency parsing</t>
  </si>
  <si>
    <t>19 full</t>
  </si>
  <si>
    <t>sames as model 17</t>
  </si>
  <si>
    <t>conll 2003 eval</t>
  </si>
  <si>
    <t>21 full</t>
  </si>
  <si>
    <t>compare to 19 full. Nested.
No start/end words fea</t>
  </si>
  <si>
    <t>compare to 16 full. Using the full features
entity evaluation
No start/end words fea</t>
  </si>
  <si>
    <t>22 full</t>
  </si>
  <si>
    <t>compare to 19 full. 
Features not on O</t>
  </si>
  <si>
    <t>23 full</t>
  </si>
  <si>
    <t>compare to 21 full. 
Features not on O</t>
  </si>
  <si>
    <t>24 full</t>
  </si>
  <si>
    <t>compare to 21 full. Nested.
 Have start/end words fea</t>
  </si>
  <si>
    <t>compare to 21 full. Nested.
Plus bigram feautes</t>
  </si>
  <si>
    <t>25 full</t>
  </si>
  <si>
    <t>26 full</t>
  </si>
  <si>
    <t>compare to 25 full. Nested.
Plus trigram + fourgram feautes</t>
  </si>
  <si>
    <t>27 full</t>
  </si>
  <si>
    <t>compare to 26 full. Nested.
Plus unigram feautes</t>
  </si>
  <si>
    <t>28 full</t>
  </si>
  <si>
    <t>compare to 19 full. Not Nested.
Plus unigram-&gt;fourgram</t>
  </si>
  <si>
    <t xml:space="preserve">compare to 28 full, not nested, and all features not on O, except joint </t>
  </si>
  <si>
    <t>compare to 29 full, just nested</t>
  </si>
  <si>
    <t>29 full</t>
  </si>
  <si>
    <t>30 full</t>
  </si>
  <si>
    <t>model (final)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</si>
</sst>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theme="1"/>
      <name val="Calibri"/>
      <scheme val="minor"/>
    </font>
    <font>
      <sz val="16"/>
      <color rgb="FF0070C0"/>
      <name val="Calibri"/>
      <family val="2"/>
      <scheme val="minor"/>
    </font>
    <font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10" fontId="1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0" fontId="1" fillId="0" borderId="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10" fontId="1" fillId="0" borderId="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0" fontId="1" fillId="3" borderId="2" xfId="0" applyNumberFormat="1" applyFont="1" applyFill="1" applyBorder="1" applyAlignment="1">
      <alignment horizontal="center" vertical="center"/>
    </xf>
    <xf numFmtId="10" fontId="1" fillId="3" borderId="3" xfId="0" applyNumberFormat="1" applyFont="1" applyFill="1" applyBorder="1" applyAlignment="1">
      <alignment horizontal="center" vertical="center"/>
    </xf>
    <xf numFmtId="10" fontId="1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0" fontId="1" fillId="2" borderId="2" xfId="0" applyNumberFormat="1" applyFont="1" applyFill="1" applyBorder="1" applyAlignment="1">
      <alignment horizontal="center" vertical="center"/>
    </xf>
    <xf numFmtId="10" fontId="1" fillId="2" borderId="3" xfId="0" applyNumberFormat="1" applyFont="1" applyFill="1" applyBorder="1" applyAlignment="1">
      <alignment horizontal="center" vertical="center"/>
    </xf>
    <xf numFmtId="10" fontId="1" fillId="2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0" fontId="1" fillId="0" borderId="2" xfId="0" applyNumberFormat="1" applyFont="1" applyFill="1" applyBorder="1" applyAlignment="1">
      <alignment horizontal="center" vertical="center"/>
    </xf>
    <xf numFmtId="10" fontId="1" fillId="0" borderId="3" xfId="0" applyNumberFormat="1" applyFont="1" applyFill="1" applyBorder="1" applyAlignment="1">
      <alignment horizontal="center" vertical="center"/>
    </xf>
    <xf numFmtId="10" fontId="1" fillId="0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workbookViewId="0">
      <selection activeCell="B18" sqref="B18"/>
    </sheetView>
  </sheetViews>
  <sheetFormatPr baseColWidth="10" defaultRowHeight="16" x14ac:dyDescent="0.2"/>
  <cols>
    <col min="1" max="1" width="24.83203125" customWidth="1"/>
    <col min="2" max="2" width="31.33203125" customWidth="1"/>
    <col min="3" max="3" width="34.83203125" customWidth="1"/>
    <col min="4" max="4" width="17.33203125" customWidth="1"/>
    <col min="5" max="5" width="34" customWidth="1"/>
    <col min="6" max="6" width="22.33203125" customWidth="1"/>
    <col min="7" max="7" width="33" customWidth="1"/>
    <col min="8" max="8" width="54.83203125" customWidth="1"/>
  </cols>
  <sheetData>
    <row r="2" spans="1:8" ht="21" x14ac:dyDescent="0.2">
      <c r="A2" s="2" t="s">
        <v>1</v>
      </c>
      <c r="B2" s="2" t="s">
        <v>16</v>
      </c>
      <c r="C2" s="2" t="s">
        <v>17</v>
      </c>
      <c r="D2" s="6"/>
      <c r="E2" s="1"/>
      <c r="F2" s="1"/>
      <c r="G2" s="1"/>
      <c r="H2" s="1"/>
    </row>
    <row r="3" spans="1:8" ht="21" x14ac:dyDescent="0.2">
      <c r="A3" s="2" t="s">
        <v>2</v>
      </c>
      <c r="B3" s="2">
        <v>11888</v>
      </c>
      <c r="C3" s="2">
        <v>2001</v>
      </c>
      <c r="D3" s="6"/>
      <c r="E3" s="1"/>
      <c r="F3" s="1"/>
      <c r="G3" s="1"/>
      <c r="H3" s="1"/>
    </row>
    <row r="4" spans="1:8" ht="21" x14ac:dyDescent="0.2">
      <c r="A4" s="3"/>
      <c r="B4" s="3"/>
      <c r="C4" s="3"/>
      <c r="D4" s="3"/>
      <c r="E4" s="1"/>
      <c r="F4" s="1"/>
      <c r="G4" s="1"/>
      <c r="H4" s="1"/>
    </row>
    <row r="5" spans="1:8" ht="21" x14ac:dyDescent="0.2">
      <c r="B5" s="3"/>
      <c r="C5" s="3"/>
      <c r="D5" s="3"/>
      <c r="E5" s="1"/>
      <c r="F5" s="1"/>
      <c r="G5" s="1"/>
      <c r="H5" s="1"/>
    </row>
    <row r="6" spans="1:8" ht="21" x14ac:dyDescent="0.2">
      <c r="B6" s="3"/>
      <c r="C6" s="3"/>
      <c r="D6" s="3"/>
      <c r="E6" s="1"/>
      <c r="F6" s="1"/>
      <c r="G6" s="1"/>
      <c r="H6" s="1"/>
    </row>
    <row r="7" spans="1:8" ht="21" x14ac:dyDescent="0.2">
      <c r="B7" s="3"/>
      <c r="C7" s="3"/>
      <c r="D7" s="3"/>
      <c r="E7" s="1"/>
      <c r="F7" s="1"/>
      <c r="G7" s="1"/>
      <c r="H7" s="1"/>
    </row>
    <row r="8" spans="1:8" x14ac:dyDescent="0.2">
      <c r="A8" s="1"/>
      <c r="B8" s="1"/>
      <c r="C8" s="1"/>
      <c r="D8" s="1"/>
      <c r="E8" s="1"/>
      <c r="F8" s="1"/>
      <c r="G8" s="1"/>
      <c r="H8" s="1"/>
    </row>
    <row r="9" spans="1:8" ht="21" x14ac:dyDescent="0.2">
      <c r="A9" s="70" t="s">
        <v>20</v>
      </c>
      <c r="B9" s="2" t="s">
        <v>13</v>
      </c>
      <c r="C9" s="2" t="s">
        <v>14</v>
      </c>
      <c r="D9" s="2" t="s">
        <v>6</v>
      </c>
      <c r="E9" s="2" t="s">
        <v>15</v>
      </c>
      <c r="F9" s="2" t="s">
        <v>8</v>
      </c>
      <c r="G9" s="2" t="s">
        <v>10</v>
      </c>
      <c r="H9" s="2" t="s">
        <v>58</v>
      </c>
    </row>
    <row r="10" spans="1:8" ht="21" x14ac:dyDescent="0.2">
      <c r="A10" s="71"/>
      <c r="B10" s="2">
        <f>B3</f>
        <v>11888</v>
      </c>
      <c r="C10" s="2">
        <f>C3</f>
        <v>2001</v>
      </c>
      <c r="D10" s="2">
        <v>1000</v>
      </c>
      <c r="E10" s="7">
        <v>0.83809999999999996</v>
      </c>
      <c r="F10" s="2">
        <v>2655890</v>
      </c>
      <c r="G10" s="2">
        <v>0.7</v>
      </c>
      <c r="H10" s="2" t="s">
        <v>56</v>
      </c>
    </row>
    <row r="11" spans="1:8" ht="21" x14ac:dyDescent="0.2">
      <c r="A11" s="71"/>
      <c r="B11" s="2">
        <f>B3</f>
        <v>11888</v>
      </c>
      <c r="C11" s="2">
        <f>C3</f>
        <v>2001</v>
      </c>
      <c r="D11" s="2">
        <v>700</v>
      </c>
      <c r="E11" s="7">
        <v>0.84160000000000001</v>
      </c>
      <c r="F11" s="2">
        <v>3412691</v>
      </c>
      <c r="G11" s="2">
        <v>0.7</v>
      </c>
      <c r="H11" s="2" t="s">
        <v>57</v>
      </c>
    </row>
    <row r="12" spans="1:8" ht="21" x14ac:dyDescent="0.2">
      <c r="A12" s="71"/>
      <c r="B12" s="2">
        <v>100</v>
      </c>
      <c r="C12" s="2">
        <f>C3</f>
        <v>2001</v>
      </c>
      <c r="D12" s="2">
        <v>100</v>
      </c>
      <c r="E12" s="5">
        <v>0.66310000000000002</v>
      </c>
      <c r="F12" s="2">
        <v>1562177</v>
      </c>
      <c r="G12" s="2">
        <v>0.7</v>
      </c>
      <c r="H12" s="2" t="s">
        <v>59</v>
      </c>
    </row>
    <row r="13" spans="1:8" ht="21" x14ac:dyDescent="0.2">
      <c r="A13" s="71"/>
      <c r="B13" s="2">
        <v>100</v>
      </c>
      <c r="C13" s="2">
        <f>C3</f>
        <v>2001</v>
      </c>
      <c r="D13" s="2">
        <v>100</v>
      </c>
      <c r="E13" s="5">
        <v>0.6583</v>
      </c>
      <c r="F13" s="2">
        <v>619221</v>
      </c>
      <c r="G13" s="2">
        <v>0.7</v>
      </c>
      <c r="H13" s="2" t="s">
        <v>60</v>
      </c>
    </row>
    <row r="14" spans="1:8" ht="21" x14ac:dyDescent="0.2">
      <c r="A14" s="71"/>
      <c r="B14" s="2">
        <f>B3</f>
        <v>11888</v>
      </c>
      <c r="C14" s="2">
        <f>C3</f>
        <v>2001</v>
      </c>
      <c r="D14" s="2">
        <v>1000</v>
      </c>
      <c r="E14" s="5">
        <v>0.84002699999999997</v>
      </c>
      <c r="F14" s="2">
        <v>8457480</v>
      </c>
      <c r="G14" s="2">
        <v>0.7</v>
      </c>
      <c r="H14" s="2" t="s">
        <v>60</v>
      </c>
    </row>
    <row r="15" spans="1:8" ht="21" x14ac:dyDescent="0.2">
      <c r="A15" s="71"/>
      <c r="B15" s="2">
        <f>B3</f>
        <v>11888</v>
      </c>
      <c r="C15" s="2">
        <f>C3</f>
        <v>2001</v>
      </c>
      <c r="D15" s="2">
        <v>1000</v>
      </c>
      <c r="E15" s="5"/>
      <c r="F15" s="2"/>
      <c r="G15" s="2">
        <v>0.7</v>
      </c>
      <c r="H15" s="2" t="s">
        <v>21</v>
      </c>
    </row>
    <row r="16" spans="1:8" x14ac:dyDescent="0.2">
      <c r="A16" s="71"/>
      <c r="G16" s="1"/>
      <c r="H16" s="1"/>
    </row>
    <row r="17" spans="1:8" x14ac:dyDescent="0.2">
      <c r="A17" s="71"/>
      <c r="G17" s="1"/>
      <c r="H17" s="1"/>
    </row>
    <row r="18" spans="1:8" x14ac:dyDescent="0.2">
      <c r="A18" s="71"/>
      <c r="G18" s="1"/>
      <c r="H18" s="1"/>
    </row>
    <row r="19" spans="1:8" x14ac:dyDescent="0.2">
      <c r="A19" s="72"/>
      <c r="G19" s="1"/>
      <c r="H19" s="1"/>
    </row>
    <row r="20" spans="1:8" x14ac:dyDescent="0.2">
      <c r="A20" s="1"/>
      <c r="G20" s="1"/>
      <c r="H20" s="1"/>
    </row>
    <row r="21" spans="1:8" x14ac:dyDescent="0.2">
      <c r="A21" s="1"/>
      <c r="G21" s="1"/>
      <c r="H21" s="1"/>
    </row>
    <row r="22" spans="1:8" x14ac:dyDescent="0.2">
      <c r="A22" s="1"/>
      <c r="G22" s="1"/>
      <c r="H22" s="1"/>
    </row>
    <row r="23" spans="1:8" x14ac:dyDescent="0.2">
      <c r="A23" s="1"/>
      <c r="G23" s="1"/>
      <c r="H23" s="1"/>
    </row>
    <row r="24" spans="1:8" ht="16" customHeight="1" x14ac:dyDescent="0.2">
      <c r="H24" s="1"/>
    </row>
    <row r="25" spans="1:8" ht="21" x14ac:dyDescent="0.2">
      <c r="A25" s="73" t="s">
        <v>19</v>
      </c>
      <c r="B25" s="2" t="s">
        <v>3</v>
      </c>
      <c r="C25" s="2" t="s">
        <v>4</v>
      </c>
      <c r="D25" s="2" t="s">
        <v>6</v>
      </c>
      <c r="E25" s="2" t="s">
        <v>5</v>
      </c>
      <c r="F25" s="2" t="s">
        <v>8</v>
      </c>
      <c r="H25" s="1"/>
    </row>
    <row r="26" spans="1:8" ht="21" x14ac:dyDescent="0.2">
      <c r="A26" s="73"/>
      <c r="B26" s="2">
        <v>12000</v>
      </c>
      <c r="C26" s="2">
        <v>2001</v>
      </c>
      <c r="D26" s="2" t="s">
        <v>7</v>
      </c>
      <c r="E26" s="4">
        <v>0.85</v>
      </c>
      <c r="F26" s="2"/>
      <c r="H26" s="1"/>
    </row>
    <row r="27" spans="1:8" ht="21" x14ac:dyDescent="0.2">
      <c r="A27" s="73"/>
      <c r="B27" s="2">
        <v>500</v>
      </c>
      <c r="C27" s="2">
        <v>2001</v>
      </c>
      <c r="D27" s="2" t="s">
        <v>7</v>
      </c>
      <c r="E27" s="5">
        <v>0.76329999999999998</v>
      </c>
      <c r="F27" s="2"/>
    </row>
    <row r="28" spans="1:8" ht="21" x14ac:dyDescent="0.2">
      <c r="A28" s="73"/>
      <c r="B28" s="2">
        <v>100</v>
      </c>
      <c r="C28" s="2">
        <v>2001</v>
      </c>
      <c r="D28" s="2"/>
      <c r="E28" s="5">
        <v>0.6925</v>
      </c>
      <c r="F28" s="2"/>
    </row>
    <row r="29" spans="1:8" x14ac:dyDescent="0.2">
      <c r="A29" s="1"/>
    </row>
    <row r="30" spans="1:8" x14ac:dyDescent="0.2">
      <c r="A30" s="1"/>
    </row>
    <row r="31" spans="1:8" ht="16" customHeight="1" x14ac:dyDescent="0.2"/>
    <row r="32" spans="1:8" ht="21" x14ac:dyDescent="0.2">
      <c r="A32" s="70" t="s">
        <v>12</v>
      </c>
      <c r="B32" s="2" t="s">
        <v>3</v>
      </c>
      <c r="C32" s="2" t="s">
        <v>4</v>
      </c>
      <c r="D32" s="2" t="s">
        <v>6</v>
      </c>
      <c r="E32" s="2" t="s">
        <v>15</v>
      </c>
      <c r="F32" s="2" t="s">
        <v>8</v>
      </c>
    </row>
    <row r="33" spans="1:6" ht="21" x14ac:dyDescent="0.2">
      <c r="A33" s="71"/>
      <c r="B33" s="2">
        <v>100</v>
      </c>
      <c r="C33" s="2">
        <v>2001</v>
      </c>
      <c r="D33" s="2">
        <v>10</v>
      </c>
      <c r="E33" s="5">
        <v>0.65769999999999995</v>
      </c>
      <c r="F33" s="2"/>
    </row>
    <row r="34" spans="1:6" ht="21" x14ac:dyDescent="0.2">
      <c r="A34" s="71"/>
      <c r="B34" s="2">
        <v>200</v>
      </c>
      <c r="C34" s="2"/>
      <c r="D34" s="2"/>
      <c r="E34" s="5">
        <v>0.70109999999999995</v>
      </c>
      <c r="F34" s="2"/>
    </row>
    <row r="35" spans="1:6" ht="21" x14ac:dyDescent="0.2">
      <c r="A35" s="71"/>
      <c r="B35" s="2">
        <v>11888</v>
      </c>
      <c r="C35" s="2">
        <v>2001</v>
      </c>
      <c r="D35" s="2">
        <v>15</v>
      </c>
      <c r="E35" s="5">
        <v>0.84699999999999998</v>
      </c>
      <c r="F35" s="2">
        <v>3009120</v>
      </c>
    </row>
    <row r="36" spans="1:6" ht="21" x14ac:dyDescent="0.2">
      <c r="A36" s="72"/>
      <c r="B36" s="2"/>
      <c r="C36" s="2"/>
      <c r="D36" s="2">
        <v>100</v>
      </c>
      <c r="E36" s="5">
        <v>0.84440000000000004</v>
      </c>
      <c r="F36" s="2">
        <v>3009120</v>
      </c>
    </row>
  </sheetData>
  <mergeCells count="3">
    <mergeCell ref="A32:A36"/>
    <mergeCell ref="A25:A28"/>
    <mergeCell ref="A9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G22"/>
  <sheetViews>
    <sheetView workbookViewId="0">
      <selection activeCell="C12" sqref="C12"/>
    </sheetView>
  </sheetViews>
  <sheetFormatPr baseColWidth="10" defaultRowHeight="16" x14ac:dyDescent="0.2"/>
  <cols>
    <col min="2" max="2" width="29.1640625" customWidth="1"/>
    <col min="3" max="3" width="24.6640625" customWidth="1"/>
    <col min="4" max="4" width="20" customWidth="1"/>
  </cols>
  <sheetData>
    <row r="11" spans="2:7" ht="21" x14ac:dyDescent="0.2">
      <c r="B11" s="2" t="s">
        <v>18</v>
      </c>
      <c r="C11" s="2" t="s">
        <v>9</v>
      </c>
      <c r="D11" s="2" t="s">
        <v>10</v>
      </c>
      <c r="E11" s="2" t="s">
        <v>11</v>
      </c>
      <c r="F11" s="2"/>
      <c r="G11" s="2"/>
    </row>
    <row r="12" spans="2:7" ht="21" x14ac:dyDescent="0.2">
      <c r="B12" s="2" t="s">
        <v>0</v>
      </c>
      <c r="C12" s="2">
        <v>1909</v>
      </c>
      <c r="D12" s="2">
        <v>0.1</v>
      </c>
      <c r="E12" s="5">
        <v>0.52739999999999998</v>
      </c>
      <c r="F12" s="2"/>
      <c r="G12" s="2"/>
    </row>
    <row r="13" spans="2:7" ht="21" x14ac:dyDescent="0.2">
      <c r="B13" s="2"/>
      <c r="C13" s="2"/>
      <c r="D13" s="2">
        <v>0.01</v>
      </c>
      <c r="E13" s="5">
        <v>0.52149999999999996</v>
      </c>
      <c r="F13" s="2"/>
      <c r="G13" s="2"/>
    </row>
    <row r="14" spans="2:7" ht="21" x14ac:dyDescent="0.2">
      <c r="B14" s="2"/>
      <c r="C14" s="2"/>
      <c r="D14" s="2">
        <v>0.5</v>
      </c>
      <c r="E14" s="5">
        <v>0.53269999999999995</v>
      </c>
      <c r="F14" s="2"/>
      <c r="G14" s="2"/>
    </row>
    <row r="15" spans="2:7" ht="21" x14ac:dyDescent="0.2">
      <c r="B15" s="2"/>
      <c r="C15" s="2"/>
      <c r="D15" s="2">
        <v>1</v>
      </c>
      <c r="E15" s="5">
        <v>0.53539999999999999</v>
      </c>
      <c r="F15" s="2"/>
      <c r="G15" s="2"/>
    </row>
    <row r="16" spans="2:7" ht="21" x14ac:dyDescent="0.2">
      <c r="B16" s="2"/>
      <c r="C16" s="2"/>
      <c r="D16" s="2">
        <v>1.5</v>
      </c>
      <c r="E16" s="5">
        <v>0.53310000000000002</v>
      </c>
      <c r="F16" s="2"/>
      <c r="G16" s="2"/>
    </row>
    <row r="17" spans="2:7" ht="21" x14ac:dyDescent="0.2">
      <c r="B17" s="2"/>
      <c r="C17" s="2"/>
      <c r="D17" s="2">
        <v>5</v>
      </c>
      <c r="E17" s="5">
        <v>0.51049999999999995</v>
      </c>
      <c r="F17" s="2"/>
      <c r="G17" s="2"/>
    </row>
    <row r="18" spans="2:7" ht="21" x14ac:dyDescent="0.2">
      <c r="B18" s="2"/>
      <c r="C18" s="2"/>
      <c r="D18" s="2">
        <v>1.2</v>
      </c>
      <c r="E18" s="5">
        <v>0.53459999999999996</v>
      </c>
      <c r="F18" s="2"/>
      <c r="G18" s="2"/>
    </row>
    <row r="19" spans="2:7" ht="21" x14ac:dyDescent="0.2">
      <c r="B19" s="2"/>
      <c r="C19" s="2"/>
      <c r="D19" s="2">
        <v>1.1000000000000001</v>
      </c>
      <c r="E19" s="5">
        <v>0.53590000000000004</v>
      </c>
      <c r="F19" s="2"/>
      <c r="G19" s="2"/>
    </row>
    <row r="20" spans="2:7" ht="21" x14ac:dyDescent="0.2">
      <c r="B20" s="2"/>
      <c r="C20" s="2"/>
      <c r="D20" s="2">
        <v>1.05</v>
      </c>
      <c r="E20" s="5">
        <v>0.53600000000000003</v>
      </c>
      <c r="F20" s="2"/>
      <c r="G20" s="2"/>
    </row>
    <row r="21" spans="2:7" ht="21" x14ac:dyDescent="0.2">
      <c r="B21" s="2"/>
      <c r="C21" s="2"/>
      <c r="D21" s="2"/>
      <c r="E21" s="2"/>
      <c r="F21" s="2"/>
      <c r="G21" s="2"/>
    </row>
    <row r="22" spans="2:7" ht="21" x14ac:dyDescent="0.2">
      <c r="B22" s="2"/>
      <c r="C22" s="2"/>
      <c r="D22" s="2"/>
      <c r="E22" s="2"/>
      <c r="F22" s="2"/>
      <c r="G2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56"/>
  <sheetViews>
    <sheetView topLeftCell="A12" workbookViewId="0">
      <pane xSplit="1" ySplit="2" topLeftCell="B14" activePane="bottomRight" state="frozen"/>
      <selection activeCell="A12" sqref="A12"/>
      <selection pane="topRight" activeCell="B12" sqref="B12"/>
      <selection pane="bottomLeft" activeCell="A14" sqref="A14"/>
      <selection pane="bottomRight" activeCell="A13" sqref="A13:P16"/>
    </sheetView>
  </sheetViews>
  <sheetFormatPr baseColWidth="10" defaultRowHeight="16" x14ac:dyDescent="0.2"/>
  <cols>
    <col min="1" max="1" width="7.6640625" customWidth="1"/>
    <col min="2" max="2" width="13.6640625" customWidth="1"/>
    <col min="6" max="6" width="16" customWidth="1"/>
    <col min="9" max="9" width="12.83203125" customWidth="1"/>
    <col min="10" max="10" width="8.6640625" customWidth="1"/>
    <col min="11" max="11" width="10" customWidth="1"/>
    <col min="13" max="13" width="8.5" customWidth="1"/>
    <col min="14" max="14" width="9.83203125" customWidth="1"/>
    <col min="15" max="15" width="14.33203125" customWidth="1"/>
    <col min="16" max="16" width="50.83203125" customWidth="1"/>
  </cols>
  <sheetData>
    <row r="7" spans="1:18" ht="2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2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2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21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2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21" x14ac:dyDescent="0.2">
      <c r="A13" s="9" t="s">
        <v>41</v>
      </c>
      <c r="B13" s="9" t="s">
        <v>22</v>
      </c>
      <c r="C13" s="9" t="s">
        <v>25</v>
      </c>
      <c r="D13" s="9" t="s">
        <v>26</v>
      </c>
      <c r="E13" s="9" t="s">
        <v>27</v>
      </c>
      <c r="F13" s="9" t="s">
        <v>23</v>
      </c>
      <c r="G13" s="9" t="s">
        <v>24</v>
      </c>
      <c r="H13" s="9" t="s">
        <v>28</v>
      </c>
      <c r="I13" s="9" t="s">
        <v>33</v>
      </c>
      <c r="J13" s="9" t="s">
        <v>61</v>
      </c>
      <c r="K13" s="9" t="s">
        <v>29</v>
      </c>
      <c r="L13" s="9" t="s">
        <v>30</v>
      </c>
      <c r="M13" s="9" t="s">
        <v>62</v>
      </c>
      <c r="N13" s="9" t="s">
        <v>31</v>
      </c>
      <c r="O13" s="9" t="s">
        <v>63</v>
      </c>
      <c r="P13" s="9" t="s">
        <v>32</v>
      </c>
      <c r="Q13" s="6"/>
      <c r="R13" s="6"/>
    </row>
    <row r="14" spans="1:18" ht="21" x14ac:dyDescent="0.2">
      <c r="A14" s="86">
        <v>1</v>
      </c>
      <c r="B14" s="8" t="s">
        <v>42</v>
      </c>
      <c r="C14" s="8">
        <v>2</v>
      </c>
      <c r="D14" s="8">
        <v>9</v>
      </c>
      <c r="E14" s="8">
        <v>1</v>
      </c>
      <c r="F14" s="7">
        <f>C14/(C14+D14)*100%</f>
        <v>0.18181818181818182</v>
      </c>
      <c r="G14" s="7">
        <f>C14/(C14+E14)</f>
        <v>0.66666666666666663</v>
      </c>
      <c r="H14" s="7">
        <f>2*C14/(2*C14+D14+E14)</f>
        <v>0.2857142857142857</v>
      </c>
      <c r="I14" s="89">
        <v>0.71963999999999995</v>
      </c>
      <c r="J14" s="86">
        <v>0.7</v>
      </c>
      <c r="K14" s="86">
        <v>200</v>
      </c>
      <c r="L14" s="86">
        <v>40</v>
      </c>
      <c r="M14" s="86">
        <v>100</v>
      </c>
      <c r="N14" s="86">
        <v>4</v>
      </c>
      <c r="O14" s="11"/>
      <c r="P14" s="83" t="s">
        <v>66</v>
      </c>
      <c r="Q14" s="6"/>
      <c r="R14" s="6"/>
    </row>
    <row r="15" spans="1:18" ht="26" customHeight="1" x14ac:dyDescent="0.2">
      <c r="A15" s="87"/>
      <c r="B15" s="15" t="s">
        <v>43</v>
      </c>
      <c r="C15" s="15">
        <v>11</v>
      </c>
      <c r="D15" s="15">
        <v>10</v>
      </c>
      <c r="E15" s="15">
        <v>1</v>
      </c>
      <c r="F15" s="17">
        <f>C15/(C15+D15)*100%</f>
        <v>0.52380952380952384</v>
      </c>
      <c r="G15" s="17">
        <f>C15/(C15+E15)</f>
        <v>0.91666666666666663</v>
      </c>
      <c r="H15" s="17">
        <f>2*C15/(2*C15+D15+E15)</f>
        <v>0.66666666666666663</v>
      </c>
      <c r="I15" s="90"/>
      <c r="J15" s="87"/>
      <c r="K15" s="87"/>
      <c r="L15" s="87"/>
      <c r="M15" s="87"/>
      <c r="N15" s="87"/>
      <c r="O15" s="12"/>
      <c r="P15" s="84"/>
      <c r="Q15" s="6"/>
      <c r="R15" s="6"/>
    </row>
    <row r="16" spans="1:18" ht="20" customHeight="1" x14ac:dyDescent="0.2">
      <c r="A16" s="88"/>
      <c r="B16" s="16" t="s">
        <v>44</v>
      </c>
      <c r="C16" s="16">
        <v>2</v>
      </c>
      <c r="D16" s="16">
        <v>0</v>
      </c>
      <c r="E16" s="16">
        <v>13</v>
      </c>
      <c r="F16" s="18">
        <f>C16/(C16+D16)*100%</f>
        <v>1</v>
      </c>
      <c r="G16" s="18">
        <f>C16/(C16+E16)</f>
        <v>0.13333333333333333</v>
      </c>
      <c r="H16" s="18">
        <f>2*C16/(2*C16+D16+E16)</f>
        <v>0.23529411764705882</v>
      </c>
      <c r="I16" s="91"/>
      <c r="J16" s="88"/>
      <c r="K16" s="88"/>
      <c r="L16" s="88"/>
      <c r="M16" s="88"/>
      <c r="N16" s="88"/>
      <c r="O16" s="13"/>
      <c r="P16" s="85"/>
      <c r="Q16" s="6"/>
      <c r="R16" s="6"/>
    </row>
    <row r="17" spans="1:18" ht="20" customHeight="1" x14ac:dyDescent="0.2">
      <c r="A17" s="12"/>
      <c r="B17" s="16"/>
      <c r="C17" s="16"/>
      <c r="D17" s="16"/>
      <c r="E17" s="16"/>
      <c r="F17" s="5"/>
      <c r="G17" s="5"/>
      <c r="H17" s="5"/>
      <c r="I17" s="10"/>
      <c r="J17" s="12"/>
      <c r="K17" s="12"/>
      <c r="L17" s="12"/>
      <c r="M17" s="12"/>
      <c r="N17" s="12"/>
      <c r="O17" s="12"/>
      <c r="P17" s="14"/>
      <c r="Q17" s="6"/>
      <c r="R17" s="6"/>
    </row>
    <row r="18" spans="1:18" ht="20" customHeight="1" x14ac:dyDescent="0.2">
      <c r="A18" s="86">
        <f>A14+1</f>
        <v>2</v>
      </c>
      <c r="B18" s="8" t="s">
        <v>42</v>
      </c>
      <c r="C18" s="8">
        <v>90</v>
      </c>
      <c r="D18" s="8">
        <v>114</v>
      </c>
      <c r="E18" s="8">
        <v>522</v>
      </c>
      <c r="F18" s="7">
        <f>C18/(C18+D18)*100%</f>
        <v>0.44117647058823528</v>
      </c>
      <c r="G18" s="7">
        <f>C18/(C18+E18)</f>
        <v>0.14705882352941177</v>
      </c>
      <c r="H18" s="7">
        <f>2*C18/(2*C18+D18+E18)</f>
        <v>0.22058823529411764</v>
      </c>
      <c r="I18" s="89">
        <v>0.65059999999999996</v>
      </c>
      <c r="J18" s="86">
        <v>0.7</v>
      </c>
      <c r="K18" s="86">
        <v>100</v>
      </c>
      <c r="L18" s="86">
        <v>1919</v>
      </c>
      <c r="M18" s="86">
        <v>100</v>
      </c>
      <c r="N18" s="86">
        <v>2.1480000000000001</v>
      </c>
      <c r="O18" s="86"/>
      <c r="P18" s="83" t="s">
        <v>67</v>
      </c>
      <c r="Q18" s="6"/>
      <c r="R18" s="6"/>
    </row>
    <row r="19" spans="1:18" ht="20" customHeight="1" x14ac:dyDescent="0.2">
      <c r="A19" s="87"/>
      <c r="B19" s="15" t="s">
        <v>43</v>
      </c>
      <c r="C19" s="15">
        <v>123</v>
      </c>
      <c r="D19" s="15">
        <v>496</v>
      </c>
      <c r="E19" s="15">
        <v>151</v>
      </c>
      <c r="F19" s="17">
        <f>C19/(C19+D19)*100%</f>
        <v>0.1987075928917609</v>
      </c>
      <c r="G19" s="17">
        <f>C19/(C19+E19)</f>
        <v>0.4489051094890511</v>
      </c>
      <c r="H19" s="17">
        <f>2*C19/(2*C19+D19+E19)</f>
        <v>0.27547592385218367</v>
      </c>
      <c r="I19" s="90"/>
      <c r="J19" s="87"/>
      <c r="K19" s="87"/>
      <c r="L19" s="87"/>
      <c r="M19" s="87"/>
      <c r="N19" s="87"/>
      <c r="O19" s="87"/>
      <c r="P19" s="84"/>
      <c r="Q19" s="6"/>
      <c r="R19" s="6"/>
    </row>
    <row r="20" spans="1:18" ht="21" customHeight="1" x14ac:dyDescent="0.2">
      <c r="A20" s="88"/>
      <c r="B20" s="16" t="s">
        <v>44</v>
      </c>
      <c r="C20" s="16">
        <v>113</v>
      </c>
      <c r="D20" s="16">
        <v>429</v>
      </c>
      <c r="E20" s="16">
        <v>279</v>
      </c>
      <c r="F20" s="18">
        <f>C20/(C20+D20)*100%</f>
        <v>0.20848708487084872</v>
      </c>
      <c r="G20" s="18">
        <f>C20/(C20+E20)</f>
        <v>0.28826530612244899</v>
      </c>
      <c r="H20" s="18">
        <f>2*C20/(2*C20+D20+E20)</f>
        <v>0.24197002141327623</v>
      </c>
      <c r="I20" s="91"/>
      <c r="J20" s="88"/>
      <c r="K20" s="88"/>
      <c r="L20" s="88"/>
      <c r="M20" s="88"/>
      <c r="N20" s="88"/>
      <c r="O20" s="88"/>
      <c r="P20" s="85"/>
      <c r="Q20" s="6"/>
      <c r="R20" s="6"/>
    </row>
    <row r="21" spans="1:18" ht="21" customHeight="1" x14ac:dyDescent="0.2">
      <c r="A21" s="12"/>
      <c r="B21" s="16"/>
      <c r="C21" s="16"/>
      <c r="D21" s="16"/>
      <c r="E21" s="16"/>
      <c r="F21" s="18"/>
      <c r="G21" s="18"/>
      <c r="H21" s="18"/>
      <c r="I21" s="10"/>
      <c r="J21" s="12"/>
      <c r="K21" s="12"/>
      <c r="L21" s="12"/>
      <c r="M21" s="12"/>
      <c r="N21" s="12"/>
      <c r="O21" s="12"/>
      <c r="P21" s="14"/>
      <c r="Q21" s="6"/>
      <c r="R21" s="6"/>
    </row>
    <row r="22" spans="1:18" ht="21" x14ac:dyDescent="0.2">
      <c r="A22" s="74">
        <f>A18+1</f>
        <v>3</v>
      </c>
      <c r="B22" s="35" t="s">
        <v>42</v>
      </c>
      <c r="C22" s="35">
        <v>90</v>
      </c>
      <c r="D22" s="35">
        <v>113</v>
      </c>
      <c r="E22" s="35">
        <v>522</v>
      </c>
      <c r="F22" s="36">
        <f>C22/(C22+D22)*100%</f>
        <v>0.44334975369458129</v>
      </c>
      <c r="G22" s="36">
        <f>C22/(C22+E22)</f>
        <v>0.14705882352941177</v>
      </c>
      <c r="H22" s="36">
        <f>2*C22/(2*C22+D22+E22)</f>
        <v>0.22085889570552147</v>
      </c>
      <c r="I22" s="80">
        <v>0.64749999999999996</v>
      </c>
      <c r="J22" s="74">
        <v>0.7</v>
      </c>
      <c r="K22" s="74">
        <v>100</v>
      </c>
      <c r="L22" s="74">
        <v>1919</v>
      </c>
      <c r="M22" s="74">
        <v>100</v>
      </c>
      <c r="N22" s="74">
        <v>2</v>
      </c>
      <c r="O22" s="74">
        <v>579912</v>
      </c>
      <c r="P22" s="77" t="s">
        <v>68</v>
      </c>
      <c r="Q22" s="6"/>
      <c r="R22" s="6"/>
    </row>
    <row r="23" spans="1:18" ht="21" x14ac:dyDescent="0.2">
      <c r="A23" s="75"/>
      <c r="B23" s="37" t="s">
        <v>43</v>
      </c>
      <c r="C23" s="37">
        <v>125</v>
      </c>
      <c r="D23" s="37">
        <v>504</v>
      </c>
      <c r="E23" s="37">
        <v>149</v>
      </c>
      <c r="F23" s="38">
        <f>C23/(C23+D23)*100%</f>
        <v>0.1987281399046105</v>
      </c>
      <c r="G23" s="38">
        <f>C23/(C23+E23)</f>
        <v>0.45620437956204379</v>
      </c>
      <c r="H23" s="38">
        <f>2*C23/(2*C23+D23+E23)</f>
        <v>0.27685492801771872</v>
      </c>
      <c r="I23" s="81"/>
      <c r="J23" s="75"/>
      <c r="K23" s="75"/>
      <c r="L23" s="75"/>
      <c r="M23" s="75"/>
      <c r="N23" s="75"/>
      <c r="O23" s="75"/>
      <c r="P23" s="78"/>
      <c r="Q23" s="6"/>
      <c r="R23" s="6"/>
    </row>
    <row r="24" spans="1:18" ht="21" x14ac:dyDescent="0.2">
      <c r="A24" s="76"/>
      <c r="B24" s="39" t="s">
        <v>44</v>
      </c>
      <c r="C24" s="39">
        <v>113</v>
      </c>
      <c r="D24" s="39">
        <v>424</v>
      </c>
      <c r="E24" s="39">
        <v>279</v>
      </c>
      <c r="F24" s="40">
        <f>C24/(C24+D24)*100%</f>
        <v>0.21042830540037244</v>
      </c>
      <c r="G24" s="40">
        <f>C24/(C24+E24)</f>
        <v>0.28826530612244899</v>
      </c>
      <c r="H24" s="40">
        <f>2*C24/(2*C24+D24+E24)</f>
        <v>0.24327233584499461</v>
      </c>
      <c r="I24" s="82"/>
      <c r="J24" s="76"/>
      <c r="K24" s="76"/>
      <c r="L24" s="76"/>
      <c r="M24" s="76"/>
      <c r="N24" s="76"/>
      <c r="O24" s="76"/>
      <c r="P24" s="79"/>
      <c r="Q24" s="6"/>
      <c r="R24" s="6"/>
    </row>
    <row r="25" spans="1:18" ht="21" x14ac:dyDescent="0.2">
      <c r="A25" s="12"/>
      <c r="B25" s="16"/>
      <c r="C25" s="16"/>
      <c r="D25" s="16"/>
      <c r="E25" s="16"/>
      <c r="F25" s="5"/>
      <c r="G25" s="5"/>
      <c r="H25" s="5"/>
      <c r="I25" s="10"/>
      <c r="J25" s="12"/>
      <c r="K25" s="12"/>
      <c r="L25" s="12"/>
      <c r="M25" s="12"/>
      <c r="N25" s="12"/>
      <c r="O25" s="12"/>
      <c r="P25" s="14"/>
      <c r="Q25" s="6"/>
      <c r="R25" s="6"/>
    </row>
    <row r="26" spans="1:18" ht="21" x14ac:dyDescent="0.2">
      <c r="A26" s="93">
        <f>A22+1</f>
        <v>4</v>
      </c>
      <c r="B26" s="25" t="s">
        <v>42</v>
      </c>
      <c r="C26" s="25">
        <v>525</v>
      </c>
      <c r="D26" s="25">
        <v>447</v>
      </c>
      <c r="E26" s="25">
        <v>87</v>
      </c>
      <c r="F26" s="26">
        <f>C26/(C26+D26)*100%</f>
        <v>0.54012345679012341</v>
      </c>
      <c r="G26" s="26">
        <f>C26/(C26+E26)</f>
        <v>0.85784313725490191</v>
      </c>
      <c r="H26" s="26">
        <f>2*C26/(2*C26+D26+E26)</f>
        <v>0.66287878787878785</v>
      </c>
      <c r="I26" s="99">
        <v>0.81420000000000003</v>
      </c>
      <c r="J26" s="93">
        <v>0.7</v>
      </c>
      <c r="K26" s="93">
        <v>5000</v>
      </c>
      <c r="L26" s="93">
        <v>1919</v>
      </c>
      <c r="M26" s="93">
        <v>500</v>
      </c>
      <c r="N26" s="93">
        <v>12</v>
      </c>
      <c r="O26" s="93">
        <v>9702863</v>
      </c>
      <c r="P26" s="96" t="s">
        <v>67</v>
      </c>
      <c r="Q26" s="6"/>
      <c r="R26" s="6"/>
    </row>
    <row r="27" spans="1:18" ht="21" x14ac:dyDescent="0.2">
      <c r="A27" s="94"/>
      <c r="B27" s="27" t="s">
        <v>43</v>
      </c>
      <c r="C27" s="27">
        <v>171</v>
      </c>
      <c r="D27" s="27">
        <v>130</v>
      </c>
      <c r="E27" s="27">
        <v>103</v>
      </c>
      <c r="F27" s="28">
        <f>C27/(C27+D27)*100%</f>
        <v>0.56810631229235875</v>
      </c>
      <c r="G27" s="28">
        <f>C27/(C27+E27)</f>
        <v>0.62408759124087587</v>
      </c>
      <c r="H27" s="28">
        <f>2*C27/(2*C27+D27+E27)</f>
        <v>0.59478260869565214</v>
      </c>
      <c r="I27" s="100"/>
      <c r="J27" s="94"/>
      <c r="K27" s="94"/>
      <c r="L27" s="94"/>
      <c r="M27" s="94"/>
      <c r="N27" s="94"/>
      <c r="O27" s="94"/>
      <c r="P27" s="97"/>
      <c r="Q27" s="6"/>
      <c r="R27" s="6"/>
    </row>
    <row r="28" spans="1:18" ht="21" x14ac:dyDescent="0.2">
      <c r="A28" s="95"/>
      <c r="B28" s="29" t="s">
        <v>44</v>
      </c>
      <c r="C28" s="29">
        <v>122</v>
      </c>
      <c r="D28" s="29">
        <v>84</v>
      </c>
      <c r="E28" s="29">
        <v>270</v>
      </c>
      <c r="F28" s="30">
        <f>C28/(C28+D28)*100%</f>
        <v>0.59223300970873782</v>
      </c>
      <c r="G28" s="30">
        <f>C28/(C28+E28)</f>
        <v>0.31122448979591838</v>
      </c>
      <c r="H28" s="30">
        <f>2*C28/(2*C28+D28+E28)</f>
        <v>0.40802675585284282</v>
      </c>
      <c r="I28" s="101"/>
      <c r="J28" s="95"/>
      <c r="K28" s="95"/>
      <c r="L28" s="95"/>
      <c r="M28" s="95"/>
      <c r="N28" s="95"/>
      <c r="O28" s="95"/>
      <c r="P28" s="98"/>
      <c r="Q28" s="6"/>
      <c r="R28" s="6"/>
    </row>
    <row r="29" spans="1:18" ht="21" x14ac:dyDescent="0.2">
      <c r="A29" s="12"/>
      <c r="B29" s="16"/>
      <c r="C29" s="16"/>
      <c r="D29" s="16"/>
      <c r="E29" s="16"/>
      <c r="F29" s="5"/>
      <c r="G29" s="5"/>
      <c r="H29" s="5"/>
      <c r="I29" s="10"/>
      <c r="J29" s="12"/>
      <c r="K29" s="12"/>
      <c r="L29" s="12"/>
      <c r="M29" s="12"/>
      <c r="N29" s="12"/>
      <c r="O29" s="12"/>
      <c r="P29" s="14"/>
      <c r="Q29" s="6"/>
      <c r="R29" s="6"/>
    </row>
    <row r="30" spans="1:18" ht="21" x14ac:dyDescent="0.2">
      <c r="A30" s="86">
        <f>A26+1</f>
        <v>5</v>
      </c>
      <c r="B30" s="8" t="s">
        <v>42</v>
      </c>
      <c r="C30" s="8">
        <v>127</v>
      </c>
      <c r="D30" s="8">
        <v>167</v>
      </c>
      <c r="E30" s="8">
        <v>485</v>
      </c>
      <c r="F30" s="7">
        <f>C30/(C30+D30)*100%</f>
        <v>0.43197278911564624</v>
      </c>
      <c r="G30" s="7">
        <f>C30/(C30+E30)</f>
        <v>0.20751633986928106</v>
      </c>
      <c r="H30" s="7">
        <f>2*C30/(2*C30+D30+E30)</f>
        <v>0.2803532008830022</v>
      </c>
      <c r="I30" s="89">
        <v>0.66359999999999997</v>
      </c>
      <c r="J30" s="86">
        <v>0.7</v>
      </c>
      <c r="K30" s="86">
        <v>100</v>
      </c>
      <c r="L30" s="86">
        <v>1919</v>
      </c>
      <c r="M30" s="86">
        <v>100</v>
      </c>
      <c r="N30" s="86">
        <v>2.5</v>
      </c>
      <c r="O30" s="86">
        <v>1116880</v>
      </c>
      <c r="P30" s="83" t="s">
        <v>69</v>
      </c>
      <c r="Q30" s="6"/>
      <c r="R30" s="6"/>
    </row>
    <row r="31" spans="1:18" ht="21" x14ac:dyDescent="0.2">
      <c r="A31" s="87"/>
      <c r="B31" s="15" t="s">
        <v>43</v>
      </c>
      <c r="C31" s="15">
        <v>118</v>
      </c>
      <c r="D31" s="15">
        <v>329</v>
      </c>
      <c r="E31" s="15">
        <v>156</v>
      </c>
      <c r="F31" s="17">
        <f>C31/(C31+D31)*100%</f>
        <v>0.26398210290827739</v>
      </c>
      <c r="G31" s="17">
        <f>C31/(C31+E31)</f>
        <v>0.43065693430656932</v>
      </c>
      <c r="H31" s="17">
        <f>2*C31/(2*C31+D31+E31)</f>
        <v>0.32732316227461861</v>
      </c>
      <c r="I31" s="90"/>
      <c r="J31" s="87"/>
      <c r="K31" s="87"/>
      <c r="L31" s="87"/>
      <c r="M31" s="87"/>
      <c r="N31" s="87"/>
      <c r="O31" s="87"/>
      <c r="P31" s="84"/>
      <c r="Q31" s="6"/>
      <c r="R31" s="6"/>
    </row>
    <row r="32" spans="1:18" ht="21" x14ac:dyDescent="0.2">
      <c r="A32" s="88"/>
      <c r="B32" s="16" t="s">
        <v>44</v>
      </c>
      <c r="C32" s="16">
        <v>106</v>
      </c>
      <c r="D32" s="16">
        <v>392</v>
      </c>
      <c r="E32" s="16">
        <v>286</v>
      </c>
      <c r="F32" s="18">
        <f>C32/(C32+D32)*100%</f>
        <v>0.21285140562248997</v>
      </c>
      <c r="G32" s="18">
        <f>C32/(C32+E32)</f>
        <v>0.27040816326530615</v>
      </c>
      <c r="H32" s="18">
        <f>2*C32/(2*C32+D32+E32)</f>
        <v>0.23820224719101124</v>
      </c>
      <c r="I32" s="91"/>
      <c r="J32" s="88"/>
      <c r="K32" s="88"/>
      <c r="L32" s="88"/>
      <c r="M32" s="88"/>
      <c r="N32" s="88"/>
      <c r="O32" s="88"/>
      <c r="P32" s="85"/>
      <c r="Q32" s="6"/>
      <c r="R32" s="6"/>
    </row>
    <row r="33" spans="1:18" ht="21" x14ac:dyDescent="0.2">
      <c r="A33" s="12"/>
      <c r="B33" s="16"/>
      <c r="C33" s="16"/>
      <c r="D33" s="16"/>
      <c r="E33" s="16"/>
      <c r="F33" s="5"/>
      <c r="G33" s="5"/>
      <c r="H33" s="5"/>
      <c r="I33" s="10"/>
      <c r="J33" s="12"/>
      <c r="K33" s="12"/>
      <c r="L33" s="12"/>
      <c r="M33" s="12"/>
      <c r="N33" s="12"/>
      <c r="O33" s="12"/>
      <c r="P33" s="14"/>
      <c r="Q33" s="6"/>
      <c r="R33" s="6"/>
    </row>
    <row r="34" spans="1:18" ht="21" x14ac:dyDescent="0.2">
      <c r="A34" s="92">
        <f>A30+1</f>
        <v>6</v>
      </c>
      <c r="B34" s="8" t="s">
        <v>42</v>
      </c>
      <c r="C34" s="8">
        <v>155</v>
      </c>
      <c r="D34" s="8">
        <v>180</v>
      </c>
      <c r="E34" s="8">
        <v>457</v>
      </c>
      <c r="F34" s="7">
        <f>C34/(C34+D34)*100%</f>
        <v>0.46268656716417911</v>
      </c>
      <c r="G34" s="7">
        <f>C34/(C34+E34)</f>
        <v>0.25326797385620914</v>
      </c>
      <c r="H34" s="7">
        <f>2*C34/(2*C34+D34+E34)</f>
        <v>0.32734952481520591</v>
      </c>
      <c r="I34" s="89">
        <v>0.6633</v>
      </c>
      <c r="J34" s="86">
        <v>0.7</v>
      </c>
      <c r="K34" s="86">
        <v>100</v>
      </c>
      <c r="L34" s="86">
        <v>1919</v>
      </c>
      <c r="M34" s="86">
        <v>100</v>
      </c>
      <c r="N34" s="86">
        <v>2.5</v>
      </c>
      <c r="O34" s="86">
        <v>1618676</v>
      </c>
      <c r="P34" s="83" t="s">
        <v>70</v>
      </c>
      <c r="Q34" s="6"/>
      <c r="R34" s="6"/>
    </row>
    <row r="35" spans="1:18" ht="21" x14ac:dyDescent="0.2">
      <c r="A35" s="92"/>
      <c r="B35" s="15" t="s">
        <v>43</v>
      </c>
      <c r="C35" s="15">
        <v>120</v>
      </c>
      <c r="D35" s="15">
        <v>279</v>
      </c>
      <c r="E35" s="15">
        <v>154</v>
      </c>
      <c r="F35" s="17">
        <f>C35/(C35+D35)*100%</f>
        <v>0.3007518796992481</v>
      </c>
      <c r="G35" s="17">
        <f>C35/(C35+E35)</f>
        <v>0.43795620437956206</v>
      </c>
      <c r="H35" s="17">
        <f>2*C35/(2*C35+D35+E35)</f>
        <v>0.35661218424962854</v>
      </c>
      <c r="I35" s="90"/>
      <c r="J35" s="87"/>
      <c r="K35" s="87"/>
      <c r="L35" s="87"/>
      <c r="M35" s="87"/>
      <c r="N35" s="87"/>
      <c r="O35" s="87"/>
      <c r="P35" s="84"/>
      <c r="Q35" s="6"/>
      <c r="R35" s="6"/>
    </row>
    <row r="36" spans="1:18" ht="19" customHeight="1" x14ac:dyDescent="0.2">
      <c r="A36" s="92"/>
      <c r="B36" s="16" t="s">
        <v>44</v>
      </c>
      <c r="C36" s="16">
        <v>120</v>
      </c>
      <c r="D36" s="16">
        <v>279</v>
      </c>
      <c r="E36" s="16">
        <v>154</v>
      </c>
      <c r="F36" s="18">
        <f>C36/(C36+D36)*100%</f>
        <v>0.3007518796992481</v>
      </c>
      <c r="G36" s="18">
        <f>C36/(C36+E36)</f>
        <v>0.43795620437956206</v>
      </c>
      <c r="H36" s="18">
        <f>2*C36/(2*C36+D36+E36)</f>
        <v>0.35661218424962854</v>
      </c>
      <c r="I36" s="91"/>
      <c r="J36" s="88"/>
      <c r="K36" s="88"/>
      <c r="L36" s="88"/>
      <c r="M36" s="88"/>
      <c r="N36" s="88"/>
      <c r="O36" s="88"/>
      <c r="P36" s="85"/>
      <c r="Q36" s="6"/>
      <c r="R36" s="6"/>
    </row>
    <row r="37" spans="1:18" ht="21" x14ac:dyDescent="0.2">
      <c r="A37" s="12"/>
      <c r="B37" s="16"/>
      <c r="C37" s="16"/>
      <c r="D37" s="16"/>
      <c r="E37" s="16"/>
      <c r="F37" s="5"/>
      <c r="G37" s="5"/>
      <c r="H37" s="5"/>
      <c r="I37" s="10"/>
      <c r="J37" s="12"/>
      <c r="K37" s="12"/>
      <c r="L37" s="12"/>
      <c r="M37" s="12"/>
      <c r="N37" s="12"/>
      <c r="O37" s="12"/>
      <c r="P37" s="14"/>
      <c r="Q37" s="6"/>
      <c r="R37" s="6"/>
    </row>
    <row r="38" spans="1:18" ht="21" x14ac:dyDescent="0.2">
      <c r="A38" s="92">
        <f>A34+1</f>
        <v>7</v>
      </c>
      <c r="B38" s="8" t="s">
        <v>42</v>
      </c>
      <c r="C38" s="8">
        <v>160</v>
      </c>
      <c r="D38" s="8">
        <v>217</v>
      </c>
      <c r="E38" s="8">
        <v>452</v>
      </c>
      <c r="F38" s="7">
        <f>C38/(C38+D38)*100%</f>
        <v>0.4244031830238727</v>
      </c>
      <c r="G38" s="7">
        <f>C38/(C38+E38)</f>
        <v>0.26143790849673204</v>
      </c>
      <c r="H38" s="7">
        <f>2*C38/(2*C38+D38+E38)</f>
        <v>0.32355915065722951</v>
      </c>
      <c r="I38" s="89">
        <v>0.66259999999999997</v>
      </c>
      <c r="J38" s="86">
        <v>0.7</v>
      </c>
      <c r="K38" s="86">
        <v>100</v>
      </c>
      <c r="L38" s="86">
        <v>1919</v>
      </c>
      <c r="M38" s="86">
        <v>100</v>
      </c>
      <c r="N38" s="86">
        <v>3</v>
      </c>
      <c r="O38" s="86">
        <v>2596422</v>
      </c>
      <c r="P38" s="83" t="s">
        <v>65</v>
      </c>
      <c r="Q38" s="6"/>
      <c r="R38" s="6"/>
    </row>
    <row r="39" spans="1:18" ht="21" x14ac:dyDescent="0.2">
      <c r="A39" s="92"/>
      <c r="B39" s="15" t="s">
        <v>43</v>
      </c>
      <c r="C39" s="15">
        <v>118</v>
      </c>
      <c r="D39" s="15">
        <v>257</v>
      </c>
      <c r="E39" s="15">
        <v>156</v>
      </c>
      <c r="F39" s="17">
        <f>C39/(C39+D39)*100%</f>
        <v>0.31466666666666665</v>
      </c>
      <c r="G39" s="17">
        <f>C39/(C39+E39)</f>
        <v>0.43065693430656932</v>
      </c>
      <c r="H39" s="17">
        <f>2*C39/(2*C39+D39+E39)</f>
        <v>0.36363636363636365</v>
      </c>
      <c r="I39" s="90"/>
      <c r="J39" s="87"/>
      <c r="K39" s="87"/>
      <c r="L39" s="87"/>
      <c r="M39" s="87"/>
      <c r="N39" s="87"/>
      <c r="O39" s="87"/>
      <c r="P39" s="84"/>
      <c r="Q39" s="6"/>
      <c r="R39" s="6"/>
    </row>
    <row r="40" spans="1:18" ht="21" x14ac:dyDescent="0.2">
      <c r="A40" s="92"/>
      <c r="B40" s="16" t="s">
        <v>44</v>
      </c>
      <c r="C40" s="16">
        <v>95</v>
      </c>
      <c r="D40" s="16">
        <v>337</v>
      </c>
      <c r="E40" s="16">
        <v>297</v>
      </c>
      <c r="F40" s="18">
        <f>C40/(C40+D40)*100%</f>
        <v>0.21990740740740741</v>
      </c>
      <c r="G40" s="18">
        <f>C40/(C40+E40)</f>
        <v>0.2423469387755102</v>
      </c>
      <c r="H40" s="18">
        <f>2*C40/(2*C40+D40+E40)</f>
        <v>0.23058252427184467</v>
      </c>
      <c r="I40" s="91"/>
      <c r="J40" s="88"/>
      <c r="K40" s="88"/>
      <c r="L40" s="88"/>
      <c r="M40" s="88"/>
      <c r="N40" s="88"/>
      <c r="O40" s="88"/>
      <c r="P40" s="85"/>
      <c r="Q40" s="6"/>
      <c r="R40" s="6"/>
    </row>
    <row r="41" spans="1:18" ht="21" x14ac:dyDescent="0.2">
      <c r="A41" s="19"/>
      <c r="B41" s="16"/>
      <c r="C41" s="16"/>
      <c r="D41" s="16"/>
      <c r="E41" s="16"/>
      <c r="F41" s="5"/>
      <c r="G41" s="5"/>
      <c r="H41" s="5"/>
      <c r="I41" s="20"/>
      <c r="J41" s="19"/>
      <c r="K41" s="19"/>
      <c r="L41" s="19"/>
      <c r="M41" s="19"/>
      <c r="N41" s="19"/>
      <c r="O41" s="19"/>
      <c r="P41" s="21"/>
    </row>
    <row r="42" spans="1:18" ht="21" x14ac:dyDescent="0.2">
      <c r="A42" s="102">
        <f>A38+1</f>
        <v>8</v>
      </c>
      <c r="B42" s="25" t="s">
        <v>42</v>
      </c>
      <c r="C42" s="25">
        <v>461</v>
      </c>
      <c r="D42" s="25">
        <v>213</v>
      </c>
      <c r="E42" s="25">
        <v>151</v>
      </c>
      <c r="F42" s="26">
        <f>C42/(C42+D42)*100%</f>
        <v>0.68397626112759646</v>
      </c>
      <c r="G42" s="26">
        <f>C42/(C42+E42)</f>
        <v>0.75326797385620914</v>
      </c>
      <c r="H42" s="26">
        <f>2*C42/(2*C42+D42+E42)</f>
        <v>0.71695178849144636</v>
      </c>
      <c r="I42" s="99">
        <v>0.84130000000000005</v>
      </c>
      <c r="J42" s="93">
        <v>0.7</v>
      </c>
      <c r="K42" s="93">
        <v>11519</v>
      </c>
      <c r="L42" s="93">
        <v>1919</v>
      </c>
      <c r="M42" s="93">
        <v>700</v>
      </c>
      <c r="N42" s="93">
        <v>28</v>
      </c>
      <c r="O42" s="93">
        <v>3152387</v>
      </c>
      <c r="P42" s="96" t="s">
        <v>71</v>
      </c>
    </row>
    <row r="43" spans="1:18" ht="21" x14ac:dyDescent="0.2">
      <c r="A43" s="102"/>
      <c r="B43" s="27" t="s">
        <v>43</v>
      </c>
      <c r="C43" s="27">
        <v>185</v>
      </c>
      <c r="D43" s="27">
        <v>128</v>
      </c>
      <c r="E43" s="27">
        <v>89</v>
      </c>
      <c r="F43" s="28">
        <f>C43/(C43+D43)*100%</f>
        <v>0.59105431309904155</v>
      </c>
      <c r="G43" s="28">
        <f>C43/(C43+E43)</f>
        <v>0.67518248175182483</v>
      </c>
      <c r="H43" s="28">
        <f>2*C43/(2*C43+D43+E43)</f>
        <v>0.63032367972742764</v>
      </c>
      <c r="I43" s="100"/>
      <c r="J43" s="94"/>
      <c r="K43" s="94"/>
      <c r="L43" s="94"/>
      <c r="M43" s="94"/>
      <c r="N43" s="94"/>
      <c r="O43" s="94"/>
      <c r="P43" s="97"/>
    </row>
    <row r="44" spans="1:18" ht="21" x14ac:dyDescent="0.2">
      <c r="A44" s="102"/>
      <c r="B44" s="29" t="s">
        <v>44</v>
      </c>
      <c r="C44" s="29">
        <v>146</v>
      </c>
      <c r="D44" s="29">
        <v>110</v>
      </c>
      <c r="E44" s="29">
        <v>246</v>
      </c>
      <c r="F44" s="30">
        <f>C44/(C44+D44)*100%</f>
        <v>0.5703125</v>
      </c>
      <c r="G44" s="30">
        <f>C44/(C44+E44)</f>
        <v>0.37244897959183676</v>
      </c>
      <c r="H44" s="30">
        <f>2*C44/(2*C44+D44+E44)</f>
        <v>0.45061728395061729</v>
      </c>
      <c r="I44" s="101"/>
      <c r="J44" s="95"/>
      <c r="K44" s="95"/>
      <c r="L44" s="95"/>
      <c r="M44" s="95"/>
      <c r="N44" s="95"/>
      <c r="O44" s="95"/>
      <c r="P44" s="98"/>
    </row>
    <row r="45" spans="1:18" ht="21" x14ac:dyDescent="0.2">
      <c r="A45" s="22"/>
      <c r="B45" s="16"/>
      <c r="C45" s="16"/>
      <c r="D45" s="16"/>
      <c r="E45" s="16"/>
      <c r="F45" s="18"/>
      <c r="G45" s="18"/>
      <c r="H45" s="18"/>
      <c r="I45" s="24"/>
      <c r="J45" s="22"/>
      <c r="K45" s="22"/>
      <c r="L45" s="22"/>
      <c r="M45" s="22"/>
      <c r="N45" s="22"/>
      <c r="O45" s="22"/>
      <c r="P45" s="23"/>
    </row>
    <row r="46" spans="1:18" ht="21" x14ac:dyDescent="0.2">
      <c r="A46" s="74">
        <f>A42+1</f>
        <v>9</v>
      </c>
      <c r="B46" s="35" t="s">
        <v>42</v>
      </c>
      <c r="C46" s="35">
        <v>78</v>
      </c>
      <c r="D46" s="35">
        <v>112</v>
      </c>
      <c r="E46" s="35">
        <v>534</v>
      </c>
      <c r="F46" s="36">
        <f>C46/(C46+D46)*100%</f>
        <v>0.41052631578947368</v>
      </c>
      <c r="G46" s="36">
        <f>C46/(C46+E46)</f>
        <v>0.12745098039215685</v>
      </c>
      <c r="H46" s="36">
        <f>2*C46/(2*C46+D46+E46)</f>
        <v>0.19451371571072318</v>
      </c>
      <c r="I46" s="80">
        <v>0.65169999999999995</v>
      </c>
      <c r="J46" s="74">
        <v>0.7</v>
      </c>
      <c r="K46" s="74">
        <v>100</v>
      </c>
      <c r="L46" s="74">
        <v>1919</v>
      </c>
      <c r="M46" s="74">
        <v>100</v>
      </c>
      <c r="N46" s="74">
        <v>5</v>
      </c>
      <c r="O46" s="74">
        <v>103232</v>
      </c>
      <c r="P46" s="77" t="s">
        <v>72</v>
      </c>
    </row>
    <row r="47" spans="1:18" ht="21" x14ac:dyDescent="0.2">
      <c r="A47" s="75"/>
      <c r="B47" s="37" t="s">
        <v>43</v>
      </c>
      <c r="C47" s="37">
        <v>119</v>
      </c>
      <c r="D47" s="37">
        <v>292</v>
      </c>
      <c r="E47" s="37">
        <v>155</v>
      </c>
      <c r="F47" s="38">
        <f>C47/(C47+D47)*100%</f>
        <v>0.28953771289537711</v>
      </c>
      <c r="G47" s="38">
        <f>C47/(C47+E47)</f>
        <v>0.43430656934306572</v>
      </c>
      <c r="H47" s="38">
        <f>2*C47/(2*C47+D47+E47)</f>
        <v>0.34744525547445254</v>
      </c>
      <c r="I47" s="81"/>
      <c r="J47" s="75"/>
      <c r="K47" s="75"/>
      <c r="L47" s="75"/>
      <c r="M47" s="75"/>
      <c r="N47" s="75"/>
      <c r="O47" s="75"/>
      <c r="P47" s="78"/>
    </row>
    <row r="48" spans="1:18" ht="21" x14ac:dyDescent="0.2">
      <c r="A48" s="76"/>
      <c r="B48" s="39" t="s">
        <v>44</v>
      </c>
      <c r="C48" s="39">
        <v>122</v>
      </c>
      <c r="D48" s="39">
        <v>355</v>
      </c>
      <c r="E48" s="39">
        <v>270</v>
      </c>
      <c r="F48" s="40">
        <f>C48/(C48+D48)*100%</f>
        <v>0.25576519916142559</v>
      </c>
      <c r="G48" s="40">
        <f>C48/(C48+E48)</f>
        <v>0.31122448979591838</v>
      </c>
      <c r="H48" s="40">
        <f>2*C48/(2*C48+D48+E48)</f>
        <v>0.28078250863060988</v>
      </c>
      <c r="I48" s="82"/>
      <c r="J48" s="76"/>
      <c r="K48" s="76"/>
      <c r="L48" s="76"/>
      <c r="M48" s="76"/>
      <c r="N48" s="76"/>
      <c r="O48" s="76"/>
      <c r="P48" s="79"/>
    </row>
    <row r="49" spans="1:16" ht="21" x14ac:dyDescent="0.2">
      <c r="A49" s="22"/>
      <c r="B49" s="16"/>
      <c r="C49" s="16"/>
      <c r="D49" s="16"/>
      <c r="E49" s="16"/>
      <c r="F49" s="18"/>
      <c r="G49" s="18"/>
      <c r="H49" s="18"/>
      <c r="I49" s="24"/>
      <c r="J49" s="22"/>
      <c r="K49" s="22"/>
      <c r="L49" s="22"/>
      <c r="M49" s="22"/>
      <c r="N49" s="22"/>
      <c r="O49" s="22"/>
      <c r="P49" s="23"/>
    </row>
    <row r="50" spans="1:16" ht="21" x14ac:dyDescent="0.2">
      <c r="A50" s="74">
        <f>A46+1</f>
        <v>10</v>
      </c>
      <c r="B50" s="35" t="s">
        <v>42</v>
      </c>
      <c r="C50" s="35">
        <v>95</v>
      </c>
      <c r="D50" s="35">
        <v>92</v>
      </c>
      <c r="E50" s="35">
        <v>517</v>
      </c>
      <c r="F50" s="36">
        <f>C50/(C50+D50)*100%</f>
        <v>0.50802139037433158</v>
      </c>
      <c r="G50" s="36">
        <f>C50/(C50+E50)</f>
        <v>0.15522875816993464</v>
      </c>
      <c r="H50" s="36">
        <f>2*C50/(2*C50+D50+E50)</f>
        <v>0.23779724655819776</v>
      </c>
      <c r="I50" s="80">
        <v>0.64629999999999999</v>
      </c>
      <c r="J50" s="74">
        <v>0.7</v>
      </c>
      <c r="K50" s="74">
        <v>100</v>
      </c>
      <c r="L50" s="74">
        <v>1919</v>
      </c>
      <c r="M50" s="74">
        <v>100</v>
      </c>
      <c r="N50" s="74">
        <v>5</v>
      </c>
      <c r="O50" s="74">
        <v>129701</v>
      </c>
      <c r="P50" s="77" t="s">
        <v>73</v>
      </c>
    </row>
    <row r="51" spans="1:16" ht="21" x14ac:dyDescent="0.2">
      <c r="A51" s="75"/>
      <c r="B51" s="37" t="s">
        <v>43</v>
      </c>
      <c r="C51" s="37">
        <v>131</v>
      </c>
      <c r="D51" s="37">
        <v>267</v>
      </c>
      <c r="E51" s="37">
        <v>143</v>
      </c>
      <c r="F51" s="38">
        <f>C51/(C51+D51)*100%</f>
        <v>0.32914572864321606</v>
      </c>
      <c r="G51" s="38">
        <f>C51/(C51+E51)</f>
        <v>0.47810218978102192</v>
      </c>
      <c r="H51" s="38">
        <f>2*C51/(2*C51+D51+E51)</f>
        <v>0.38988095238095238</v>
      </c>
      <c r="I51" s="81"/>
      <c r="J51" s="75"/>
      <c r="K51" s="75"/>
      <c r="L51" s="75"/>
      <c r="M51" s="75"/>
      <c r="N51" s="75"/>
      <c r="O51" s="75"/>
      <c r="P51" s="78"/>
    </row>
    <row r="52" spans="1:16" ht="21" x14ac:dyDescent="0.2">
      <c r="A52" s="76"/>
      <c r="B52" s="39" t="s">
        <v>44</v>
      </c>
      <c r="C52" s="39">
        <v>137</v>
      </c>
      <c r="D52" s="39">
        <v>395</v>
      </c>
      <c r="E52" s="39">
        <v>255</v>
      </c>
      <c r="F52" s="40">
        <f>C52/(C52+D52)*100%</f>
        <v>0.2575187969924812</v>
      </c>
      <c r="G52" s="40">
        <f>C52/(C52+E52)</f>
        <v>0.34948979591836737</v>
      </c>
      <c r="H52" s="40">
        <f>2*C52/(2*C52+D52+E52)</f>
        <v>0.29653679653679654</v>
      </c>
      <c r="I52" s="82"/>
      <c r="J52" s="76"/>
      <c r="K52" s="76"/>
      <c r="L52" s="76"/>
      <c r="M52" s="76"/>
      <c r="N52" s="76"/>
      <c r="O52" s="76"/>
      <c r="P52" s="79"/>
    </row>
    <row r="53" spans="1:16" ht="21" x14ac:dyDescent="0.2">
      <c r="A53" s="32"/>
      <c r="B53" s="16"/>
      <c r="C53" s="16"/>
      <c r="D53" s="16"/>
      <c r="E53" s="16"/>
      <c r="F53" s="18"/>
      <c r="G53" s="18"/>
      <c r="H53" s="18"/>
      <c r="I53" s="33"/>
      <c r="J53" s="32"/>
      <c r="K53" s="32"/>
      <c r="L53" s="32"/>
      <c r="M53" s="32"/>
      <c r="N53" s="32"/>
      <c r="O53" s="32"/>
      <c r="P53" s="34"/>
    </row>
    <row r="54" spans="1:16" ht="21" x14ac:dyDescent="0.2">
      <c r="A54" s="74">
        <f>A50+1</f>
        <v>11</v>
      </c>
      <c r="B54" s="35" t="s">
        <v>42</v>
      </c>
      <c r="C54" s="35">
        <v>155</v>
      </c>
      <c r="D54" s="35">
        <v>153</v>
      </c>
      <c r="E54" s="35">
        <v>457</v>
      </c>
      <c r="F54" s="36">
        <f>C54/(C54+D54)*100%</f>
        <v>0.50324675324675328</v>
      </c>
      <c r="G54" s="36">
        <f>C54/(C54+E54)</f>
        <v>0.25326797385620914</v>
      </c>
      <c r="H54" s="36">
        <f>2*C54/(2*C54+D54+E54)</f>
        <v>0.33695652173913043</v>
      </c>
      <c r="I54" s="80">
        <v>0.66520000000000001</v>
      </c>
      <c r="J54" s="74">
        <v>0.7</v>
      </c>
      <c r="K54" s="74">
        <v>100</v>
      </c>
      <c r="L54" s="74">
        <v>1919</v>
      </c>
      <c r="M54" s="74">
        <v>100</v>
      </c>
      <c r="N54" s="74">
        <v>3</v>
      </c>
      <c r="O54" s="74">
        <v>102170</v>
      </c>
      <c r="P54" s="77" t="s">
        <v>73</v>
      </c>
    </row>
    <row r="55" spans="1:16" ht="21" x14ac:dyDescent="0.2">
      <c r="A55" s="75"/>
      <c r="B55" s="37" t="s">
        <v>43</v>
      </c>
      <c r="C55" s="37">
        <v>114</v>
      </c>
      <c r="D55" s="37">
        <v>234</v>
      </c>
      <c r="E55" s="37">
        <v>160</v>
      </c>
      <c r="F55" s="38">
        <f>C55/(C55+D55)*100%</f>
        <v>0.32758620689655171</v>
      </c>
      <c r="G55" s="38">
        <f>C55/(C55+E55)</f>
        <v>0.41605839416058393</v>
      </c>
      <c r="H55" s="38">
        <f>2*C55/(2*C55+D55+E55)</f>
        <v>0.36655948553054662</v>
      </c>
      <c r="I55" s="81"/>
      <c r="J55" s="75"/>
      <c r="K55" s="75"/>
      <c r="L55" s="75"/>
      <c r="M55" s="75"/>
      <c r="N55" s="75"/>
      <c r="O55" s="75"/>
      <c r="P55" s="78"/>
    </row>
    <row r="56" spans="1:16" ht="21" x14ac:dyDescent="0.2">
      <c r="A56" s="76"/>
      <c r="B56" s="39" t="s">
        <v>44</v>
      </c>
      <c r="C56" s="39">
        <v>146</v>
      </c>
      <c r="D56" s="39">
        <v>428</v>
      </c>
      <c r="E56" s="39">
        <v>246</v>
      </c>
      <c r="F56" s="40">
        <f>C56/(C56+D56)*100%</f>
        <v>0.25435540069686413</v>
      </c>
      <c r="G56" s="40">
        <f>C56/(C56+E56)</f>
        <v>0.37244897959183676</v>
      </c>
      <c r="H56" s="40">
        <f>2*C56/(2*C56+D56+E56)</f>
        <v>0.3022774327122153</v>
      </c>
      <c r="I56" s="82"/>
      <c r="J56" s="76"/>
      <c r="K56" s="76"/>
      <c r="L56" s="76"/>
      <c r="M56" s="76"/>
      <c r="N56" s="76"/>
      <c r="O56" s="76"/>
      <c r="P56" s="79"/>
    </row>
  </sheetData>
  <mergeCells count="98">
    <mergeCell ref="M54:M56"/>
    <mergeCell ref="N54:N56"/>
    <mergeCell ref="O54:O56"/>
    <mergeCell ref="P54:P56"/>
    <mergeCell ref="A54:A56"/>
    <mergeCell ref="I54:I56"/>
    <mergeCell ref="J54:J56"/>
    <mergeCell ref="K54:K56"/>
    <mergeCell ref="L54:L56"/>
    <mergeCell ref="M42:M44"/>
    <mergeCell ref="N42:N44"/>
    <mergeCell ref="O42:O44"/>
    <mergeCell ref="P42:P44"/>
    <mergeCell ref="A42:A44"/>
    <mergeCell ref="I42:I44"/>
    <mergeCell ref="J42:J44"/>
    <mergeCell ref="K42:K44"/>
    <mergeCell ref="L42:L44"/>
    <mergeCell ref="A14:A16"/>
    <mergeCell ref="I14:I16"/>
    <mergeCell ref="I18:I20"/>
    <mergeCell ref="M14:M16"/>
    <mergeCell ref="J14:J16"/>
    <mergeCell ref="K14:K16"/>
    <mergeCell ref="L14:L16"/>
    <mergeCell ref="A18:A20"/>
    <mergeCell ref="J18:J20"/>
    <mergeCell ref="K18:K20"/>
    <mergeCell ref="L18:L20"/>
    <mergeCell ref="M18:M20"/>
    <mergeCell ref="P30:P32"/>
    <mergeCell ref="N30:N32"/>
    <mergeCell ref="P14:P16"/>
    <mergeCell ref="P18:P20"/>
    <mergeCell ref="O18:O20"/>
    <mergeCell ref="N14:N16"/>
    <mergeCell ref="O22:O24"/>
    <mergeCell ref="P22:P24"/>
    <mergeCell ref="N22:N24"/>
    <mergeCell ref="N18:N20"/>
    <mergeCell ref="M26:M28"/>
    <mergeCell ref="N26:N28"/>
    <mergeCell ref="O26:O28"/>
    <mergeCell ref="P26:P28"/>
    <mergeCell ref="A22:A24"/>
    <mergeCell ref="I22:I24"/>
    <mergeCell ref="J22:J24"/>
    <mergeCell ref="K22:K24"/>
    <mergeCell ref="L22:L24"/>
    <mergeCell ref="A26:A28"/>
    <mergeCell ref="J26:J28"/>
    <mergeCell ref="I26:I28"/>
    <mergeCell ref="K26:K28"/>
    <mergeCell ref="L26:L28"/>
    <mergeCell ref="M22:M24"/>
    <mergeCell ref="M34:M36"/>
    <mergeCell ref="N34:N36"/>
    <mergeCell ref="O34:O36"/>
    <mergeCell ref="K30:K32"/>
    <mergeCell ref="L30:L32"/>
    <mergeCell ref="M30:M32"/>
    <mergeCell ref="A34:A36"/>
    <mergeCell ref="I34:I36"/>
    <mergeCell ref="J34:J36"/>
    <mergeCell ref="K34:K36"/>
    <mergeCell ref="L34:L36"/>
    <mergeCell ref="K46:K48"/>
    <mergeCell ref="L46:L48"/>
    <mergeCell ref="P34:P36"/>
    <mergeCell ref="A30:A32"/>
    <mergeCell ref="I30:I32"/>
    <mergeCell ref="J30:J32"/>
    <mergeCell ref="M38:M40"/>
    <mergeCell ref="N38:N40"/>
    <mergeCell ref="O38:O40"/>
    <mergeCell ref="P38:P40"/>
    <mergeCell ref="A38:A40"/>
    <mergeCell ref="I38:I40"/>
    <mergeCell ref="J38:J40"/>
    <mergeCell ref="K38:K40"/>
    <mergeCell ref="L38:L40"/>
    <mergeCell ref="O30:O32"/>
    <mergeCell ref="M46:M48"/>
    <mergeCell ref="N46:N48"/>
    <mergeCell ref="O46:O48"/>
    <mergeCell ref="P46:P48"/>
    <mergeCell ref="A50:A52"/>
    <mergeCell ref="I50:I52"/>
    <mergeCell ref="J50:J52"/>
    <mergeCell ref="K50:K52"/>
    <mergeCell ref="L50:L52"/>
    <mergeCell ref="M50:M52"/>
    <mergeCell ref="N50:N52"/>
    <mergeCell ref="O50:O52"/>
    <mergeCell ref="P50:P52"/>
    <mergeCell ref="A46:A48"/>
    <mergeCell ref="I46:I48"/>
    <mergeCell ref="J46:J48"/>
  </mergeCells>
  <phoneticPr fontId="6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Q112"/>
  <sheetViews>
    <sheetView tabSelected="1" topLeftCell="A24" workbookViewId="0">
      <selection activeCell="C46" sqref="C46"/>
    </sheetView>
  </sheetViews>
  <sheetFormatPr baseColWidth="10" defaultRowHeight="16" x14ac:dyDescent="0.2"/>
  <cols>
    <col min="7" max="7" width="11.83203125" bestFit="1" customWidth="1"/>
    <col min="16" max="16" width="17.33203125" customWidth="1"/>
    <col min="17" max="17" width="44.1640625" customWidth="1"/>
  </cols>
  <sheetData>
    <row r="10" spans="1:17" ht="21" x14ac:dyDescent="0.2">
      <c r="A10" s="42" t="s">
        <v>84</v>
      </c>
      <c r="B10" s="41" t="s">
        <v>41</v>
      </c>
      <c r="C10" s="41" t="s">
        <v>22</v>
      </c>
      <c r="D10" s="41" t="s">
        <v>25</v>
      </c>
      <c r="E10" s="41" t="s">
        <v>26</v>
      </c>
      <c r="F10" s="41" t="s">
        <v>27</v>
      </c>
      <c r="G10" s="41" t="s">
        <v>23</v>
      </c>
      <c r="H10" s="41" t="s">
        <v>24</v>
      </c>
      <c r="I10" s="41" t="s">
        <v>28</v>
      </c>
      <c r="J10" s="41" t="s">
        <v>33</v>
      </c>
      <c r="K10" s="41" t="s">
        <v>61</v>
      </c>
      <c r="L10" s="41" t="s">
        <v>29</v>
      </c>
      <c r="M10" s="41" t="s">
        <v>30</v>
      </c>
      <c r="N10" s="41" t="s">
        <v>62</v>
      </c>
      <c r="O10" s="41" t="s">
        <v>31</v>
      </c>
      <c r="P10" s="41" t="s">
        <v>63</v>
      </c>
      <c r="Q10" s="41" t="s">
        <v>32</v>
      </c>
    </row>
    <row r="11" spans="1:17" ht="21" x14ac:dyDescent="0.2">
      <c r="A11" s="93" t="s">
        <v>85</v>
      </c>
      <c r="B11" s="93">
        <v>1</v>
      </c>
      <c r="C11" s="25" t="s">
        <v>42</v>
      </c>
      <c r="D11" s="25">
        <v>57</v>
      </c>
      <c r="E11" s="25">
        <v>57</v>
      </c>
      <c r="F11" s="25">
        <v>75</v>
      </c>
      <c r="G11" s="26">
        <f t="shared" ref="G11:G43" si="0">D11/(D11+E11)*100%</f>
        <v>0.5</v>
      </c>
      <c r="H11" s="26">
        <f t="shared" ref="H11:H43" si="1">D11/(D11+F11)</f>
        <v>0.43181818181818182</v>
      </c>
      <c r="I11" s="26">
        <f t="shared" ref="I11:I43" si="2">2*D11/(2*D11+E11+F11)</f>
        <v>0.46341463414634149</v>
      </c>
      <c r="J11" s="99">
        <v>0.80610000000000004</v>
      </c>
      <c r="K11" s="93">
        <v>0.7</v>
      </c>
      <c r="L11" s="93">
        <v>200</v>
      </c>
      <c r="M11" s="93">
        <v>200</v>
      </c>
      <c r="N11" s="93">
        <v>100</v>
      </c>
      <c r="O11" s="93"/>
      <c r="P11" s="43"/>
      <c r="Q11" s="96"/>
    </row>
    <row r="12" spans="1:17" ht="21" x14ac:dyDescent="0.2">
      <c r="A12" s="94"/>
      <c r="B12" s="94"/>
      <c r="C12" s="27" t="s">
        <v>86</v>
      </c>
      <c r="D12" s="27">
        <v>27</v>
      </c>
      <c r="E12" s="27">
        <v>29</v>
      </c>
      <c r="F12" s="27">
        <v>63</v>
      </c>
      <c r="G12" s="28">
        <f t="shared" si="0"/>
        <v>0.48214285714285715</v>
      </c>
      <c r="H12" s="28">
        <f t="shared" si="1"/>
        <v>0.3</v>
      </c>
      <c r="I12" s="28">
        <f t="shared" si="2"/>
        <v>0.36986301369863012</v>
      </c>
      <c r="J12" s="100"/>
      <c r="K12" s="94"/>
      <c r="L12" s="94"/>
      <c r="M12" s="94"/>
      <c r="N12" s="94"/>
      <c r="O12" s="94"/>
      <c r="P12" s="44"/>
      <c r="Q12" s="97"/>
    </row>
    <row r="13" spans="1:17" ht="21" x14ac:dyDescent="0.2">
      <c r="A13" s="95"/>
      <c r="B13" s="95"/>
      <c r="C13" s="29" t="s">
        <v>44</v>
      </c>
      <c r="D13" s="29">
        <v>6</v>
      </c>
      <c r="E13" s="29">
        <v>12</v>
      </c>
      <c r="F13" s="29">
        <v>103</v>
      </c>
      <c r="G13" s="30">
        <f t="shared" si="0"/>
        <v>0.33333333333333331</v>
      </c>
      <c r="H13" s="30">
        <f t="shared" si="1"/>
        <v>5.5045871559633031E-2</v>
      </c>
      <c r="I13" s="30">
        <f t="shared" si="2"/>
        <v>9.4488188976377951E-2</v>
      </c>
      <c r="J13" s="101"/>
      <c r="K13" s="95"/>
      <c r="L13" s="95"/>
      <c r="M13" s="95"/>
      <c r="N13" s="95"/>
      <c r="O13" s="95"/>
      <c r="P13" s="45"/>
      <c r="Q13" s="98"/>
    </row>
    <row r="14" spans="1:17" ht="16" customHeight="1" x14ac:dyDescent="0.2">
      <c r="A14" s="86" t="s">
        <v>87</v>
      </c>
      <c r="B14" s="86">
        <v>2</v>
      </c>
      <c r="C14" s="8" t="s">
        <v>42</v>
      </c>
      <c r="D14" s="8">
        <v>22</v>
      </c>
      <c r="E14" s="8">
        <v>12</v>
      </c>
      <c r="F14" s="8">
        <v>128</v>
      </c>
      <c r="G14" s="7">
        <f t="shared" si="0"/>
        <v>0.6470588235294118</v>
      </c>
      <c r="H14" s="7">
        <f t="shared" si="1"/>
        <v>0.14666666666666667</v>
      </c>
      <c r="I14" s="7">
        <f t="shared" si="2"/>
        <v>0.2391304347826087</v>
      </c>
      <c r="J14" s="89">
        <v>0.67920000000000003</v>
      </c>
      <c r="K14" s="86">
        <v>0.7</v>
      </c>
      <c r="L14" s="86">
        <v>200</v>
      </c>
      <c r="M14" s="86">
        <v>200</v>
      </c>
      <c r="N14" s="86">
        <v>100</v>
      </c>
      <c r="O14" s="86"/>
      <c r="P14" s="46"/>
      <c r="Q14" s="83"/>
    </row>
    <row r="15" spans="1:17" ht="16" customHeight="1" x14ac:dyDescent="0.2">
      <c r="A15" s="87"/>
      <c r="B15" s="87"/>
      <c r="C15" s="15" t="s">
        <v>86</v>
      </c>
      <c r="D15" s="15">
        <v>33</v>
      </c>
      <c r="E15" s="15">
        <v>42</v>
      </c>
      <c r="F15" s="15">
        <v>74</v>
      </c>
      <c r="G15" s="17">
        <f t="shared" si="0"/>
        <v>0.44</v>
      </c>
      <c r="H15" s="17">
        <f t="shared" si="1"/>
        <v>0.30841121495327101</v>
      </c>
      <c r="I15" s="17">
        <f t="shared" si="2"/>
        <v>0.36263736263736263</v>
      </c>
      <c r="J15" s="90"/>
      <c r="K15" s="87"/>
      <c r="L15" s="87"/>
      <c r="M15" s="87"/>
      <c r="N15" s="87"/>
      <c r="O15" s="87"/>
      <c r="P15" s="47"/>
      <c r="Q15" s="84"/>
    </row>
    <row r="16" spans="1:17" ht="23" customHeight="1" x14ac:dyDescent="0.2">
      <c r="A16" s="88"/>
      <c r="B16" s="88"/>
      <c r="C16" s="16" t="s">
        <v>44</v>
      </c>
      <c r="D16" s="16">
        <v>102</v>
      </c>
      <c r="E16" s="16">
        <v>1656</v>
      </c>
      <c r="F16" s="16">
        <v>24</v>
      </c>
      <c r="G16" s="18">
        <f t="shared" si="0"/>
        <v>5.8020477815699661E-2</v>
      </c>
      <c r="H16" s="18">
        <f t="shared" si="1"/>
        <v>0.80952380952380953</v>
      </c>
      <c r="I16" s="18">
        <f t="shared" si="2"/>
        <v>0.10828025477707007</v>
      </c>
      <c r="J16" s="91"/>
      <c r="K16" s="88"/>
      <c r="L16" s="88"/>
      <c r="M16" s="88"/>
      <c r="N16" s="88"/>
      <c r="O16" s="88"/>
      <c r="P16" s="48"/>
      <c r="Q16" s="85"/>
    </row>
    <row r="17" spans="1:17" ht="21" x14ac:dyDescent="0.2">
      <c r="A17" s="86" t="s">
        <v>87</v>
      </c>
      <c r="B17" s="86">
        <v>3</v>
      </c>
      <c r="C17" s="8" t="s">
        <v>42</v>
      </c>
      <c r="D17" s="8">
        <v>22</v>
      </c>
      <c r="E17" s="8">
        <v>7</v>
      </c>
      <c r="F17" s="8">
        <v>128</v>
      </c>
      <c r="G17" s="7">
        <f t="shared" si="0"/>
        <v>0.75862068965517238</v>
      </c>
      <c r="H17" s="7">
        <f t="shared" si="1"/>
        <v>0.14666666666666667</v>
      </c>
      <c r="I17" s="7">
        <f t="shared" si="2"/>
        <v>0.24581005586592178</v>
      </c>
      <c r="J17" s="89">
        <v>0.4118</v>
      </c>
      <c r="K17" s="86">
        <v>0.7</v>
      </c>
      <c r="L17" s="86">
        <v>200</v>
      </c>
      <c r="M17" s="86">
        <v>200</v>
      </c>
      <c r="N17" s="86">
        <v>100</v>
      </c>
      <c r="O17" s="86"/>
      <c r="P17" s="46"/>
      <c r="Q17" s="83" t="s">
        <v>89</v>
      </c>
    </row>
    <row r="18" spans="1:17" ht="21" x14ac:dyDescent="0.2">
      <c r="A18" s="87"/>
      <c r="B18" s="87"/>
      <c r="C18" s="15" t="s">
        <v>86</v>
      </c>
      <c r="D18" s="15">
        <v>30</v>
      </c>
      <c r="E18" s="15">
        <v>21</v>
      </c>
      <c r="F18" s="15">
        <v>77</v>
      </c>
      <c r="G18" s="17">
        <f t="shared" si="0"/>
        <v>0.58823529411764708</v>
      </c>
      <c r="H18" s="17">
        <f t="shared" si="1"/>
        <v>0.28037383177570091</v>
      </c>
      <c r="I18" s="17">
        <f t="shared" si="2"/>
        <v>0.379746835443038</v>
      </c>
      <c r="J18" s="90"/>
      <c r="K18" s="87"/>
      <c r="L18" s="87"/>
      <c r="M18" s="87"/>
      <c r="N18" s="87"/>
      <c r="O18" s="87"/>
      <c r="P18" s="47"/>
      <c r="Q18" s="84"/>
    </row>
    <row r="19" spans="1:17" ht="21" x14ac:dyDescent="0.2">
      <c r="A19" s="88"/>
      <c r="B19" s="88"/>
      <c r="C19" s="16" t="s">
        <v>44</v>
      </c>
      <c r="D19" s="16">
        <v>101</v>
      </c>
      <c r="E19" s="16">
        <v>1370</v>
      </c>
      <c r="F19" s="16">
        <v>25</v>
      </c>
      <c r="G19" s="18">
        <f t="shared" si="0"/>
        <v>6.8660774983004755E-2</v>
      </c>
      <c r="H19" s="18">
        <f t="shared" si="1"/>
        <v>0.80158730158730163</v>
      </c>
      <c r="I19" s="18">
        <f t="shared" si="2"/>
        <v>0.12648716343143393</v>
      </c>
      <c r="J19" s="91"/>
      <c r="K19" s="88"/>
      <c r="L19" s="88"/>
      <c r="M19" s="88"/>
      <c r="N19" s="88"/>
      <c r="O19" s="88"/>
      <c r="P19" s="48"/>
      <c r="Q19" s="85"/>
    </row>
    <row r="20" spans="1:17" ht="21" x14ac:dyDescent="0.2">
      <c r="A20" s="86" t="s">
        <v>87</v>
      </c>
      <c r="B20" s="86">
        <v>2</v>
      </c>
      <c r="C20" s="8" t="s">
        <v>42</v>
      </c>
      <c r="D20" s="8">
        <v>24</v>
      </c>
      <c r="E20" s="8">
        <v>6</v>
      </c>
      <c r="F20" s="8">
        <v>126</v>
      </c>
      <c r="G20" s="7">
        <f t="shared" si="0"/>
        <v>0.8</v>
      </c>
      <c r="H20" s="7">
        <f t="shared" si="1"/>
        <v>0.16</v>
      </c>
      <c r="I20" s="7">
        <f t="shared" si="2"/>
        <v>0.26666666666666666</v>
      </c>
      <c r="J20" s="89">
        <v>0.53410000000000002</v>
      </c>
      <c r="K20" s="86">
        <v>0.7</v>
      </c>
      <c r="L20" s="86">
        <v>200</v>
      </c>
      <c r="M20" s="86">
        <v>200</v>
      </c>
      <c r="N20" s="86">
        <v>100</v>
      </c>
      <c r="O20" s="86"/>
      <c r="P20" s="46"/>
      <c r="Q20" s="83" t="s">
        <v>88</v>
      </c>
    </row>
    <row r="21" spans="1:17" ht="21" x14ac:dyDescent="0.2">
      <c r="A21" s="87"/>
      <c r="B21" s="87"/>
      <c r="C21" s="15" t="s">
        <v>86</v>
      </c>
      <c r="D21" s="15">
        <v>32</v>
      </c>
      <c r="E21" s="15">
        <v>37</v>
      </c>
      <c r="F21" s="15">
        <v>75</v>
      </c>
      <c r="G21" s="17">
        <f t="shared" si="0"/>
        <v>0.46376811594202899</v>
      </c>
      <c r="H21" s="17">
        <f t="shared" si="1"/>
        <v>0.29906542056074764</v>
      </c>
      <c r="I21" s="17">
        <f t="shared" si="2"/>
        <v>0.36363636363636365</v>
      </c>
      <c r="J21" s="90"/>
      <c r="K21" s="87"/>
      <c r="L21" s="87"/>
      <c r="M21" s="87"/>
      <c r="N21" s="87"/>
      <c r="O21" s="87"/>
      <c r="P21" s="47"/>
      <c r="Q21" s="84"/>
    </row>
    <row r="22" spans="1:17" ht="21" x14ac:dyDescent="0.2">
      <c r="A22" s="88"/>
      <c r="B22" s="88"/>
      <c r="C22" s="16" t="s">
        <v>44</v>
      </c>
      <c r="D22" s="16">
        <v>100</v>
      </c>
      <c r="E22" s="16">
        <v>1419</v>
      </c>
      <c r="F22" s="16">
        <v>26</v>
      </c>
      <c r="G22" s="18">
        <f t="shared" si="0"/>
        <v>6.583278472679395E-2</v>
      </c>
      <c r="H22" s="18">
        <f t="shared" si="1"/>
        <v>0.79365079365079361</v>
      </c>
      <c r="I22" s="18">
        <f t="shared" si="2"/>
        <v>0.12158054711246201</v>
      </c>
      <c r="J22" s="91"/>
      <c r="K22" s="88"/>
      <c r="L22" s="88"/>
      <c r="M22" s="88"/>
      <c r="N22" s="88"/>
      <c r="O22" s="88"/>
      <c r="P22" s="48"/>
      <c r="Q22" s="85"/>
    </row>
    <row r="23" spans="1:17" ht="21" x14ac:dyDescent="0.2">
      <c r="A23" s="86" t="s">
        <v>87</v>
      </c>
      <c r="B23" s="86">
        <v>4</v>
      </c>
      <c r="C23" s="8" t="s">
        <v>42</v>
      </c>
      <c r="D23" s="8">
        <v>24</v>
      </c>
      <c r="E23" s="8">
        <v>6</v>
      </c>
      <c r="F23" s="8">
        <v>126</v>
      </c>
      <c r="G23" s="7">
        <f t="shared" si="0"/>
        <v>0.8</v>
      </c>
      <c r="H23" s="7">
        <f t="shared" si="1"/>
        <v>0.16</v>
      </c>
      <c r="I23" s="7">
        <f t="shared" si="2"/>
        <v>0.26666666666666666</v>
      </c>
      <c r="J23" s="89">
        <v>0.64659999999999995</v>
      </c>
      <c r="K23" s="86">
        <v>0.7</v>
      </c>
      <c r="L23" s="86">
        <v>200</v>
      </c>
      <c r="M23" s="86">
        <v>200</v>
      </c>
      <c r="N23" s="86">
        <v>200</v>
      </c>
      <c r="O23" s="86"/>
      <c r="P23" s="46"/>
      <c r="Q23" s="83"/>
    </row>
    <row r="24" spans="1:17" ht="21" x14ac:dyDescent="0.2">
      <c r="A24" s="87"/>
      <c r="B24" s="87"/>
      <c r="C24" s="15" t="s">
        <v>86</v>
      </c>
      <c r="D24" s="15">
        <v>32</v>
      </c>
      <c r="E24" s="15">
        <v>24</v>
      </c>
      <c r="F24" s="15">
        <v>75</v>
      </c>
      <c r="G24" s="17">
        <f t="shared" si="0"/>
        <v>0.5714285714285714</v>
      </c>
      <c r="H24" s="17">
        <f t="shared" si="1"/>
        <v>0.29906542056074764</v>
      </c>
      <c r="I24" s="17">
        <f t="shared" si="2"/>
        <v>0.39263803680981596</v>
      </c>
      <c r="J24" s="90"/>
      <c r="K24" s="87"/>
      <c r="L24" s="87"/>
      <c r="M24" s="87"/>
      <c r="N24" s="87"/>
      <c r="O24" s="87"/>
      <c r="P24" s="47"/>
      <c r="Q24" s="84"/>
    </row>
    <row r="25" spans="1:17" ht="21" x14ac:dyDescent="0.2">
      <c r="A25" s="88"/>
      <c r="B25" s="88"/>
      <c r="C25" s="16" t="s">
        <v>44</v>
      </c>
      <c r="D25" s="16">
        <v>99</v>
      </c>
      <c r="E25" s="16">
        <v>1387</v>
      </c>
      <c r="F25" s="16">
        <v>27</v>
      </c>
      <c r="G25" s="18">
        <f t="shared" si="0"/>
        <v>6.6621803499327059E-2</v>
      </c>
      <c r="H25" s="18">
        <f t="shared" si="1"/>
        <v>0.7857142857142857</v>
      </c>
      <c r="I25" s="18">
        <f t="shared" si="2"/>
        <v>0.12282878411910669</v>
      </c>
      <c r="J25" s="91"/>
      <c r="K25" s="88"/>
      <c r="L25" s="88"/>
      <c r="M25" s="88"/>
      <c r="N25" s="88"/>
      <c r="O25" s="88"/>
      <c r="P25" s="48"/>
      <c r="Q25" s="85"/>
    </row>
    <row r="26" spans="1:17" ht="21" x14ac:dyDescent="0.2">
      <c r="A26" s="86" t="s">
        <v>87</v>
      </c>
      <c r="B26" s="86">
        <v>5</v>
      </c>
      <c r="C26" s="8" t="s">
        <v>42</v>
      </c>
      <c r="D26" s="8">
        <v>19</v>
      </c>
      <c r="E26" s="8">
        <v>0</v>
      </c>
      <c r="F26" s="8">
        <v>131</v>
      </c>
      <c r="G26" s="7">
        <f t="shared" si="0"/>
        <v>1</v>
      </c>
      <c r="H26" s="7">
        <f t="shared" si="1"/>
        <v>0.12666666666666668</v>
      </c>
      <c r="I26" s="7">
        <f t="shared" si="2"/>
        <v>0.22485207100591717</v>
      </c>
      <c r="J26" s="89">
        <v>0.80369999999999997</v>
      </c>
      <c r="K26" s="86">
        <v>0.7</v>
      </c>
      <c r="L26" s="86">
        <v>200</v>
      </c>
      <c r="M26" s="86">
        <v>200</v>
      </c>
      <c r="N26" s="86">
        <v>200</v>
      </c>
      <c r="O26" s="86"/>
      <c r="P26" s="46"/>
      <c r="Q26" s="83" t="s">
        <v>90</v>
      </c>
    </row>
    <row r="27" spans="1:17" ht="21" x14ac:dyDescent="0.2">
      <c r="A27" s="87"/>
      <c r="B27" s="87"/>
      <c r="C27" s="15" t="s">
        <v>86</v>
      </c>
      <c r="D27" s="15">
        <v>28</v>
      </c>
      <c r="E27" s="15">
        <v>25</v>
      </c>
      <c r="F27" s="15">
        <v>79</v>
      </c>
      <c r="G27" s="17">
        <f t="shared" si="0"/>
        <v>0.52830188679245282</v>
      </c>
      <c r="H27" s="17">
        <f t="shared" si="1"/>
        <v>0.26168224299065418</v>
      </c>
      <c r="I27" s="17">
        <f t="shared" si="2"/>
        <v>0.35</v>
      </c>
      <c r="J27" s="90"/>
      <c r="K27" s="87"/>
      <c r="L27" s="87"/>
      <c r="M27" s="87"/>
      <c r="N27" s="87"/>
      <c r="O27" s="87"/>
      <c r="P27" s="47"/>
      <c r="Q27" s="84"/>
    </row>
    <row r="28" spans="1:17" ht="21" x14ac:dyDescent="0.2">
      <c r="A28" s="88"/>
      <c r="B28" s="88"/>
      <c r="C28" s="16" t="s">
        <v>44</v>
      </c>
      <c r="D28" s="16">
        <v>100</v>
      </c>
      <c r="E28" s="16">
        <v>1365</v>
      </c>
      <c r="F28" s="16">
        <v>26</v>
      </c>
      <c r="G28" s="18">
        <f t="shared" si="0"/>
        <v>6.8259385665529013E-2</v>
      </c>
      <c r="H28" s="18">
        <f t="shared" si="1"/>
        <v>0.79365079365079361</v>
      </c>
      <c r="I28" s="18">
        <f t="shared" si="2"/>
        <v>0.12570710245128849</v>
      </c>
      <c r="J28" s="91"/>
      <c r="K28" s="88"/>
      <c r="L28" s="88"/>
      <c r="M28" s="88"/>
      <c r="N28" s="88"/>
      <c r="O28" s="88"/>
      <c r="P28" s="48"/>
      <c r="Q28" s="85"/>
    </row>
    <row r="29" spans="1:17" ht="21" x14ac:dyDescent="0.2">
      <c r="A29" s="86" t="s">
        <v>87</v>
      </c>
      <c r="B29" s="86">
        <v>5</v>
      </c>
      <c r="C29" s="8" t="s">
        <v>42</v>
      </c>
      <c r="D29" s="8">
        <v>23</v>
      </c>
      <c r="E29" s="8">
        <v>5</v>
      </c>
      <c r="F29" s="8">
        <v>127</v>
      </c>
      <c r="G29" s="7">
        <f t="shared" si="0"/>
        <v>0.8214285714285714</v>
      </c>
      <c r="H29" s="7">
        <f t="shared" si="1"/>
        <v>0.15333333333333332</v>
      </c>
      <c r="I29" s="7">
        <f t="shared" si="2"/>
        <v>0.25842696629213485</v>
      </c>
      <c r="J29" s="89">
        <v>0.47860000000000003</v>
      </c>
      <c r="K29" s="86">
        <v>0.7</v>
      </c>
      <c r="L29" s="86">
        <v>200</v>
      </c>
      <c r="M29" s="86">
        <v>200</v>
      </c>
      <c r="N29" s="86">
        <v>200</v>
      </c>
      <c r="O29" s="86"/>
      <c r="P29" s="46"/>
      <c r="Q29" s="83" t="s">
        <v>91</v>
      </c>
    </row>
    <row r="30" spans="1:17" ht="21" x14ac:dyDescent="0.2">
      <c r="A30" s="87"/>
      <c r="B30" s="87"/>
      <c r="C30" s="15" t="s">
        <v>86</v>
      </c>
      <c r="D30" s="15">
        <v>34</v>
      </c>
      <c r="E30" s="15">
        <v>52</v>
      </c>
      <c r="F30" s="15">
        <v>73</v>
      </c>
      <c r="G30" s="17">
        <f t="shared" si="0"/>
        <v>0.39534883720930231</v>
      </c>
      <c r="H30" s="17">
        <f t="shared" si="1"/>
        <v>0.31775700934579437</v>
      </c>
      <c r="I30" s="17">
        <f t="shared" si="2"/>
        <v>0.35233160621761656</v>
      </c>
      <c r="J30" s="90"/>
      <c r="K30" s="87"/>
      <c r="L30" s="87"/>
      <c r="M30" s="87"/>
      <c r="N30" s="87"/>
      <c r="O30" s="87"/>
      <c r="P30" s="47"/>
      <c r="Q30" s="84"/>
    </row>
    <row r="31" spans="1:17" ht="21" x14ac:dyDescent="0.2">
      <c r="A31" s="88"/>
      <c r="B31" s="88"/>
      <c r="C31" s="16" t="s">
        <v>44</v>
      </c>
      <c r="D31" s="16">
        <v>100</v>
      </c>
      <c r="E31" s="16">
        <v>1377</v>
      </c>
      <c r="F31" s="16">
        <v>26</v>
      </c>
      <c r="G31" s="18">
        <f t="shared" si="0"/>
        <v>6.7704807041299928E-2</v>
      </c>
      <c r="H31" s="18">
        <f t="shared" si="1"/>
        <v>0.79365079365079361</v>
      </c>
      <c r="I31" s="18">
        <f t="shared" si="2"/>
        <v>0.12476606363069245</v>
      </c>
      <c r="J31" s="91"/>
      <c r="K31" s="88"/>
      <c r="L31" s="88"/>
      <c r="M31" s="88"/>
      <c r="N31" s="88"/>
      <c r="O31" s="88"/>
      <c r="P31" s="48"/>
      <c r="Q31" s="85"/>
    </row>
    <row r="32" spans="1:17" ht="21" x14ac:dyDescent="0.2">
      <c r="A32" s="86" t="s">
        <v>87</v>
      </c>
      <c r="B32" s="86">
        <v>6</v>
      </c>
      <c r="C32" s="8" t="s">
        <v>42</v>
      </c>
      <c r="D32" s="8">
        <v>19</v>
      </c>
      <c r="E32" s="8">
        <v>0</v>
      </c>
      <c r="F32" s="8">
        <v>113</v>
      </c>
      <c r="G32" s="7">
        <f t="shared" si="0"/>
        <v>1</v>
      </c>
      <c r="H32" s="7">
        <f t="shared" si="1"/>
        <v>0.14393939393939395</v>
      </c>
      <c r="I32" s="7">
        <f t="shared" si="2"/>
        <v>0.25165562913907286</v>
      </c>
      <c r="J32" s="89">
        <v>0.80201800000000001</v>
      </c>
      <c r="K32" s="86">
        <v>0.7</v>
      </c>
      <c r="L32" s="86">
        <v>200</v>
      </c>
      <c r="M32" s="86">
        <v>200</v>
      </c>
      <c r="N32" s="86">
        <v>200</v>
      </c>
      <c r="O32" s="86"/>
      <c r="P32" s="46"/>
      <c r="Q32" s="83" t="s">
        <v>92</v>
      </c>
    </row>
    <row r="33" spans="1:17" ht="21" x14ac:dyDescent="0.2">
      <c r="A33" s="87"/>
      <c r="B33" s="87"/>
      <c r="C33" s="15" t="s">
        <v>86</v>
      </c>
      <c r="D33" s="15">
        <v>28</v>
      </c>
      <c r="E33" s="15">
        <v>15</v>
      </c>
      <c r="F33" s="15">
        <v>62</v>
      </c>
      <c r="G33" s="17">
        <f t="shared" si="0"/>
        <v>0.65116279069767447</v>
      </c>
      <c r="H33" s="17">
        <f t="shared" si="1"/>
        <v>0.31111111111111112</v>
      </c>
      <c r="I33" s="17">
        <f t="shared" si="2"/>
        <v>0.42105263157894735</v>
      </c>
      <c r="J33" s="90"/>
      <c r="K33" s="87"/>
      <c r="L33" s="87"/>
      <c r="M33" s="87"/>
      <c r="N33" s="87"/>
      <c r="O33" s="87"/>
      <c r="P33" s="47"/>
      <c r="Q33" s="84"/>
    </row>
    <row r="34" spans="1:17" ht="21" x14ac:dyDescent="0.2">
      <c r="A34" s="88"/>
      <c r="B34" s="88"/>
      <c r="C34" s="16" t="s">
        <v>44</v>
      </c>
      <c r="D34" s="16">
        <v>99</v>
      </c>
      <c r="E34" s="16">
        <v>1366</v>
      </c>
      <c r="F34" s="16">
        <v>10</v>
      </c>
      <c r="G34" s="18">
        <f t="shared" si="0"/>
        <v>6.7576791808873715E-2</v>
      </c>
      <c r="H34" s="18">
        <f t="shared" si="1"/>
        <v>0.90825688073394495</v>
      </c>
      <c r="I34" s="18">
        <f t="shared" si="2"/>
        <v>0.12579415501905972</v>
      </c>
      <c r="J34" s="91"/>
      <c r="K34" s="88"/>
      <c r="L34" s="88"/>
      <c r="M34" s="88"/>
      <c r="N34" s="88"/>
      <c r="O34" s="88"/>
      <c r="P34" s="48"/>
      <c r="Q34" s="85"/>
    </row>
    <row r="35" spans="1:17" ht="21" x14ac:dyDescent="0.2">
      <c r="A35" s="86" t="s">
        <v>87</v>
      </c>
      <c r="B35" s="86">
        <v>7</v>
      </c>
      <c r="C35" s="8" t="s">
        <v>42</v>
      </c>
      <c r="D35" s="8">
        <v>19</v>
      </c>
      <c r="E35" s="8">
        <v>1</v>
      </c>
      <c r="F35" s="8">
        <v>113</v>
      </c>
      <c r="G35" s="7">
        <f t="shared" si="0"/>
        <v>0.95</v>
      </c>
      <c r="H35" s="7">
        <f t="shared" si="1"/>
        <v>0.14393939393939395</v>
      </c>
      <c r="I35" s="7">
        <f t="shared" si="2"/>
        <v>0.25</v>
      </c>
      <c r="J35" s="89">
        <v>0.78180000000000005</v>
      </c>
      <c r="K35" s="86">
        <v>0.7</v>
      </c>
      <c r="L35" s="86">
        <v>200</v>
      </c>
      <c r="M35" s="86">
        <v>200</v>
      </c>
      <c r="N35" s="86">
        <v>200</v>
      </c>
      <c r="O35" s="86"/>
      <c r="P35" s="46"/>
      <c r="Q35" s="83" t="s">
        <v>93</v>
      </c>
    </row>
    <row r="36" spans="1:17" ht="21" x14ac:dyDescent="0.2">
      <c r="A36" s="87"/>
      <c r="B36" s="87"/>
      <c r="C36" s="15" t="s">
        <v>86</v>
      </c>
      <c r="D36" s="15">
        <v>30</v>
      </c>
      <c r="E36" s="15">
        <v>17</v>
      </c>
      <c r="F36" s="15">
        <v>60</v>
      </c>
      <c r="G36" s="17">
        <f t="shared" si="0"/>
        <v>0.63829787234042556</v>
      </c>
      <c r="H36" s="17">
        <f t="shared" si="1"/>
        <v>0.33333333333333331</v>
      </c>
      <c r="I36" s="17">
        <f t="shared" si="2"/>
        <v>0.43795620437956206</v>
      </c>
      <c r="J36" s="90"/>
      <c r="K36" s="87"/>
      <c r="L36" s="87"/>
      <c r="M36" s="87"/>
      <c r="N36" s="87"/>
      <c r="O36" s="87"/>
      <c r="P36" s="47"/>
      <c r="Q36" s="84"/>
    </row>
    <row r="37" spans="1:17" ht="21" x14ac:dyDescent="0.2">
      <c r="A37" s="88"/>
      <c r="B37" s="88"/>
      <c r="C37" s="16" t="s">
        <v>44</v>
      </c>
      <c r="D37" s="16">
        <v>99</v>
      </c>
      <c r="E37" s="16">
        <v>1365</v>
      </c>
      <c r="F37" s="16">
        <v>10</v>
      </c>
      <c r="G37" s="18">
        <f t="shared" si="0"/>
        <v>6.7622950819672137E-2</v>
      </c>
      <c r="H37" s="18">
        <f t="shared" si="1"/>
        <v>0.90825688073394495</v>
      </c>
      <c r="I37" s="18">
        <f t="shared" si="2"/>
        <v>0.12587412587412589</v>
      </c>
      <c r="J37" s="91"/>
      <c r="K37" s="88"/>
      <c r="L37" s="88"/>
      <c r="M37" s="88"/>
      <c r="N37" s="88"/>
      <c r="O37" s="88"/>
      <c r="P37" s="48"/>
      <c r="Q37" s="85"/>
    </row>
    <row r="38" spans="1:17" ht="21" x14ac:dyDescent="0.2">
      <c r="A38" s="86" t="s">
        <v>87</v>
      </c>
      <c r="B38" s="86">
        <v>8</v>
      </c>
      <c r="C38" s="8" t="s">
        <v>42</v>
      </c>
      <c r="D38" s="8">
        <v>73</v>
      </c>
      <c r="E38" s="8">
        <v>72</v>
      </c>
      <c r="F38" s="8">
        <v>59</v>
      </c>
      <c r="G38" s="7">
        <f t="shared" si="0"/>
        <v>0.50344827586206897</v>
      </c>
      <c r="H38" s="7">
        <f t="shared" si="1"/>
        <v>0.55303030303030298</v>
      </c>
      <c r="I38" s="7">
        <f t="shared" si="2"/>
        <v>0.52707581227436828</v>
      </c>
      <c r="J38" s="89">
        <v>0.72509999999999997</v>
      </c>
      <c r="K38" s="86">
        <v>0.7</v>
      </c>
      <c r="L38" s="86">
        <v>200</v>
      </c>
      <c r="M38" s="86">
        <v>200</v>
      </c>
      <c r="N38" s="86">
        <v>200</v>
      </c>
      <c r="O38" s="86"/>
      <c r="P38" s="46"/>
      <c r="Q38" s="83" t="s">
        <v>94</v>
      </c>
    </row>
    <row r="39" spans="1:17" ht="21" x14ac:dyDescent="0.2">
      <c r="A39" s="87"/>
      <c r="B39" s="87"/>
      <c r="C39" s="15" t="s">
        <v>86</v>
      </c>
      <c r="D39" s="15">
        <v>57</v>
      </c>
      <c r="E39" s="15">
        <v>52</v>
      </c>
      <c r="F39" s="15">
        <v>33</v>
      </c>
      <c r="G39" s="17">
        <f t="shared" si="0"/>
        <v>0.52293577981651373</v>
      </c>
      <c r="H39" s="17">
        <f t="shared" si="1"/>
        <v>0.6333333333333333</v>
      </c>
      <c r="I39" s="17">
        <f t="shared" si="2"/>
        <v>0.57286432160804024</v>
      </c>
      <c r="J39" s="90"/>
      <c r="K39" s="87"/>
      <c r="L39" s="87"/>
      <c r="M39" s="87"/>
      <c r="N39" s="87"/>
      <c r="O39" s="87"/>
      <c r="P39" s="47"/>
      <c r="Q39" s="84"/>
    </row>
    <row r="40" spans="1:17" ht="21" x14ac:dyDescent="0.2">
      <c r="A40" s="88"/>
      <c r="B40" s="88"/>
      <c r="C40" s="16" t="s">
        <v>44</v>
      </c>
      <c r="D40" s="16">
        <v>6</v>
      </c>
      <c r="E40" s="16">
        <v>4</v>
      </c>
      <c r="F40" s="16">
        <v>103</v>
      </c>
      <c r="G40" s="18">
        <f t="shared" si="0"/>
        <v>0.6</v>
      </c>
      <c r="H40" s="18">
        <f t="shared" si="1"/>
        <v>5.5045871559633031E-2</v>
      </c>
      <c r="I40" s="18">
        <f t="shared" si="2"/>
        <v>0.10084033613445378</v>
      </c>
      <c r="J40" s="91"/>
      <c r="K40" s="88"/>
      <c r="L40" s="88"/>
      <c r="M40" s="88"/>
      <c r="N40" s="88"/>
      <c r="O40" s="88"/>
      <c r="P40" s="48"/>
      <c r="Q40" s="85"/>
    </row>
    <row r="41" spans="1:17" ht="21" x14ac:dyDescent="0.2">
      <c r="A41" s="93" t="s">
        <v>87</v>
      </c>
      <c r="B41" s="93">
        <v>9</v>
      </c>
      <c r="C41" s="25" t="s">
        <v>42</v>
      </c>
      <c r="D41" s="25">
        <v>67</v>
      </c>
      <c r="E41" s="25">
        <v>57</v>
      </c>
      <c r="F41" s="25">
        <v>65</v>
      </c>
      <c r="G41" s="26">
        <f t="shared" si="0"/>
        <v>0.54032258064516125</v>
      </c>
      <c r="H41" s="26">
        <f t="shared" si="1"/>
        <v>0.50757575757575757</v>
      </c>
      <c r="I41" s="26">
        <f t="shared" si="2"/>
        <v>0.5234375</v>
      </c>
      <c r="J41" s="99">
        <v>0.78471800000000003</v>
      </c>
      <c r="K41" s="93">
        <v>0.7</v>
      </c>
      <c r="L41" s="93">
        <v>200</v>
      </c>
      <c r="M41" s="93">
        <v>200</v>
      </c>
      <c r="N41" s="93">
        <v>200</v>
      </c>
      <c r="O41" s="93"/>
      <c r="P41" s="52"/>
      <c r="Q41" s="96" t="s">
        <v>104</v>
      </c>
    </row>
    <row r="42" spans="1:17" ht="21" x14ac:dyDescent="0.2">
      <c r="A42" s="94"/>
      <c r="B42" s="94"/>
      <c r="C42" s="27" t="s">
        <v>86</v>
      </c>
      <c r="D42" s="27">
        <v>45</v>
      </c>
      <c r="E42" s="27">
        <v>34</v>
      </c>
      <c r="F42" s="27">
        <v>45</v>
      </c>
      <c r="G42" s="28">
        <f t="shared" si="0"/>
        <v>0.569620253164557</v>
      </c>
      <c r="H42" s="28">
        <f t="shared" si="1"/>
        <v>0.5</v>
      </c>
      <c r="I42" s="28">
        <f t="shared" si="2"/>
        <v>0.53254437869822491</v>
      </c>
      <c r="J42" s="100"/>
      <c r="K42" s="94"/>
      <c r="L42" s="94"/>
      <c r="M42" s="94"/>
      <c r="N42" s="94"/>
      <c r="O42" s="94"/>
      <c r="P42" s="53"/>
      <c r="Q42" s="97"/>
    </row>
    <row r="43" spans="1:17" ht="21" x14ac:dyDescent="0.2">
      <c r="A43" s="95"/>
      <c r="B43" s="95"/>
      <c r="C43" s="29" t="s">
        <v>44</v>
      </c>
      <c r="D43" s="29">
        <v>6</v>
      </c>
      <c r="E43" s="29">
        <v>3</v>
      </c>
      <c r="F43" s="29">
        <v>103</v>
      </c>
      <c r="G43" s="30">
        <f t="shared" si="0"/>
        <v>0.66666666666666663</v>
      </c>
      <c r="H43" s="30">
        <f t="shared" si="1"/>
        <v>5.5045871559633031E-2</v>
      </c>
      <c r="I43" s="30">
        <f t="shared" si="2"/>
        <v>0.10169491525423729</v>
      </c>
      <c r="J43" s="101"/>
      <c r="K43" s="95"/>
      <c r="L43" s="95"/>
      <c r="M43" s="95"/>
      <c r="N43" s="95"/>
      <c r="O43" s="95"/>
      <c r="P43" s="54"/>
      <c r="Q43" s="98"/>
    </row>
    <row r="44" spans="1:17" ht="16" customHeight="1" x14ac:dyDescent="0.2">
      <c r="A44" s="106" t="s">
        <v>87</v>
      </c>
      <c r="B44" s="106">
        <v>10</v>
      </c>
      <c r="C44" s="55" t="s">
        <v>42</v>
      </c>
      <c r="D44" s="55">
        <v>58</v>
      </c>
      <c r="E44" s="55">
        <v>33</v>
      </c>
      <c r="F44" s="55">
        <v>74</v>
      </c>
      <c r="G44" s="56">
        <f t="shared" ref="G44:G46" si="3">D44/(D44+E44)*100%</f>
        <v>0.63736263736263732</v>
      </c>
      <c r="H44" s="56">
        <f t="shared" ref="H44:H46" si="4">D44/(D44+F44)</f>
        <v>0.43939393939393939</v>
      </c>
      <c r="I44" s="56">
        <f t="shared" ref="I44:I46" si="5">2*D44/(2*D44+E44+F44)</f>
        <v>0.52017937219730936</v>
      </c>
      <c r="J44" s="118">
        <v>0.78303699999999998</v>
      </c>
      <c r="K44" s="106">
        <v>0.7</v>
      </c>
      <c r="L44" s="106">
        <v>200</v>
      </c>
      <c r="M44" s="106">
        <v>200</v>
      </c>
      <c r="N44" s="106">
        <v>200</v>
      </c>
      <c r="O44" s="106"/>
      <c r="P44" s="106">
        <v>232928</v>
      </c>
      <c r="Q44" s="83" t="s">
        <v>100</v>
      </c>
    </row>
    <row r="45" spans="1:17" ht="16" customHeight="1" x14ac:dyDescent="0.2">
      <c r="A45" s="107"/>
      <c r="B45" s="107"/>
      <c r="C45" s="58" t="s">
        <v>86</v>
      </c>
      <c r="D45" s="58">
        <v>49</v>
      </c>
      <c r="E45" s="58">
        <v>38</v>
      </c>
      <c r="F45" s="58">
        <v>41</v>
      </c>
      <c r="G45" s="59">
        <f t="shared" si="3"/>
        <v>0.56321839080459768</v>
      </c>
      <c r="H45" s="59">
        <f t="shared" si="4"/>
        <v>0.5444444444444444</v>
      </c>
      <c r="I45" s="59">
        <f t="shared" si="5"/>
        <v>0.5536723163841808</v>
      </c>
      <c r="J45" s="119"/>
      <c r="K45" s="107"/>
      <c r="L45" s="107"/>
      <c r="M45" s="107"/>
      <c r="N45" s="107"/>
      <c r="O45" s="107"/>
      <c r="P45" s="107"/>
      <c r="Q45" s="84"/>
    </row>
    <row r="46" spans="1:17" ht="52" customHeight="1" x14ac:dyDescent="0.2">
      <c r="A46" s="108"/>
      <c r="B46" s="108"/>
      <c r="C46" s="61" t="s">
        <v>44</v>
      </c>
      <c r="D46" s="61">
        <v>7</v>
      </c>
      <c r="E46" s="61">
        <v>0</v>
      </c>
      <c r="F46" s="61">
        <v>102</v>
      </c>
      <c r="G46" s="62">
        <f t="shared" si="3"/>
        <v>1</v>
      </c>
      <c r="H46" s="62">
        <f t="shared" si="4"/>
        <v>6.4220183486238536E-2</v>
      </c>
      <c r="I46" s="62">
        <f t="shared" si="5"/>
        <v>0.1206896551724138</v>
      </c>
      <c r="J46" s="120"/>
      <c r="K46" s="108"/>
      <c r="L46" s="108"/>
      <c r="M46" s="108"/>
      <c r="N46" s="108"/>
      <c r="O46" s="108"/>
      <c r="P46" s="108"/>
      <c r="Q46" s="85"/>
    </row>
    <row r="47" spans="1:17" ht="21" customHeight="1" x14ac:dyDescent="0.2">
      <c r="A47" s="86" t="s">
        <v>87</v>
      </c>
      <c r="B47" s="86">
        <v>11</v>
      </c>
      <c r="C47" s="8" t="s">
        <v>42</v>
      </c>
      <c r="D47" s="8">
        <v>47</v>
      </c>
      <c r="E47" s="8">
        <v>29</v>
      </c>
      <c r="F47" s="8">
        <v>85</v>
      </c>
      <c r="G47" s="7">
        <f t="shared" ref="G47:G49" si="6">D47/(D47+E47)*100%</f>
        <v>0.61842105263157898</v>
      </c>
      <c r="H47" s="7">
        <f t="shared" ref="H47:H49" si="7">D47/(D47+F47)</f>
        <v>0.35606060606060608</v>
      </c>
      <c r="I47" s="7">
        <f t="shared" ref="I47:I49" si="8">2*D47/(2*D47+E47+F47)</f>
        <v>0.45192307692307693</v>
      </c>
      <c r="J47" s="89">
        <v>0.78129999999999999</v>
      </c>
      <c r="K47" s="86">
        <v>0.7</v>
      </c>
      <c r="L47" s="86">
        <v>200</v>
      </c>
      <c r="M47" s="86">
        <v>200</v>
      </c>
      <c r="N47" s="86">
        <v>200</v>
      </c>
      <c r="O47" s="86"/>
      <c r="P47" s="49"/>
      <c r="Q47" s="83" t="s">
        <v>95</v>
      </c>
    </row>
    <row r="48" spans="1:17" ht="21" x14ac:dyDescent="0.2">
      <c r="A48" s="87"/>
      <c r="B48" s="87"/>
      <c r="C48" s="15" t="s">
        <v>86</v>
      </c>
      <c r="D48" s="15">
        <v>48</v>
      </c>
      <c r="E48" s="15">
        <v>40</v>
      </c>
      <c r="F48" s="15">
        <v>42</v>
      </c>
      <c r="G48" s="17">
        <f t="shared" si="6"/>
        <v>0.54545454545454541</v>
      </c>
      <c r="H48" s="17">
        <f t="shared" si="7"/>
        <v>0.53333333333333333</v>
      </c>
      <c r="I48" s="17">
        <f t="shared" si="8"/>
        <v>0.5393258426966292</v>
      </c>
      <c r="J48" s="90"/>
      <c r="K48" s="87"/>
      <c r="L48" s="87"/>
      <c r="M48" s="87"/>
      <c r="N48" s="87"/>
      <c r="O48" s="87"/>
      <c r="P48" s="50"/>
      <c r="Q48" s="84"/>
    </row>
    <row r="49" spans="1:17" ht="21" x14ac:dyDescent="0.2">
      <c r="A49" s="88"/>
      <c r="B49" s="88"/>
      <c r="C49" s="16" t="s">
        <v>44</v>
      </c>
      <c r="D49" s="16">
        <v>7</v>
      </c>
      <c r="E49" s="16">
        <v>3</v>
      </c>
      <c r="F49" s="16">
        <v>102</v>
      </c>
      <c r="G49" s="18">
        <f t="shared" si="6"/>
        <v>0.7</v>
      </c>
      <c r="H49" s="18">
        <f t="shared" si="7"/>
        <v>6.4220183486238536E-2</v>
      </c>
      <c r="I49" s="18">
        <f t="shared" si="8"/>
        <v>0.11764705882352941</v>
      </c>
      <c r="J49" s="91"/>
      <c r="K49" s="88"/>
      <c r="L49" s="88"/>
      <c r="M49" s="88"/>
      <c r="N49" s="88"/>
      <c r="O49" s="88"/>
      <c r="P49" s="51"/>
      <c r="Q49" s="85"/>
    </row>
    <row r="50" spans="1:17" ht="21" x14ac:dyDescent="0.2">
      <c r="A50" s="86" t="s">
        <v>87</v>
      </c>
      <c r="B50" s="86">
        <v>12</v>
      </c>
      <c r="C50" s="8" t="s">
        <v>42</v>
      </c>
      <c r="D50" s="8">
        <v>47</v>
      </c>
      <c r="E50" s="8">
        <v>30</v>
      </c>
      <c r="F50" s="8">
        <v>85</v>
      </c>
      <c r="G50" s="7">
        <f t="shared" ref="G50:G52" si="9">D50/(D50+E50)*100%</f>
        <v>0.61038961038961037</v>
      </c>
      <c r="H50" s="7">
        <f t="shared" ref="H50:H52" si="10">D50/(D50+F50)</f>
        <v>0.35606060606060608</v>
      </c>
      <c r="I50" s="7">
        <f t="shared" ref="I50:I52" si="11">2*D50/(2*D50+E50+F50)</f>
        <v>0.44976076555023925</v>
      </c>
      <c r="J50" s="89">
        <v>0.78320000000000001</v>
      </c>
      <c r="K50" s="86">
        <v>0.7</v>
      </c>
      <c r="L50" s="86">
        <v>200</v>
      </c>
      <c r="M50" s="86">
        <v>200</v>
      </c>
      <c r="N50" s="86">
        <v>200</v>
      </c>
      <c r="O50" s="86"/>
      <c r="P50" s="86">
        <v>202922</v>
      </c>
      <c r="Q50" s="83" t="s">
        <v>96</v>
      </c>
    </row>
    <row r="51" spans="1:17" ht="21" x14ac:dyDescent="0.2">
      <c r="A51" s="87"/>
      <c r="B51" s="87"/>
      <c r="C51" s="15" t="s">
        <v>86</v>
      </c>
      <c r="D51" s="15">
        <v>49</v>
      </c>
      <c r="E51" s="15">
        <v>40</v>
      </c>
      <c r="F51" s="15">
        <v>41</v>
      </c>
      <c r="G51" s="17">
        <f t="shared" si="9"/>
        <v>0.550561797752809</v>
      </c>
      <c r="H51" s="17">
        <f t="shared" si="10"/>
        <v>0.5444444444444444</v>
      </c>
      <c r="I51" s="17">
        <f t="shared" si="11"/>
        <v>0.54748603351955305</v>
      </c>
      <c r="J51" s="90"/>
      <c r="K51" s="87"/>
      <c r="L51" s="87"/>
      <c r="M51" s="87"/>
      <c r="N51" s="87"/>
      <c r="O51" s="87"/>
      <c r="P51" s="87"/>
      <c r="Q51" s="84"/>
    </row>
    <row r="52" spans="1:17" ht="43" customHeight="1" x14ac:dyDescent="0.2">
      <c r="A52" s="88"/>
      <c r="B52" s="88"/>
      <c r="C52" s="16" t="s">
        <v>44</v>
      </c>
      <c r="D52" s="16">
        <v>7</v>
      </c>
      <c r="E52" s="16">
        <v>3</v>
      </c>
      <c r="F52" s="16">
        <v>102</v>
      </c>
      <c r="G52" s="18">
        <f t="shared" si="9"/>
        <v>0.7</v>
      </c>
      <c r="H52" s="18">
        <f t="shared" si="10"/>
        <v>6.4220183486238536E-2</v>
      </c>
      <c r="I52" s="18">
        <f t="shared" si="11"/>
        <v>0.11764705882352941</v>
      </c>
      <c r="J52" s="91"/>
      <c r="K52" s="88"/>
      <c r="L52" s="88"/>
      <c r="M52" s="88"/>
      <c r="N52" s="88"/>
      <c r="O52" s="88"/>
      <c r="P52" s="88"/>
      <c r="Q52" s="85"/>
    </row>
    <row r="53" spans="1:17" ht="21" x14ac:dyDescent="0.2">
      <c r="A53" s="86" t="s">
        <v>87</v>
      </c>
      <c r="B53" s="86">
        <v>13</v>
      </c>
      <c r="C53" s="8" t="s">
        <v>42</v>
      </c>
      <c r="D53" s="8">
        <v>47</v>
      </c>
      <c r="E53" s="8">
        <v>29</v>
      </c>
      <c r="F53" s="8">
        <v>85</v>
      </c>
      <c r="G53" s="7">
        <f t="shared" ref="G53:G55" si="12">D53/(D53+E53)*100%</f>
        <v>0.61842105263157898</v>
      </c>
      <c r="H53" s="7">
        <f t="shared" ref="H53:H55" si="13">D53/(D53+F53)</f>
        <v>0.35606060606060608</v>
      </c>
      <c r="I53" s="7">
        <f t="shared" ref="I53:I55" si="14">2*D53/(2*D53+E53+F53)</f>
        <v>0.45192307692307693</v>
      </c>
      <c r="J53" s="89">
        <v>0.77290000000000003</v>
      </c>
      <c r="K53" s="86">
        <v>0.7</v>
      </c>
      <c r="L53" s="86">
        <v>200</v>
      </c>
      <c r="M53" s="86">
        <v>200</v>
      </c>
      <c r="N53" s="86">
        <v>200</v>
      </c>
      <c r="O53" s="86"/>
      <c r="P53" s="86">
        <v>233044</v>
      </c>
      <c r="Q53" s="83" t="s">
        <v>97</v>
      </c>
    </row>
    <row r="54" spans="1:17" ht="21" x14ac:dyDescent="0.2">
      <c r="A54" s="87"/>
      <c r="B54" s="87"/>
      <c r="C54" s="15" t="s">
        <v>86</v>
      </c>
      <c r="D54" s="15">
        <v>49</v>
      </c>
      <c r="E54" s="15">
        <v>40</v>
      </c>
      <c r="F54" s="15">
        <v>41</v>
      </c>
      <c r="G54" s="17">
        <f t="shared" si="12"/>
        <v>0.550561797752809</v>
      </c>
      <c r="H54" s="17">
        <f t="shared" si="13"/>
        <v>0.5444444444444444</v>
      </c>
      <c r="I54" s="17">
        <f t="shared" si="14"/>
        <v>0.54748603351955305</v>
      </c>
      <c r="J54" s="90"/>
      <c r="K54" s="87"/>
      <c r="L54" s="87"/>
      <c r="M54" s="87"/>
      <c r="N54" s="87"/>
      <c r="O54" s="87"/>
      <c r="P54" s="87"/>
      <c r="Q54" s="84"/>
    </row>
    <row r="55" spans="1:17" ht="68" customHeight="1" x14ac:dyDescent="0.2">
      <c r="A55" s="88"/>
      <c r="B55" s="88"/>
      <c r="C55" s="16" t="s">
        <v>44</v>
      </c>
      <c r="D55" s="16">
        <v>7</v>
      </c>
      <c r="E55" s="16">
        <v>3</v>
      </c>
      <c r="F55" s="16">
        <v>102</v>
      </c>
      <c r="G55" s="18">
        <f t="shared" si="12"/>
        <v>0.7</v>
      </c>
      <c r="H55" s="18">
        <f t="shared" si="13"/>
        <v>6.4220183486238536E-2</v>
      </c>
      <c r="I55" s="18">
        <f t="shared" si="14"/>
        <v>0.11764705882352941</v>
      </c>
      <c r="J55" s="91"/>
      <c r="K55" s="88"/>
      <c r="L55" s="88"/>
      <c r="M55" s="88"/>
      <c r="N55" s="88"/>
      <c r="O55" s="88"/>
      <c r="P55" s="88"/>
      <c r="Q55" s="85"/>
    </row>
    <row r="56" spans="1:17" ht="21" x14ac:dyDescent="0.2">
      <c r="A56" s="86" t="s">
        <v>101</v>
      </c>
      <c r="B56" s="86">
        <v>14</v>
      </c>
      <c r="C56" s="8" t="s">
        <v>42</v>
      </c>
      <c r="D56" s="8">
        <v>56</v>
      </c>
      <c r="E56" s="8">
        <v>30</v>
      </c>
      <c r="F56" s="8">
        <v>76</v>
      </c>
      <c r="G56" s="7">
        <f t="shared" ref="G56:G61" si="15">D56/(D56+E56)*100%</f>
        <v>0.65116279069767447</v>
      </c>
      <c r="H56" s="7">
        <f t="shared" ref="H56:H61" si="16">D56/(D56+F56)</f>
        <v>0.42424242424242425</v>
      </c>
      <c r="I56" s="7">
        <f t="shared" ref="I56:I61" si="17">2*D56/(2*D56+E56+F56)</f>
        <v>0.51376146788990829</v>
      </c>
      <c r="J56" s="89" t="s">
        <v>102</v>
      </c>
      <c r="K56" s="86">
        <v>0.7</v>
      </c>
      <c r="L56" s="86">
        <v>200</v>
      </c>
      <c r="M56" s="86">
        <v>200</v>
      </c>
      <c r="N56" s="86">
        <v>200</v>
      </c>
      <c r="O56" s="86"/>
      <c r="P56" s="86"/>
      <c r="Q56" s="83" t="s">
        <v>103</v>
      </c>
    </row>
    <row r="57" spans="1:17" ht="21" x14ac:dyDescent="0.2">
      <c r="A57" s="87"/>
      <c r="B57" s="87"/>
      <c r="C57" s="15" t="s">
        <v>86</v>
      </c>
      <c r="D57" s="15">
        <v>43</v>
      </c>
      <c r="E57" s="15">
        <v>35</v>
      </c>
      <c r="F57" s="15">
        <v>47</v>
      </c>
      <c r="G57" s="17">
        <f t="shared" si="15"/>
        <v>0.55128205128205132</v>
      </c>
      <c r="H57" s="17">
        <f t="shared" si="16"/>
        <v>0.4777777777777778</v>
      </c>
      <c r="I57" s="17">
        <f t="shared" si="17"/>
        <v>0.51190476190476186</v>
      </c>
      <c r="J57" s="90"/>
      <c r="K57" s="87"/>
      <c r="L57" s="87"/>
      <c r="M57" s="87"/>
      <c r="N57" s="87"/>
      <c r="O57" s="87"/>
      <c r="P57" s="87"/>
      <c r="Q57" s="84"/>
    </row>
    <row r="58" spans="1:17" ht="21" x14ac:dyDescent="0.2">
      <c r="A58" s="88"/>
      <c r="B58" s="88"/>
      <c r="C58" s="16" t="s">
        <v>44</v>
      </c>
      <c r="D58" s="16">
        <v>7</v>
      </c>
      <c r="E58" s="16">
        <v>4</v>
      </c>
      <c r="F58" s="16">
        <v>102</v>
      </c>
      <c r="G58" s="18">
        <f t="shared" si="15"/>
        <v>0.63636363636363635</v>
      </c>
      <c r="H58" s="18">
        <f t="shared" si="16"/>
        <v>6.4220183486238536E-2</v>
      </c>
      <c r="I58" s="18">
        <f t="shared" si="17"/>
        <v>0.11666666666666667</v>
      </c>
      <c r="J58" s="91"/>
      <c r="K58" s="88"/>
      <c r="L58" s="88"/>
      <c r="M58" s="88"/>
      <c r="N58" s="88"/>
      <c r="O58" s="88"/>
      <c r="P58" s="88"/>
      <c r="Q58" s="85"/>
    </row>
    <row r="59" spans="1:17" ht="21" x14ac:dyDescent="0.2">
      <c r="A59" s="106" t="s">
        <v>87</v>
      </c>
      <c r="B59" s="106">
        <v>15</v>
      </c>
      <c r="C59" s="55" t="s">
        <v>42</v>
      </c>
      <c r="D59" s="55">
        <v>64</v>
      </c>
      <c r="E59" s="55">
        <v>56</v>
      </c>
      <c r="F59" s="55">
        <v>68</v>
      </c>
      <c r="G59" s="56">
        <f t="shared" si="15"/>
        <v>0.53333333333333333</v>
      </c>
      <c r="H59" s="56">
        <f t="shared" si="16"/>
        <v>0.48484848484848486</v>
      </c>
      <c r="I59" s="56">
        <f t="shared" si="17"/>
        <v>0.50793650793650791</v>
      </c>
      <c r="J59" s="118">
        <v>0.78779999999999994</v>
      </c>
      <c r="K59" s="106">
        <v>0.7</v>
      </c>
      <c r="L59" s="106">
        <v>200</v>
      </c>
      <c r="M59" s="106">
        <v>200</v>
      </c>
      <c r="N59" s="106">
        <v>200</v>
      </c>
      <c r="O59" s="106"/>
      <c r="P59" s="64"/>
      <c r="Q59" s="103" t="s">
        <v>105</v>
      </c>
    </row>
    <row r="60" spans="1:17" ht="21" x14ac:dyDescent="0.2">
      <c r="A60" s="107"/>
      <c r="B60" s="107"/>
      <c r="C60" s="58" t="s">
        <v>86</v>
      </c>
      <c r="D60" s="58">
        <v>49</v>
      </c>
      <c r="E60" s="58">
        <v>39</v>
      </c>
      <c r="F60" s="58">
        <v>41</v>
      </c>
      <c r="G60" s="59">
        <f t="shared" si="15"/>
        <v>0.55681818181818177</v>
      </c>
      <c r="H60" s="59">
        <f t="shared" si="16"/>
        <v>0.5444444444444444</v>
      </c>
      <c r="I60" s="59">
        <f t="shared" si="17"/>
        <v>0.550561797752809</v>
      </c>
      <c r="J60" s="119"/>
      <c r="K60" s="107"/>
      <c r="L60" s="107"/>
      <c r="M60" s="107"/>
      <c r="N60" s="107"/>
      <c r="O60" s="107"/>
      <c r="P60" s="66">
        <v>247378</v>
      </c>
      <c r="Q60" s="104"/>
    </row>
    <row r="61" spans="1:17" ht="21" x14ac:dyDescent="0.2">
      <c r="A61" s="108"/>
      <c r="B61" s="108"/>
      <c r="C61" s="61" t="s">
        <v>44</v>
      </c>
      <c r="D61" s="61">
        <v>7</v>
      </c>
      <c r="E61" s="61">
        <v>3</v>
      </c>
      <c r="F61" s="61">
        <v>102</v>
      </c>
      <c r="G61" s="62">
        <f t="shared" si="15"/>
        <v>0.7</v>
      </c>
      <c r="H61" s="62">
        <f t="shared" si="16"/>
        <v>6.4220183486238536E-2</v>
      </c>
      <c r="I61" s="62">
        <f t="shared" si="17"/>
        <v>0.11764705882352941</v>
      </c>
      <c r="J61" s="120"/>
      <c r="K61" s="108"/>
      <c r="L61" s="108"/>
      <c r="M61" s="108"/>
      <c r="N61" s="108"/>
      <c r="O61" s="108"/>
      <c r="P61" s="68"/>
      <c r="Q61" s="105"/>
    </row>
    <row r="62" spans="1:17" ht="21" x14ac:dyDescent="0.2">
      <c r="A62" s="106" t="s">
        <v>87</v>
      </c>
      <c r="B62" s="106">
        <v>16</v>
      </c>
      <c r="C62" s="55" t="s">
        <v>42</v>
      </c>
      <c r="D62" s="55">
        <v>64</v>
      </c>
      <c r="E62" s="55">
        <v>61</v>
      </c>
      <c r="F62" s="55">
        <v>68</v>
      </c>
      <c r="G62" s="56">
        <f t="shared" ref="G62:G67" si="18">D62/(D62+E62)*100%</f>
        <v>0.51200000000000001</v>
      </c>
      <c r="H62" s="56">
        <f t="shared" ref="H62:H67" si="19">D62/(D62+F62)</f>
        <v>0.48484848484848486</v>
      </c>
      <c r="I62" s="56">
        <f t="shared" ref="I62:I67" si="20">2*D62/(2*D62+E62+F62)</f>
        <v>0.49805447470817121</v>
      </c>
      <c r="J62" s="118">
        <v>0.79669999999999996</v>
      </c>
      <c r="K62" s="106">
        <v>0.7</v>
      </c>
      <c r="L62" s="106">
        <v>200</v>
      </c>
      <c r="M62" s="106">
        <v>200</v>
      </c>
      <c r="N62" s="106">
        <v>200</v>
      </c>
      <c r="O62" s="106"/>
      <c r="P62" s="64"/>
      <c r="Q62" s="103" t="s">
        <v>106</v>
      </c>
    </row>
    <row r="63" spans="1:17" ht="21" x14ac:dyDescent="0.2">
      <c r="A63" s="107"/>
      <c r="B63" s="107"/>
      <c r="C63" s="58" t="s">
        <v>86</v>
      </c>
      <c r="D63" s="58">
        <v>46</v>
      </c>
      <c r="E63" s="58">
        <v>33</v>
      </c>
      <c r="F63" s="58">
        <v>44</v>
      </c>
      <c r="G63" s="59">
        <f t="shared" si="18"/>
        <v>0.58227848101265822</v>
      </c>
      <c r="H63" s="59">
        <f t="shared" si="19"/>
        <v>0.51111111111111107</v>
      </c>
      <c r="I63" s="59">
        <f t="shared" si="20"/>
        <v>0.54437869822485208</v>
      </c>
      <c r="J63" s="119"/>
      <c r="K63" s="107"/>
      <c r="L63" s="107"/>
      <c r="M63" s="107"/>
      <c r="N63" s="107"/>
      <c r="O63" s="107"/>
      <c r="P63" s="66"/>
      <c r="Q63" s="104"/>
    </row>
    <row r="64" spans="1:17" ht="21" x14ac:dyDescent="0.2">
      <c r="A64" s="108"/>
      <c r="B64" s="108"/>
      <c r="C64" s="61" t="s">
        <v>44</v>
      </c>
      <c r="D64" s="61">
        <v>6</v>
      </c>
      <c r="E64" s="61">
        <v>3</v>
      </c>
      <c r="F64" s="61">
        <v>103</v>
      </c>
      <c r="G64" s="62">
        <f t="shared" si="18"/>
        <v>0.66666666666666663</v>
      </c>
      <c r="H64" s="62">
        <f t="shared" si="19"/>
        <v>5.5045871559633031E-2</v>
      </c>
      <c r="I64" s="62">
        <f t="shared" si="20"/>
        <v>0.10169491525423729</v>
      </c>
      <c r="J64" s="120"/>
      <c r="K64" s="108"/>
      <c r="L64" s="108"/>
      <c r="M64" s="108"/>
      <c r="N64" s="108"/>
      <c r="O64" s="108"/>
      <c r="P64" s="68"/>
      <c r="Q64" s="105"/>
    </row>
    <row r="65" spans="1:17" ht="21" x14ac:dyDescent="0.2">
      <c r="A65" s="83" t="s">
        <v>107</v>
      </c>
      <c r="B65" s="86">
        <v>17</v>
      </c>
      <c r="C65" s="25" t="s">
        <v>42</v>
      </c>
      <c r="D65" s="25">
        <v>50</v>
      </c>
      <c r="E65" s="25">
        <v>26</v>
      </c>
      <c r="F65" s="25">
        <v>82</v>
      </c>
      <c r="G65" s="26">
        <f t="shared" si="18"/>
        <v>0.65789473684210531</v>
      </c>
      <c r="H65" s="26">
        <f t="shared" si="19"/>
        <v>0.37878787878787878</v>
      </c>
      <c r="I65" s="26">
        <f t="shared" si="20"/>
        <v>0.48076923076923078</v>
      </c>
      <c r="J65" s="89" t="s">
        <v>102</v>
      </c>
      <c r="K65" s="86">
        <v>0.7</v>
      </c>
      <c r="L65" s="86">
        <v>200</v>
      </c>
      <c r="M65" s="86">
        <v>200</v>
      </c>
      <c r="N65" s="86">
        <v>200</v>
      </c>
      <c r="O65" s="86"/>
      <c r="P65" s="86"/>
      <c r="Q65" s="83" t="s">
        <v>108</v>
      </c>
    </row>
    <row r="66" spans="1:17" ht="21" x14ac:dyDescent="0.2">
      <c r="A66" s="87"/>
      <c r="B66" s="87"/>
      <c r="C66" s="27" t="s">
        <v>86</v>
      </c>
      <c r="D66" s="27">
        <v>38</v>
      </c>
      <c r="E66" s="27">
        <v>21</v>
      </c>
      <c r="F66" s="27">
        <v>52</v>
      </c>
      <c r="G66" s="28">
        <f t="shared" si="18"/>
        <v>0.64406779661016944</v>
      </c>
      <c r="H66" s="28">
        <f t="shared" si="19"/>
        <v>0.42222222222222222</v>
      </c>
      <c r="I66" s="28">
        <f t="shared" si="20"/>
        <v>0.51006711409395977</v>
      </c>
      <c r="J66" s="90"/>
      <c r="K66" s="87"/>
      <c r="L66" s="87"/>
      <c r="M66" s="87"/>
      <c r="N66" s="87"/>
      <c r="O66" s="87"/>
      <c r="P66" s="87"/>
      <c r="Q66" s="84"/>
    </row>
    <row r="67" spans="1:17" ht="21" x14ac:dyDescent="0.2">
      <c r="A67" s="88"/>
      <c r="B67" s="88"/>
      <c r="C67" s="29" t="s">
        <v>44</v>
      </c>
      <c r="D67" s="29">
        <v>4</v>
      </c>
      <c r="E67" s="29">
        <v>0</v>
      </c>
      <c r="F67" s="29">
        <v>105</v>
      </c>
      <c r="G67" s="30">
        <f t="shared" si="18"/>
        <v>1</v>
      </c>
      <c r="H67" s="30">
        <f t="shared" si="19"/>
        <v>3.669724770642202E-2</v>
      </c>
      <c r="I67" s="30">
        <f t="shared" si="20"/>
        <v>7.0796460176991149E-2</v>
      </c>
      <c r="J67" s="91"/>
      <c r="K67" s="88"/>
      <c r="L67" s="88"/>
      <c r="M67" s="88"/>
      <c r="N67" s="88"/>
      <c r="O67" s="88"/>
      <c r="P67" s="88"/>
      <c r="Q67" s="85"/>
    </row>
    <row r="68" spans="1:17" ht="21" x14ac:dyDescent="0.2">
      <c r="A68" s="106" t="s">
        <v>87</v>
      </c>
      <c r="B68" s="106" t="s">
        <v>109</v>
      </c>
      <c r="C68" s="55" t="s">
        <v>42</v>
      </c>
      <c r="D68" s="55">
        <v>77</v>
      </c>
      <c r="E68" s="55">
        <v>76</v>
      </c>
      <c r="F68" s="55">
        <v>55</v>
      </c>
      <c r="G68" s="56">
        <f t="shared" ref="G68:G70" si="21">D68/(D68+E68)*100%</f>
        <v>0.50326797385620914</v>
      </c>
      <c r="H68" s="56">
        <f t="shared" ref="H68:H70" si="22">D68/(D68+F68)</f>
        <v>0.58333333333333337</v>
      </c>
      <c r="I68" s="56">
        <f t="shared" ref="I68:I70" si="23">2*D68/(2*D68+E68+F68)</f>
        <v>0.54035087719298247</v>
      </c>
      <c r="J68" s="118">
        <v>0.80989999999999995</v>
      </c>
      <c r="K68" s="106">
        <v>0.7</v>
      </c>
      <c r="L68" s="106">
        <v>200</v>
      </c>
      <c r="M68" s="106">
        <v>200</v>
      </c>
      <c r="N68" s="106">
        <v>200</v>
      </c>
      <c r="O68" s="106"/>
      <c r="P68" s="106">
        <v>5493427</v>
      </c>
      <c r="Q68" s="103" t="s">
        <v>110</v>
      </c>
    </row>
    <row r="69" spans="1:17" ht="21" x14ac:dyDescent="0.2">
      <c r="A69" s="107"/>
      <c r="B69" s="107"/>
      <c r="C69" s="58" t="s">
        <v>86</v>
      </c>
      <c r="D69" s="58">
        <v>42</v>
      </c>
      <c r="E69" s="58">
        <v>18</v>
      </c>
      <c r="F69" s="58">
        <v>48</v>
      </c>
      <c r="G69" s="59">
        <f t="shared" si="21"/>
        <v>0.7</v>
      </c>
      <c r="H69" s="59">
        <f t="shared" si="22"/>
        <v>0.46666666666666667</v>
      </c>
      <c r="I69" s="59">
        <f t="shared" si="23"/>
        <v>0.56000000000000005</v>
      </c>
      <c r="J69" s="119"/>
      <c r="K69" s="107"/>
      <c r="L69" s="107"/>
      <c r="M69" s="107"/>
      <c r="N69" s="107"/>
      <c r="O69" s="107"/>
      <c r="P69" s="107"/>
      <c r="Q69" s="104"/>
    </row>
    <row r="70" spans="1:17" ht="21" x14ac:dyDescent="0.2">
      <c r="A70" s="108"/>
      <c r="B70" s="108"/>
      <c r="C70" s="61" t="s">
        <v>44</v>
      </c>
      <c r="D70" s="61">
        <v>6</v>
      </c>
      <c r="E70" s="61">
        <v>3</v>
      </c>
      <c r="F70" s="61">
        <v>103</v>
      </c>
      <c r="G70" s="62">
        <f t="shared" si="21"/>
        <v>0.66666666666666663</v>
      </c>
      <c r="H70" s="62">
        <f t="shared" si="22"/>
        <v>5.5045871559633031E-2</v>
      </c>
      <c r="I70" s="62">
        <f t="shared" si="23"/>
        <v>0.10169491525423729</v>
      </c>
      <c r="J70" s="120"/>
      <c r="K70" s="108"/>
      <c r="L70" s="108"/>
      <c r="M70" s="108"/>
      <c r="N70" s="108"/>
      <c r="O70" s="108"/>
      <c r="P70" s="108"/>
      <c r="Q70" s="105"/>
    </row>
    <row r="71" spans="1:17" ht="21" x14ac:dyDescent="0.2">
      <c r="A71" s="106" t="s">
        <v>112</v>
      </c>
      <c r="B71" s="106" t="s">
        <v>111</v>
      </c>
      <c r="C71" s="55" t="s">
        <v>42</v>
      </c>
      <c r="D71" s="55">
        <v>58</v>
      </c>
      <c r="E71" s="55">
        <v>53</v>
      </c>
      <c r="F71" s="55">
        <v>74</v>
      </c>
      <c r="G71" s="56">
        <f t="shared" ref="G71:G73" si="24">D71/(D71+E71)*100%</f>
        <v>0.52252252252252251</v>
      </c>
      <c r="H71" s="56">
        <f t="shared" ref="H71:H73" si="25">D71/(D71+F71)</f>
        <v>0.43939393939393939</v>
      </c>
      <c r="I71" s="56">
        <f t="shared" ref="I71:I73" si="26">2*D71/(2*D71+E71+F71)</f>
        <v>0.47736625514403291</v>
      </c>
      <c r="J71" s="118">
        <v>0.80969999999999998</v>
      </c>
      <c r="K71" s="106">
        <v>0.7</v>
      </c>
      <c r="L71" s="106">
        <v>200</v>
      </c>
      <c r="M71" s="106">
        <v>200</v>
      </c>
      <c r="N71" s="106">
        <v>200</v>
      </c>
      <c r="O71" s="106"/>
      <c r="P71" s="106">
        <v>4461964</v>
      </c>
      <c r="Q71" s="103" t="s">
        <v>113</v>
      </c>
    </row>
    <row r="72" spans="1:17" ht="21" x14ac:dyDescent="0.2">
      <c r="A72" s="107"/>
      <c r="B72" s="107"/>
      <c r="C72" s="58" t="s">
        <v>86</v>
      </c>
      <c r="D72" s="58">
        <v>32</v>
      </c>
      <c r="E72" s="58">
        <v>39</v>
      </c>
      <c r="F72" s="58">
        <v>58</v>
      </c>
      <c r="G72" s="59">
        <f t="shared" si="24"/>
        <v>0.45070422535211269</v>
      </c>
      <c r="H72" s="59">
        <f t="shared" si="25"/>
        <v>0.35555555555555557</v>
      </c>
      <c r="I72" s="59">
        <f t="shared" si="26"/>
        <v>0.39751552795031053</v>
      </c>
      <c r="J72" s="119"/>
      <c r="K72" s="107"/>
      <c r="L72" s="107"/>
      <c r="M72" s="107"/>
      <c r="N72" s="107"/>
      <c r="O72" s="107"/>
      <c r="P72" s="107"/>
      <c r="Q72" s="104"/>
    </row>
    <row r="73" spans="1:17" ht="21" x14ac:dyDescent="0.2">
      <c r="A73" s="108"/>
      <c r="B73" s="108"/>
      <c r="C73" s="61" t="s">
        <v>44</v>
      </c>
      <c r="D73" s="61">
        <v>4</v>
      </c>
      <c r="E73" s="61">
        <v>4</v>
      </c>
      <c r="F73" s="61">
        <v>105</v>
      </c>
      <c r="G73" s="62">
        <f t="shared" si="24"/>
        <v>0.5</v>
      </c>
      <c r="H73" s="62">
        <f t="shared" si="25"/>
        <v>3.669724770642202E-2</v>
      </c>
      <c r="I73" s="62">
        <f t="shared" si="26"/>
        <v>6.8376068376068383E-2</v>
      </c>
      <c r="J73" s="120"/>
      <c r="K73" s="108"/>
      <c r="L73" s="108"/>
      <c r="M73" s="108"/>
      <c r="N73" s="108"/>
      <c r="O73" s="108"/>
      <c r="P73" s="108"/>
      <c r="Q73" s="105"/>
    </row>
    <row r="74" spans="1:17" ht="21" x14ac:dyDescent="0.2">
      <c r="A74" s="106" t="s">
        <v>114</v>
      </c>
      <c r="B74" s="106" t="s">
        <v>115</v>
      </c>
      <c r="C74" s="55" t="s">
        <v>42</v>
      </c>
      <c r="D74" s="55"/>
      <c r="E74" s="55"/>
      <c r="F74" s="55"/>
      <c r="G74" s="56" t="e">
        <f t="shared" ref="G74:G76" si="27">D74/(D74+E74)*100%</f>
        <v>#DIV/0!</v>
      </c>
      <c r="H74" s="56" t="e">
        <f t="shared" ref="H74:H76" si="28">D74/(D74+F74)</f>
        <v>#DIV/0!</v>
      </c>
      <c r="I74" s="56" t="e">
        <f t="shared" ref="I74:I76" si="29">2*D74/(2*D74+E74+F74)</f>
        <v>#DIV/0!</v>
      </c>
      <c r="J74" s="99">
        <v>0.81162900000000004</v>
      </c>
      <c r="K74" s="106">
        <v>0.7</v>
      </c>
      <c r="L74" s="106">
        <v>200</v>
      </c>
      <c r="M74" s="106">
        <v>200</v>
      </c>
      <c r="N74" s="106"/>
      <c r="O74" s="106"/>
      <c r="P74" s="106">
        <v>2242440</v>
      </c>
      <c r="Q74" s="103" t="s">
        <v>116</v>
      </c>
    </row>
    <row r="75" spans="1:17" ht="21" x14ac:dyDescent="0.2">
      <c r="A75" s="107"/>
      <c r="B75" s="107"/>
      <c r="C75" s="58" t="s">
        <v>86</v>
      </c>
      <c r="D75" s="58"/>
      <c r="E75" s="58"/>
      <c r="F75" s="58"/>
      <c r="G75" s="59" t="e">
        <f t="shared" si="27"/>
        <v>#DIV/0!</v>
      </c>
      <c r="H75" s="59" t="e">
        <f t="shared" si="28"/>
        <v>#DIV/0!</v>
      </c>
      <c r="I75" s="59" t="e">
        <f t="shared" si="29"/>
        <v>#DIV/0!</v>
      </c>
      <c r="J75" s="100"/>
      <c r="K75" s="107"/>
      <c r="L75" s="107"/>
      <c r="M75" s="107"/>
      <c r="N75" s="107"/>
      <c r="O75" s="107"/>
      <c r="P75" s="107"/>
      <c r="Q75" s="104"/>
    </row>
    <row r="76" spans="1:17" ht="21" x14ac:dyDescent="0.2">
      <c r="A76" s="108"/>
      <c r="B76" s="108"/>
      <c r="C76" s="61" t="s">
        <v>44</v>
      </c>
      <c r="D76" s="61"/>
      <c r="E76" s="61"/>
      <c r="F76" s="61"/>
      <c r="G76" s="62" t="e">
        <f t="shared" si="27"/>
        <v>#DIV/0!</v>
      </c>
      <c r="H76" s="62" t="e">
        <f t="shared" si="28"/>
        <v>#DIV/0!</v>
      </c>
      <c r="I76" s="62" t="e">
        <f t="shared" si="29"/>
        <v>#DIV/0!</v>
      </c>
      <c r="J76" s="101"/>
      <c r="K76" s="108"/>
      <c r="L76" s="108"/>
      <c r="M76" s="108"/>
      <c r="N76" s="108"/>
      <c r="O76" s="108"/>
      <c r="P76" s="108"/>
      <c r="Q76" s="105"/>
    </row>
    <row r="77" spans="1:17" ht="21" x14ac:dyDescent="0.2">
      <c r="A77" s="106" t="s">
        <v>87</v>
      </c>
      <c r="B77" s="106" t="s">
        <v>117</v>
      </c>
      <c r="C77" s="55" t="s">
        <v>42</v>
      </c>
      <c r="D77" s="109" t="s">
        <v>119</v>
      </c>
      <c r="E77" s="110"/>
      <c r="F77" s="111"/>
      <c r="G77" s="56">
        <v>0.38040000000000002</v>
      </c>
      <c r="H77" s="56">
        <v>0.496</v>
      </c>
      <c r="I77" s="56">
        <v>0.43059999999999998</v>
      </c>
      <c r="J77" s="118">
        <v>0.80989999999999995</v>
      </c>
      <c r="K77" s="106">
        <v>0.7</v>
      </c>
      <c r="L77" s="106">
        <v>200</v>
      </c>
      <c r="M77" s="106">
        <v>200</v>
      </c>
      <c r="N77" s="106">
        <v>200</v>
      </c>
      <c r="O77" s="106"/>
      <c r="P77" s="106">
        <v>5493427</v>
      </c>
      <c r="Q77" s="103" t="s">
        <v>122</v>
      </c>
    </row>
    <row r="78" spans="1:17" ht="21" x14ac:dyDescent="0.2">
      <c r="A78" s="107"/>
      <c r="B78" s="107"/>
      <c r="C78" s="58" t="s">
        <v>86</v>
      </c>
      <c r="D78" s="112"/>
      <c r="E78" s="113"/>
      <c r="F78" s="114"/>
      <c r="G78" s="59">
        <v>0.59319999999999995</v>
      </c>
      <c r="H78" s="59">
        <v>0.38990000000000002</v>
      </c>
      <c r="I78" s="59">
        <v>0.4698</v>
      </c>
      <c r="J78" s="119"/>
      <c r="K78" s="107"/>
      <c r="L78" s="107"/>
      <c r="M78" s="107"/>
      <c r="N78" s="107"/>
      <c r="O78" s="107"/>
      <c r="P78" s="107"/>
      <c r="Q78" s="104"/>
    </row>
    <row r="79" spans="1:17" ht="49" customHeight="1" x14ac:dyDescent="0.2">
      <c r="A79" s="108"/>
      <c r="B79" s="108"/>
      <c r="C79" s="61" t="s">
        <v>44</v>
      </c>
      <c r="D79" s="115"/>
      <c r="E79" s="116"/>
      <c r="F79" s="117"/>
      <c r="G79" s="62">
        <v>0</v>
      </c>
      <c r="H79" s="62">
        <v>0</v>
      </c>
      <c r="I79" s="62">
        <v>0</v>
      </c>
      <c r="J79" s="120"/>
      <c r="K79" s="108"/>
      <c r="L79" s="108"/>
      <c r="M79" s="108"/>
      <c r="N79" s="108"/>
      <c r="O79" s="108"/>
      <c r="P79" s="108"/>
      <c r="Q79" s="105"/>
    </row>
    <row r="80" spans="1:17" ht="21" x14ac:dyDescent="0.2">
      <c r="A80" s="83" t="s">
        <v>107</v>
      </c>
      <c r="B80" s="86">
        <v>20</v>
      </c>
      <c r="C80" s="8" t="s">
        <v>42</v>
      </c>
      <c r="D80" s="109" t="s">
        <v>119</v>
      </c>
      <c r="E80" s="110"/>
      <c r="F80" s="111"/>
      <c r="G80" s="7">
        <v>0.68</v>
      </c>
      <c r="H80" s="7">
        <v>0.2</v>
      </c>
      <c r="I80" s="7">
        <v>0.30909999999999999</v>
      </c>
      <c r="J80" s="89" t="s">
        <v>102</v>
      </c>
      <c r="K80" s="86">
        <v>0.7</v>
      </c>
      <c r="L80" s="86">
        <v>200</v>
      </c>
      <c r="M80" s="86">
        <v>200</v>
      </c>
      <c r="N80" s="86">
        <v>200</v>
      </c>
      <c r="O80" s="86"/>
      <c r="P80" s="86"/>
      <c r="Q80" s="83" t="s">
        <v>118</v>
      </c>
    </row>
    <row r="81" spans="1:17" ht="21" x14ac:dyDescent="0.2">
      <c r="A81" s="87"/>
      <c r="B81" s="87"/>
      <c r="C81" s="15" t="s">
        <v>86</v>
      </c>
      <c r="D81" s="112"/>
      <c r="E81" s="113"/>
      <c r="F81" s="114"/>
      <c r="G81" s="17">
        <v>0.70730000000000004</v>
      </c>
      <c r="H81" s="17">
        <v>0.39190000000000003</v>
      </c>
      <c r="I81" s="17">
        <v>0.50429999999999997</v>
      </c>
      <c r="J81" s="90"/>
      <c r="K81" s="87"/>
      <c r="L81" s="87"/>
      <c r="M81" s="87"/>
      <c r="N81" s="87"/>
      <c r="O81" s="87"/>
      <c r="P81" s="87"/>
      <c r="Q81" s="84"/>
    </row>
    <row r="82" spans="1:17" ht="21" x14ac:dyDescent="0.2">
      <c r="A82" s="88"/>
      <c r="B82" s="88"/>
      <c r="C82" s="16" t="s">
        <v>44</v>
      </c>
      <c r="D82" s="115"/>
      <c r="E82" s="116"/>
      <c r="F82" s="117"/>
      <c r="G82" s="18">
        <v>1</v>
      </c>
      <c r="H82" s="18">
        <v>1.89E-2</v>
      </c>
      <c r="I82" s="18">
        <v>3.6999999999999998E-2</v>
      </c>
      <c r="J82" s="91"/>
      <c r="K82" s="88"/>
      <c r="L82" s="88"/>
      <c r="M82" s="88"/>
      <c r="N82" s="88"/>
      <c r="O82" s="88"/>
      <c r="P82" s="88"/>
      <c r="Q82" s="85"/>
    </row>
    <row r="83" spans="1:17" ht="21" x14ac:dyDescent="0.2">
      <c r="A83" s="106" t="s">
        <v>87</v>
      </c>
      <c r="B83" s="106" t="s">
        <v>120</v>
      </c>
      <c r="C83" s="55" t="s">
        <v>42</v>
      </c>
      <c r="D83" s="109" t="s">
        <v>119</v>
      </c>
      <c r="E83" s="110"/>
      <c r="F83" s="111"/>
      <c r="G83" s="56">
        <v>0.75</v>
      </c>
      <c r="H83" s="56">
        <v>2.4E-2</v>
      </c>
      <c r="I83" s="56">
        <v>4.65E-2</v>
      </c>
      <c r="J83" s="118">
        <v>0.81309699999999996</v>
      </c>
      <c r="K83" s="106">
        <v>0.7</v>
      </c>
      <c r="L83" s="106">
        <v>200</v>
      </c>
      <c r="M83" s="106">
        <v>200</v>
      </c>
      <c r="N83" s="106">
        <v>200</v>
      </c>
      <c r="O83" s="106"/>
      <c r="P83" s="106">
        <v>5493427</v>
      </c>
      <c r="Q83" s="103" t="s">
        <v>121</v>
      </c>
    </row>
    <row r="84" spans="1:17" ht="21" x14ac:dyDescent="0.2">
      <c r="A84" s="107"/>
      <c r="B84" s="107"/>
      <c r="C84" s="58" t="s">
        <v>86</v>
      </c>
      <c r="D84" s="112"/>
      <c r="E84" s="113"/>
      <c r="F84" s="114"/>
      <c r="G84" s="59">
        <v>0.41670000000000001</v>
      </c>
      <c r="H84" s="59">
        <v>0.16669999999999999</v>
      </c>
      <c r="I84" s="59">
        <v>0.23810000000000001</v>
      </c>
      <c r="J84" s="119"/>
      <c r="K84" s="107"/>
      <c r="L84" s="107"/>
      <c r="M84" s="107"/>
      <c r="N84" s="107"/>
      <c r="O84" s="107"/>
      <c r="P84" s="107"/>
      <c r="Q84" s="104"/>
    </row>
    <row r="85" spans="1:17" ht="21" x14ac:dyDescent="0.2">
      <c r="A85" s="108"/>
      <c r="B85" s="108"/>
      <c r="C85" s="61" t="s">
        <v>44</v>
      </c>
      <c r="D85" s="115"/>
      <c r="E85" s="116"/>
      <c r="F85" s="117"/>
      <c r="G85" s="62">
        <v>0</v>
      </c>
      <c r="H85" s="62">
        <v>0</v>
      </c>
      <c r="I85" s="62">
        <v>0</v>
      </c>
      <c r="J85" s="120"/>
      <c r="K85" s="108"/>
      <c r="L85" s="108"/>
      <c r="M85" s="108"/>
      <c r="N85" s="108"/>
      <c r="O85" s="108"/>
      <c r="P85" s="108"/>
      <c r="Q85" s="105"/>
    </row>
    <row r="86" spans="1:17" ht="21" x14ac:dyDescent="0.2">
      <c r="A86" s="106" t="s">
        <v>87</v>
      </c>
      <c r="B86" s="106" t="s">
        <v>123</v>
      </c>
      <c r="C86" s="55" t="s">
        <v>42</v>
      </c>
      <c r="D86" s="109" t="s">
        <v>119</v>
      </c>
      <c r="E86" s="110"/>
      <c r="F86" s="111"/>
      <c r="G86" s="56">
        <v>0.75</v>
      </c>
      <c r="H86" s="56">
        <v>2.4E-2</v>
      </c>
      <c r="I86" s="56">
        <v>4.65E-2</v>
      </c>
      <c r="J86" s="118">
        <v>0.81010000000000004</v>
      </c>
      <c r="K86" s="106">
        <v>0.7</v>
      </c>
      <c r="L86" s="106">
        <v>200</v>
      </c>
      <c r="M86" s="106">
        <v>200</v>
      </c>
      <c r="N86" s="106">
        <v>200</v>
      </c>
      <c r="O86" s="106"/>
      <c r="P86" s="106">
        <v>5526113</v>
      </c>
      <c r="Q86" s="103" t="s">
        <v>128</v>
      </c>
    </row>
    <row r="87" spans="1:17" ht="21" x14ac:dyDescent="0.2">
      <c r="A87" s="107"/>
      <c r="B87" s="107"/>
      <c r="C87" s="58" t="s">
        <v>86</v>
      </c>
      <c r="D87" s="112"/>
      <c r="E87" s="113"/>
      <c r="F87" s="114"/>
      <c r="G87" s="59">
        <v>0.41670000000000001</v>
      </c>
      <c r="H87" s="59">
        <v>0.16669999999999999</v>
      </c>
      <c r="I87" s="59">
        <v>0.23810000000000001</v>
      </c>
      <c r="J87" s="119"/>
      <c r="K87" s="107"/>
      <c r="L87" s="107"/>
      <c r="M87" s="107"/>
      <c r="N87" s="107"/>
      <c r="O87" s="107"/>
      <c r="P87" s="107"/>
      <c r="Q87" s="104"/>
    </row>
    <row r="88" spans="1:17" ht="21" x14ac:dyDescent="0.2">
      <c r="A88" s="108"/>
      <c r="B88" s="108"/>
      <c r="C88" s="61" t="s">
        <v>44</v>
      </c>
      <c r="D88" s="115"/>
      <c r="E88" s="116"/>
      <c r="F88" s="117"/>
      <c r="G88" s="62">
        <v>0</v>
      </c>
      <c r="H88" s="62">
        <v>0</v>
      </c>
      <c r="I88" s="62">
        <v>0</v>
      </c>
      <c r="J88" s="120"/>
      <c r="K88" s="108"/>
      <c r="L88" s="108"/>
      <c r="M88" s="108"/>
      <c r="N88" s="108"/>
      <c r="O88" s="108"/>
      <c r="P88" s="108"/>
      <c r="Q88" s="105"/>
    </row>
    <row r="89" spans="1:17" ht="21" x14ac:dyDescent="0.2">
      <c r="A89" s="106" t="s">
        <v>87</v>
      </c>
      <c r="B89" s="106" t="s">
        <v>125</v>
      </c>
      <c r="C89" s="55" t="s">
        <v>42</v>
      </c>
      <c r="D89" s="109" t="s">
        <v>119</v>
      </c>
      <c r="E89" s="110"/>
      <c r="F89" s="111"/>
      <c r="G89" s="56">
        <v>0.4118</v>
      </c>
      <c r="H89" s="56">
        <v>0.28000000000000003</v>
      </c>
      <c r="I89" s="56">
        <v>0.33329999999999999</v>
      </c>
      <c r="J89" s="118">
        <v>0.81010000000000004</v>
      </c>
      <c r="K89" s="106">
        <v>0.7</v>
      </c>
      <c r="L89" s="106">
        <v>200</v>
      </c>
      <c r="M89" s="106">
        <v>200</v>
      </c>
      <c r="N89" s="106">
        <v>200</v>
      </c>
      <c r="O89" s="106"/>
      <c r="P89" s="106">
        <v>4680340</v>
      </c>
      <c r="Q89" s="103" t="s">
        <v>124</v>
      </c>
    </row>
    <row r="90" spans="1:17" ht="21" x14ac:dyDescent="0.2">
      <c r="A90" s="107"/>
      <c r="B90" s="107"/>
      <c r="C90" s="58" t="s">
        <v>86</v>
      </c>
      <c r="D90" s="112"/>
      <c r="E90" s="113"/>
      <c r="F90" s="114"/>
      <c r="G90" s="59">
        <v>0.69769999999999999</v>
      </c>
      <c r="H90" s="59">
        <v>0.33329999999999999</v>
      </c>
      <c r="I90" s="59">
        <v>0.4511</v>
      </c>
      <c r="J90" s="119"/>
      <c r="K90" s="107"/>
      <c r="L90" s="107"/>
      <c r="M90" s="107"/>
      <c r="N90" s="107"/>
      <c r="O90" s="107"/>
      <c r="P90" s="107"/>
      <c r="Q90" s="104"/>
    </row>
    <row r="91" spans="1:17" ht="21" x14ac:dyDescent="0.2">
      <c r="A91" s="108"/>
      <c r="B91" s="108"/>
      <c r="C91" s="61" t="s">
        <v>44</v>
      </c>
      <c r="D91" s="115"/>
      <c r="E91" s="116"/>
      <c r="F91" s="117"/>
      <c r="G91" s="62">
        <v>0</v>
      </c>
      <c r="H91" s="62">
        <v>0</v>
      </c>
      <c r="I91" s="62">
        <v>0</v>
      </c>
      <c r="J91" s="120"/>
      <c r="K91" s="108"/>
      <c r="L91" s="108"/>
      <c r="M91" s="108"/>
      <c r="N91" s="108"/>
      <c r="O91" s="108"/>
      <c r="P91" s="108"/>
      <c r="Q91" s="105"/>
    </row>
    <row r="92" spans="1:17" ht="21" x14ac:dyDescent="0.2">
      <c r="A92" s="106" t="s">
        <v>87</v>
      </c>
      <c r="B92" s="106" t="s">
        <v>127</v>
      </c>
      <c r="C92" s="55" t="s">
        <v>42</v>
      </c>
      <c r="D92" s="109" t="s">
        <v>119</v>
      </c>
      <c r="E92" s="110"/>
      <c r="F92" s="111"/>
      <c r="G92" s="56">
        <v>0.4118</v>
      </c>
      <c r="H92" s="56">
        <v>0.28000000000000003</v>
      </c>
      <c r="I92" s="56">
        <v>0.33329999999999999</v>
      </c>
      <c r="J92" s="118"/>
      <c r="K92" s="106">
        <v>0.7</v>
      </c>
      <c r="L92" s="106">
        <v>200</v>
      </c>
      <c r="M92" s="106">
        <v>200</v>
      </c>
      <c r="N92" s="106">
        <v>200</v>
      </c>
      <c r="O92" s="106"/>
      <c r="P92" s="106">
        <v>4680340</v>
      </c>
      <c r="Q92" s="103" t="s">
        <v>126</v>
      </c>
    </row>
    <row r="93" spans="1:17" ht="21" x14ac:dyDescent="0.2">
      <c r="A93" s="107"/>
      <c r="B93" s="107"/>
      <c r="C93" s="58" t="s">
        <v>86</v>
      </c>
      <c r="D93" s="112"/>
      <c r="E93" s="113"/>
      <c r="F93" s="114"/>
      <c r="G93" s="59">
        <v>0.69769999999999999</v>
      </c>
      <c r="H93" s="59">
        <v>0.33329999999999999</v>
      </c>
      <c r="I93" s="59">
        <v>0.4511</v>
      </c>
      <c r="J93" s="119"/>
      <c r="K93" s="107"/>
      <c r="L93" s="107"/>
      <c r="M93" s="107"/>
      <c r="N93" s="107"/>
      <c r="O93" s="107"/>
      <c r="P93" s="107"/>
      <c r="Q93" s="104"/>
    </row>
    <row r="94" spans="1:17" ht="21" x14ac:dyDescent="0.2">
      <c r="A94" s="108"/>
      <c r="B94" s="108"/>
      <c r="C94" s="61" t="s">
        <v>44</v>
      </c>
      <c r="D94" s="115"/>
      <c r="E94" s="116"/>
      <c r="F94" s="117"/>
      <c r="G94" s="62">
        <v>0</v>
      </c>
      <c r="H94" s="62">
        <v>0</v>
      </c>
      <c r="I94" s="62">
        <v>0</v>
      </c>
      <c r="J94" s="120"/>
      <c r="K94" s="108"/>
      <c r="L94" s="108"/>
      <c r="M94" s="108"/>
      <c r="N94" s="108"/>
      <c r="O94" s="108"/>
      <c r="P94" s="108"/>
      <c r="Q94" s="105"/>
    </row>
    <row r="95" spans="1:17" ht="21" x14ac:dyDescent="0.2">
      <c r="A95" s="106" t="s">
        <v>87</v>
      </c>
      <c r="B95" s="106" t="s">
        <v>130</v>
      </c>
      <c r="C95" s="55" t="s">
        <v>42</v>
      </c>
      <c r="D95" s="109" t="s">
        <v>119</v>
      </c>
      <c r="E95" s="110"/>
      <c r="F95" s="111"/>
      <c r="G95" s="56">
        <v>0.75</v>
      </c>
      <c r="H95" s="56">
        <v>2.4E-2</v>
      </c>
      <c r="I95" s="56">
        <v>4.65E-2</v>
      </c>
      <c r="J95" s="118">
        <v>0.81369999999999998</v>
      </c>
      <c r="K95" s="106">
        <v>0.7</v>
      </c>
      <c r="L95" s="106">
        <v>200</v>
      </c>
      <c r="M95" s="106">
        <v>200</v>
      </c>
      <c r="N95" s="106">
        <v>200</v>
      </c>
      <c r="O95" s="106"/>
      <c r="P95" s="106">
        <v>5531062</v>
      </c>
      <c r="Q95" s="103" t="s">
        <v>129</v>
      </c>
    </row>
    <row r="96" spans="1:17" ht="21" x14ac:dyDescent="0.2">
      <c r="A96" s="107"/>
      <c r="B96" s="107"/>
      <c r="C96" s="58" t="s">
        <v>86</v>
      </c>
      <c r="D96" s="112"/>
      <c r="E96" s="113"/>
      <c r="F96" s="114"/>
      <c r="G96" s="59">
        <v>0.44119999999999998</v>
      </c>
      <c r="H96" s="59">
        <v>0.16669999999999999</v>
      </c>
      <c r="I96" s="59">
        <v>0.2419</v>
      </c>
      <c r="J96" s="119"/>
      <c r="K96" s="107"/>
      <c r="L96" s="107"/>
      <c r="M96" s="107"/>
      <c r="N96" s="107"/>
      <c r="O96" s="107"/>
      <c r="P96" s="107"/>
      <c r="Q96" s="104"/>
    </row>
    <row r="97" spans="1:17" ht="21" x14ac:dyDescent="0.2">
      <c r="A97" s="108"/>
      <c r="B97" s="108"/>
      <c r="C97" s="61" t="s">
        <v>44</v>
      </c>
      <c r="D97" s="115"/>
      <c r="E97" s="116"/>
      <c r="F97" s="117"/>
      <c r="G97" s="62">
        <v>0</v>
      </c>
      <c r="H97" s="62">
        <v>0</v>
      </c>
      <c r="I97" s="62">
        <v>0</v>
      </c>
      <c r="J97" s="120"/>
      <c r="K97" s="108"/>
      <c r="L97" s="108"/>
      <c r="M97" s="108"/>
      <c r="N97" s="108"/>
      <c r="O97" s="108"/>
      <c r="P97" s="108"/>
      <c r="Q97" s="105"/>
    </row>
    <row r="98" spans="1:17" ht="21" x14ac:dyDescent="0.2">
      <c r="A98" s="106" t="s">
        <v>87</v>
      </c>
      <c r="B98" s="106" t="s">
        <v>131</v>
      </c>
      <c r="C98" s="55" t="s">
        <v>42</v>
      </c>
      <c r="D98" s="109" t="s">
        <v>119</v>
      </c>
      <c r="E98" s="110"/>
      <c r="F98" s="111"/>
      <c r="G98" s="56">
        <v>0.875</v>
      </c>
      <c r="H98" s="56">
        <v>5.6000000000000001E-2</v>
      </c>
      <c r="I98" s="56">
        <v>0.1053</v>
      </c>
      <c r="J98" s="118">
        <v>0.81589999999999996</v>
      </c>
      <c r="K98" s="106">
        <v>0.7</v>
      </c>
      <c r="L98" s="106">
        <v>200</v>
      </c>
      <c r="M98" s="106">
        <v>200</v>
      </c>
      <c r="N98" s="106">
        <v>200</v>
      </c>
      <c r="O98" s="106"/>
      <c r="P98" s="106">
        <v>5801650</v>
      </c>
      <c r="Q98" s="103" t="s">
        <v>132</v>
      </c>
    </row>
    <row r="99" spans="1:17" ht="21" x14ac:dyDescent="0.2">
      <c r="A99" s="107"/>
      <c r="B99" s="107"/>
      <c r="C99" s="58" t="s">
        <v>86</v>
      </c>
      <c r="D99" s="112"/>
      <c r="E99" s="113"/>
      <c r="F99" s="114"/>
      <c r="G99" s="59">
        <v>0.55559999999999998</v>
      </c>
      <c r="H99" s="59">
        <v>0.16669999999999999</v>
      </c>
      <c r="I99" s="59">
        <v>0.25640000000000002</v>
      </c>
      <c r="J99" s="119"/>
      <c r="K99" s="107"/>
      <c r="L99" s="107"/>
      <c r="M99" s="107"/>
      <c r="N99" s="107"/>
      <c r="O99" s="107"/>
      <c r="P99" s="107"/>
      <c r="Q99" s="104"/>
    </row>
    <row r="100" spans="1:17" ht="21" x14ac:dyDescent="0.2">
      <c r="A100" s="108"/>
      <c r="B100" s="108"/>
      <c r="C100" s="61" t="s">
        <v>44</v>
      </c>
      <c r="D100" s="115"/>
      <c r="E100" s="116"/>
      <c r="F100" s="117"/>
      <c r="G100" s="62">
        <v>0</v>
      </c>
      <c r="H100" s="62">
        <v>0</v>
      </c>
      <c r="I100" s="62">
        <v>0</v>
      </c>
      <c r="J100" s="120"/>
      <c r="K100" s="108"/>
      <c r="L100" s="108"/>
      <c r="M100" s="108"/>
      <c r="N100" s="108"/>
      <c r="O100" s="108"/>
      <c r="P100" s="108"/>
      <c r="Q100" s="105"/>
    </row>
    <row r="101" spans="1:17" ht="21" customHeight="1" x14ac:dyDescent="0.2">
      <c r="A101" s="64" t="s">
        <v>87</v>
      </c>
      <c r="B101" s="64" t="s">
        <v>133</v>
      </c>
      <c r="C101" s="55" t="s">
        <v>42</v>
      </c>
      <c r="D101" s="109" t="s">
        <v>119</v>
      </c>
      <c r="E101" s="110"/>
      <c r="F101" s="111"/>
      <c r="G101" s="56">
        <v>0.875</v>
      </c>
      <c r="H101" s="56">
        <v>5.6000000000000001E-2</v>
      </c>
      <c r="I101" s="56">
        <v>0.1053</v>
      </c>
      <c r="J101" s="57">
        <v>0.81610000000000005</v>
      </c>
      <c r="K101" s="64">
        <v>0.7</v>
      </c>
      <c r="L101" s="64">
        <v>200</v>
      </c>
      <c r="M101" s="64">
        <v>200</v>
      </c>
      <c r="N101" s="64">
        <v>200</v>
      </c>
      <c r="O101" s="64"/>
      <c r="P101" s="64">
        <v>5810047</v>
      </c>
      <c r="Q101" s="65" t="s">
        <v>134</v>
      </c>
    </row>
    <row r="102" spans="1:17" ht="21" x14ac:dyDescent="0.2">
      <c r="A102" s="66"/>
      <c r="B102" s="66"/>
      <c r="C102" s="58" t="s">
        <v>86</v>
      </c>
      <c r="D102" s="112"/>
      <c r="E102" s="113"/>
      <c r="F102" s="114"/>
      <c r="G102" s="59">
        <v>0.53569999999999995</v>
      </c>
      <c r="H102" s="59">
        <v>0.16669999999999999</v>
      </c>
      <c r="I102" s="59">
        <v>0.25419999999999998</v>
      </c>
      <c r="J102" s="60"/>
      <c r="K102" s="66"/>
      <c r="L102" s="66"/>
      <c r="M102" s="66"/>
      <c r="N102" s="66"/>
      <c r="O102" s="66"/>
      <c r="P102" s="66"/>
      <c r="Q102" s="67"/>
    </row>
    <row r="103" spans="1:17" ht="21" x14ac:dyDescent="0.2">
      <c r="A103" s="68"/>
      <c r="B103" s="68"/>
      <c r="C103" s="61" t="s">
        <v>44</v>
      </c>
      <c r="D103" s="115"/>
      <c r="E103" s="116"/>
      <c r="F103" s="117"/>
      <c r="G103" s="62">
        <v>0</v>
      </c>
      <c r="H103" s="62">
        <v>0</v>
      </c>
      <c r="I103" s="62">
        <v>0</v>
      </c>
      <c r="J103" s="63"/>
      <c r="K103" s="68"/>
      <c r="L103" s="68"/>
      <c r="M103" s="68"/>
      <c r="N103" s="68"/>
      <c r="O103" s="68"/>
      <c r="P103" s="68"/>
      <c r="Q103" s="69"/>
    </row>
    <row r="104" spans="1:17" ht="21" x14ac:dyDescent="0.2">
      <c r="A104" s="106" t="s">
        <v>87</v>
      </c>
      <c r="B104" s="106" t="s">
        <v>135</v>
      </c>
      <c r="C104" s="55" t="s">
        <v>42</v>
      </c>
      <c r="D104" s="109" t="s">
        <v>119</v>
      </c>
      <c r="E104" s="110"/>
      <c r="F104" s="111"/>
      <c r="G104" s="56">
        <v>0.64</v>
      </c>
      <c r="H104" s="56">
        <v>0.25600000000000001</v>
      </c>
      <c r="I104" s="56">
        <v>0.36570000000000003</v>
      </c>
      <c r="J104" s="118">
        <v>0.81489999999999996</v>
      </c>
      <c r="K104" s="106">
        <v>0.7</v>
      </c>
      <c r="L104" s="106">
        <v>200</v>
      </c>
      <c r="M104" s="106">
        <v>200</v>
      </c>
      <c r="N104" s="106">
        <v>200</v>
      </c>
      <c r="O104" s="106"/>
      <c r="P104" s="106">
        <v>5810047</v>
      </c>
      <c r="Q104" s="103" t="s">
        <v>136</v>
      </c>
    </row>
    <row r="105" spans="1:17" ht="21" x14ac:dyDescent="0.2">
      <c r="A105" s="107"/>
      <c r="B105" s="107"/>
      <c r="C105" s="58" t="s">
        <v>86</v>
      </c>
      <c r="D105" s="112"/>
      <c r="E105" s="113"/>
      <c r="F105" s="114"/>
      <c r="G105" s="59">
        <v>0.56000000000000005</v>
      </c>
      <c r="H105" s="59">
        <v>0.4667</v>
      </c>
      <c r="I105" s="59">
        <v>0.5091</v>
      </c>
      <c r="J105" s="119"/>
      <c r="K105" s="107"/>
      <c r="L105" s="107"/>
      <c r="M105" s="107"/>
      <c r="N105" s="107"/>
      <c r="O105" s="107"/>
      <c r="P105" s="107"/>
      <c r="Q105" s="104"/>
    </row>
    <row r="106" spans="1:17" ht="21" x14ac:dyDescent="0.2">
      <c r="A106" s="108"/>
      <c r="B106" s="108"/>
      <c r="C106" s="61" t="s">
        <v>44</v>
      </c>
      <c r="D106" s="115"/>
      <c r="E106" s="116"/>
      <c r="F106" s="117"/>
      <c r="G106" s="62">
        <v>0.111</v>
      </c>
      <c r="H106" s="62">
        <v>1.2E-2</v>
      </c>
      <c r="I106" s="62">
        <v>2.1700000000000001E-2</v>
      </c>
      <c r="J106" s="120"/>
      <c r="K106" s="108"/>
      <c r="L106" s="108"/>
      <c r="M106" s="108"/>
      <c r="N106" s="108"/>
      <c r="O106" s="108"/>
      <c r="P106" s="108"/>
      <c r="Q106" s="105"/>
    </row>
    <row r="107" spans="1:17" ht="21" x14ac:dyDescent="0.2">
      <c r="A107" s="106" t="s">
        <v>141</v>
      </c>
      <c r="B107" s="106" t="s">
        <v>139</v>
      </c>
      <c r="C107" s="55" t="s">
        <v>42</v>
      </c>
      <c r="D107" s="109" t="s">
        <v>119</v>
      </c>
      <c r="E107" s="110"/>
      <c r="F107" s="111"/>
      <c r="G107" s="26">
        <v>0.88890000000000002</v>
      </c>
      <c r="H107" s="26">
        <v>0.192</v>
      </c>
      <c r="I107" s="26">
        <v>0.31580000000000003</v>
      </c>
      <c r="J107" s="99">
        <v>0.81159999999999999</v>
      </c>
      <c r="K107" s="106">
        <v>0.7</v>
      </c>
      <c r="L107" s="106">
        <v>200</v>
      </c>
      <c r="M107" s="106">
        <v>200</v>
      </c>
      <c r="N107" s="106">
        <v>200</v>
      </c>
      <c r="O107" s="106"/>
      <c r="P107" s="106">
        <v>5365843</v>
      </c>
      <c r="Q107" s="103" t="s">
        <v>137</v>
      </c>
    </row>
    <row r="108" spans="1:17" ht="21" x14ac:dyDescent="0.2">
      <c r="A108" s="107"/>
      <c r="B108" s="107"/>
      <c r="C108" s="58" t="s">
        <v>86</v>
      </c>
      <c r="D108" s="112"/>
      <c r="E108" s="113"/>
      <c r="F108" s="114"/>
      <c r="G108" s="28">
        <v>0.63080000000000003</v>
      </c>
      <c r="H108" s="28">
        <v>0.4556</v>
      </c>
      <c r="I108" s="28">
        <v>0.52900000000000003</v>
      </c>
      <c r="J108" s="100"/>
      <c r="K108" s="107"/>
      <c r="L108" s="107"/>
      <c r="M108" s="107"/>
      <c r="N108" s="107"/>
      <c r="O108" s="107"/>
      <c r="P108" s="107"/>
      <c r="Q108" s="104"/>
    </row>
    <row r="109" spans="1:17" ht="21" x14ac:dyDescent="0.2">
      <c r="A109" s="108"/>
      <c r="B109" s="108"/>
      <c r="C109" s="61" t="s">
        <v>44</v>
      </c>
      <c r="D109" s="115"/>
      <c r="E109" s="116"/>
      <c r="F109" s="117"/>
      <c r="G109" s="30">
        <v>0.16669999999999999</v>
      </c>
      <c r="H109" s="30">
        <v>2.41E-2</v>
      </c>
      <c r="I109" s="30">
        <v>4.2099999999999999E-2</v>
      </c>
      <c r="J109" s="101"/>
      <c r="K109" s="108"/>
      <c r="L109" s="108"/>
      <c r="M109" s="108"/>
      <c r="N109" s="108"/>
      <c r="O109" s="108"/>
      <c r="P109" s="108"/>
      <c r="Q109" s="105"/>
    </row>
    <row r="110" spans="1:17" ht="21" x14ac:dyDescent="0.2">
      <c r="A110" s="106" t="s">
        <v>87</v>
      </c>
      <c r="B110" s="106" t="s">
        <v>140</v>
      </c>
      <c r="C110" s="55" t="s">
        <v>42</v>
      </c>
      <c r="D110" s="109" t="s">
        <v>119</v>
      </c>
      <c r="E110" s="110"/>
      <c r="F110" s="111"/>
      <c r="G110" s="56">
        <v>0.77780000000000005</v>
      </c>
      <c r="H110" s="56">
        <v>5.6000000000000001E-2</v>
      </c>
      <c r="I110" s="56">
        <v>0.1045</v>
      </c>
      <c r="J110" s="118">
        <v>0.81307600000000002</v>
      </c>
      <c r="K110" s="106">
        <v>0.7</v>
      </c>
      <c r="L110" s="106">
        <v>200</v>
      </c>
      <c r="M110" s="106">
        <v>200</v>
      </c>
      <c r="N110" s="106">
        <v>200</v>
      </c>
      <c r="O110" s="106"/>
      <c r="P110" s="106">
        <v>5365843</v>
      </c>
      <c r="Q110" s="103" t="s">
        <v>138</v>
      </c>
    </row>
    <row r="111" spans="1:17" ht="21" x14ac:dyDescent="0.2">
      <c r="A111" s="107"/>
      <c r="B111" s="107"/>
      <c r="C111" s="58" t="s">
        <v>86</v>
      </c>
      <c r="D111" s="112"/>
      <c r="E111" s="113"/>
      <c r="F111" s="114"/>
      <c r="G111" s="59">
        <v>0.45</v>
      </c>
      <c r="H111" s="59">
        <v>0.1</v>
      </c>
      <c r="I111" s="59">
        <v>0.1636</v>
      </c>
      <c r="J111" s="119"/>
      <c r="K111" s="107"/>
      <c r="L111" s="107"/>
      <c r="M111" s="107"/>
      <c r="N111" s="107"/>
      <c r="O111" s="107"/>
      <c r="P111" s="107"/>
      <c r="Q111" s="104"/>
    </row>
    <row r="112" spans="1:17" ht="21" x14ac:dyDescent="0.2">
      <c r="A112" s="108"/>
      <c r="B112" s="108"/>
      <c r="C112" s="61" t="s">
        <v>44</v>
      </c>
      <c r="D112" s="115"/>
      <c r="E112" s="116"/>
      <c r="F112" s="117"/>
      <c r="G112" s="62">
        <v>0</v>
      </c>
      <c r="H112" s="62">
        <v>0</v>
      </c>
      <c r="I112" s="62">
        <v>0</v>
      </c>
      <c r="J112" s="120"/>
      <c r="K112" s="108"/>
      <c r="L112" s="108"/>
      <c r="M112" s="108"/>
      <c r="N112" s="108"/>
      <c r="O112" s="108"/>
      <c r="P112" s="108"/>
      <c r="Q112" s="105"/>
    </row>
  </sheetData>
  <mergeCells count="328">
    <mergeCell ref="P110:P112"/>
    <mergeCell ref="Q110:Q112"/>
    <mergeCell ref="A110:A112"/>
    <mergeCell ref="B110:B112"/>
    <mergeCell ref="D110:F112"/>
    <mergeCell ref="J110:J112"/>
    <mergeCell ref="K110:K112"/>
    <mergeCell ref="L110:L112"/>
    <mergeCell ref="M110:M112"/>
    <mergeCell ref="N110:N112"/>
    <mergeCell ref="O110:O112"/>
    <mergeCell ref="P104:P106"/>
    <mergeCell ref="Q104:Q106"/>
    <mergeCell ref="A107:A109"/>
    <mergeCell ref="B107:B109"/>
    <mergeCell ref="D107:F109"/>
    <mergeCell ref="J107:J109"/>
    <mergeCell ref="K107:K109"/>
    <mergeCell ref="L107:L109"/>
    <mergeCell ref="M107:M109"/>
    <mergeCell ref="N107:N109"/>
    <mergeCell ref="O107:O109"/>
    <mergeCell ref="P107:P109"/>
    <mergeCell ref="Q107:Q109"/>
    <mergeCell ref="A104:A106"/>
    <mergeCell ref="B104:B106"/>
    <mergeCell ref="D104:F106"/>
    <mergeCell ref="J104:J106"/>
    <mergeCell ref="K104:K106"/>
    <mergeCell ref="L104:L106"/>
    <mergeCell ref="M104:M106"/>
    <mergeCell ref="N104:N106"/>
    <mergeCell ref="O104:O106"/>
    <mergeCell ref="M98:M100"/>
    <mergeCell ref="N98:N100"/>
    <mergeCell ref="O98:O100"/>
    <mergeCell ref="P98:P100"/>
    <mergeCell ref="Q98:Q100"/>
    <mergeCell ref="D101:F103"/>
    <mergeCell ref="A41:A43"/>
    <mergeCell ref="B41:B43"/>
    <mergeCell ref="J41:J43"/>
    <mergeCell ref="K41:K43"/>
    <mergeCell ref="L41:L43"/>
    <mergeCell ref="A98:A100"/>
    <mergeCell ref="B98:B100"/>
    <mergeCell ref="D98:F100"/>
    <mergeCell ref="J98:J100"/>
    <mergeCell ref="K98:K100"/>
    <mergeCell ref="L98:L100"/>
    <mergeCell ref="L47:L49"/>
    <mergeCell ref="Q53:Q55"/>
    <mergeCell ref="A53:A55"/>
    <mergeCell ref="B53:B55"/>
    <mergeCell ref="J53:J55"/>
    <mergeCell ref="K53:K55"/>
    <mergeCell ref="L53:L55"/>
    <mergeCell ref="A38:A40"/>
    <mergeCell ref="B38:B40"/>
    <mergeCell ref="J38:J40"/>
    <mergeCell ref="K38:K40"/>
    <mergeCell ref="L38:L40"/>
    <mergeCell ref="M38:M40"/>
    <mergeCell ref="N38:N40"/>
    <mergeCell ref="O38:O40"/>
    <mergeCell ref="Q38:Q40"/>
    <mergeCell ref="A29:A31"/>
    <mergeCell ref="B29:B31"/>
    <mergeCell ref="J29:J31"/>
    <mergeCell ref="K29:K31"/>
    <mergeCell ref="L29:L31"/>
    <mergeCell ref="K35:K37"/>
    <mergeCell ref="L35:L37"/>
    <mergeCell ref="M29:M31"/>
    <mergeCell ref="N29:N31"/>
    <mergeCell ref="M35:M37"/>
    <mergeCell ref="N35:N37"/>
    <mergeCell ref="A35:A37"/>
    <mergeCell ref="B35:B37"/>
    <mergeCell ref="J35:J37"/>
    <mergeCell ref="A32:A34"/>
    <mergeCell ref="B32:B34"/>
    <mergeCell ref="J32:J34"/>
    <mergeCell ref="K32:K34"/>
    <mergeCell ref="L32:L34"/>
    <mergeCell ref="M32:M34"/>
    <mergeCell ref="N32:N34"/>
    <mergeCell ref="A26:A28"/>
    <mergeCell ref="B26:B28"/>
    <mergeCell ref="J26:J28"/>
    <mergeCell ref="K26:K28"/>
    <mergeCell ref="L26:L28"/>
    <mergeCell ref="M26:M28"/>
    <mergeCell ref="N26:N28"/>
    <mergeCell ref="O26:O28"/>
    <mergeCell ref="Q26:Q28"/>
    <mergeCell ref="A23:A25"/>
    <mergeCell ref="B23:B25"/>
    <mergeCell ref="J23:J25"/>
    <mergeCell ref="A20:A22"/>
    <mergeCell ref="B20:B22"/>
    <mergeCell ref="J20:J22"/>
    <mergeCell ref="K20:K22"/>
    <mergeCell ref="L20:L22"/>
    <mergeCell ref="M20:M22"/>
    <mergeCell ref="J17:J19"/>
    <mergeCell ref="K17:K19"/>
    <mergeCell ref="L17:L19"/>
    <mergeCell ref="K23:K25"/>
    <mergeCell ref="L23:L25"/>
    <mergeCell ref="M17:M19"/>
    <mergeCell ref="N17:N19"/>
    <mergeCell ref="M23:M25"/>
    <mergeCell ref="N23:N25"/>
    <mergeCell ref="N20:N22"/>
    <mergeCell ref="O20:O22"/>
    <mergeCell ref="Q20:Q22"/>
    <mergeCell ref="A11:A13"/>
    <mergeCell ref="A14:A16"/>
    <mergeCell ref="B14:B16"/>
    <mergeCell ref="J14:J16"/>
    <mergeCell ref="K14:K16"/>
    <mergeCell ref="L14:L16"/>
    <mergeCell ref="M14:M16"/>
    <mergeCell ref="N14:N16"/>
    <mergeCell ref="O14:O16"/>
    <mergeCell ref="O11:O13"/>
    <mergeCell ref="Q11:Q13"/>
    <mergeCell ref="B11:B13"/>
    <mergeCell ref="J11:J13"/>
    <mergeCell ref="K11:K13"/>
    <mergeCell ref="L11:L13"/>
    <mergeCell ref="M11:M13"/>
    <mergeCell ref="N11:N13"/>
    <mergeCell ref="Q14:Q16"/>
    <mergeCell ref="Q17:Q19"/>
    <mergeCell ref="O17:O19"/>
    <mergeCell ref="A17:A19"/>
    <mergeCell ref="B17:B19"/>
    <mergeCell ref="O23:O25"/>
    <mergeCell ref="Q23:Q25"/>
    <mergeCell ref="Q29:Q31"/>
    <mergeCell ref="O29:O31"/>
    <mergeCell ref="O35:O37"/>
    <mergeCell ref="Q35:Q37"/>
    <mergeCell ref="M41:M43"/>
    <mergeCell ref="N41:N43"/>
    <mergeCell ref="O41:O43"/>
    <mergeCell ref="Q41:Q43"/>
    <mergeCell ref="O32:O34"/>
    <mergeCell ref="Q32:Q34"/>
    <mergeCell ref="M47:M49"/>
    <mergeCell ref="N47:N49"/>
    <mergeCell ref="O47:O49"/>
    <mergeCell ref="Q47:Q49"/>
    <mergeCell ref="A50:A52"/>
    <mergeCell ref="B50:B52"/>
    <mergeCell ref="J50:J52"/>
    <mergeCell ref="K50:K52"/>
    <mergeCell ref="L50:L52"/>
    <mergeCell ref="M50:M52"/>
    <mergeCell ref="N50:N52"/>
    <mergeCell ref="O50:O52"/>
    <mergeCell ref="Q50:Q52"/>
    <mergeCell ref="P50:P52"/>
    <mergeCell ref="A47:A49"/>
    <mergeCell ref="B47:B49"/>
    <mergeCell ref="J47:J49"/>
    <mergeCell ref="K47:K49"/>
    <mergeCell ref="P44:P46"/>
    <mergeCell ref="Q44:Q46"/>
    <mergeCell ref="A56:A58"/>
    <mergeCell ref="B56:B58"/>
    <mergeCell ref="J56:J58"/>
    <mergeCell ref="K56:K58"/>
    <mergeCell ref="L56:L58"/>
    <mergeCell ref="M56:M58"/>
    <mergeCell ref="N56:N58"/>
    <mergeCell ref="O56:O58"/>
    <mergeCell ref="P56:P58"/>
    <mergeCell ref="Q56:Q58"/>
    <mergeCell ref="K44:K46"/>
    <mergeCell ref="L44:L46"/>
    <mergeCell ref="M44:M46"/>
    <mergeCell ref="N44:N46"/>
    <mergeCell ref="O44:O46"/>
    <mergeCell ref="J44:J46"/>
    <mergeCell ref="A44:A46"/>
    <mergeCell ref="B44:B46"/>
    <mergeCell ref="M53:M55"/>
    <mergeCell ref="N53:N55"/>
    <mergeCell ref="O53:O55"/>
    <mergeCell ref="P53:P55"/>
    <mergeCell ref="M59:M61"/>
    <mergeCell ref="N59:N61"/>
    <mergeCell ref="O59:O61"/>
    <mergeCell ref="Q59:Q61"/>
    <mergeCell ref="A62:A64"/>
    <mergeCell ref="B62:B64"/>
    <mergeCell ref="J62:J64"/>
    <mergeCell ref="K62:K64"/>
    <mergeCell ref="L62:L64"/>
    <mergeCell ref="M62:M64"/>
    <mergeCell ref="N62:N64"/>
    <mergeCell ref="O62:O64"/>
    <mergeCell ref="Q62:Q64"/>
    <mergeCell ref="A59:A61"/>
    <mergeCell ref="B59:B61"/>
    <mergeCell ref="J59:J61"/>
    <mergeCell ref="K59:K61"/>
    <mergeCell ref="L59:L61"/>
    <mergeCell ref="M65:M67"/>
    <mergeCell ref="N65:N67"/>
    <mergeCell ref="O65:O67"/>
    <mergeCell ref="P65:P67"/>
    <mergeCell ref="Q65:Q67"/>
    <mergeCell ref="A65:A67"/>
    <mergeCell ref="B65:B67"/>
    <mergeCell ref="J65:J67"/>
    <mergeCell ref="K65:K67"/>
    <mergeCell ref="L65:L67"/>
    <mergeCell ref="M68:M70"/>
    <mergeCell ref="N68:N70"/>
    <mergeCell ref="O68:O70"/>
    <mergeCell ref="Q68:Q70"/>
    <mergeCell ref="P68:P70"/>
    <mergeCell ref="A68:A70"/>
    <mergeCell ref="B68:B70"/>
    <mergeCell ref="J68:J70"/>
    <mergeCell ref="K68:K70"/>
    <mergeCell ref="L68:L70"/>
    <mergeCell ref="M71:M73"/>
    <mergeCell ref="N71:N73"/>
    <mergeCell ref="O71:O73"/>
    <mergeCell ref="P71:P73"/>
    <mergeCell ref="Q71:Q73"/>
    <mergeCell ref="A71:A73"/>
    <mergeCell ref="B71:B73"/>
    <mergeCell ref="J71:J73"/>
    <mergeCell ref="K71:K73"/>
    <mergeCell ref="L71:L73"/>
    <mergeCell ref="M74:M76"/>
    <mergeCell ref="N74:N76"/>
    <mergeCell ref="O74:O76"/>
    <mergeCell ref="P74:P76"/>
    <mergeCell ref="Q74:Q76"/>
    <mergeCell ref="A74:A76"/>
    <mergeCell ref="B74:B76"/>
    <mergeCell ref="J74:J76"/>
    <mergeCell ref="K74:K76"/>
    <mergeCell ref="L74:L76"/>
    <mergeCell ref="M77:M79"/>
    <mergeCell ref="N77:N79"/>
    <mergeCell ref="O77:O79"/>
    <mergeCell ref="P77:P79"/>
    <mergeCell ref="Q77:Q79"/>
    <mergeCell ref="A77:A79"/>
    <mergeCell ref="B77:B79"/>
    <mergeCell ref="J77:J79"/>
    <mergeCell ref="K77:K79"/>
    <mergeCell ref="L77:L79"/>
    <mergeCell ref="D77:F79"/>
    <mergeCell ref="M80:M82"/>
    <mergeCell ref="N80:N82"/>
    <mergeCell ref="O80:O82"/>
    <mergeCell ref="P80:P82"/>
    <mergeCell ref="Q80:Q82"/>
    <mergeCell ref="A80:A82"/>
    <mergeCell ref="B80:B82"/>
    <mergeCell ref="J80:J82"/>
    <mergeCell ref="K80:K82"/>
    <mergeCell ref="L80:L82"/>
    <mergeCell ref="D80:F82"/>
    <mergeCell ref="Q83:Q85"/>
    <mergeCell ref="A89:A91"/>
    <mergeCell ref="B89:B91"/>
    <mergeCell ref="D89:F91"/>
    <mergeCell ref="J89:J91"/>
    <mergeCell ref="K89:K91"/>
    <mergeCell ref="L89:L91"/>
    <mergeCell ref="M89:M91"/>
    <mergeCell ref="N89:N91"/>
    <mergeCell ref="O89:O91"/>
    <mergeCell ref="P89:P91"/>
    <mergeCell ref="Q89:Q91"/>
    <mergeCell ref="L83:L85"/>
    <mergeCell ref="M83:M85"/>
    <mergeCell ref="N83:N85"/>
    <mergeCell ref="O83:O85"/>
    <mergeCell ref="P83:P85"/>
    <mergeCell ref="A83:A85"/>
    <mergeCell ref="B83:B85"/>
    <mergeCell ref="D83:F85"/>
    <mergeCell ref="J83:J85"/>
    <mergeCell ref="K83:K85"/>
    <mergeCell ref="Q92:Q94"/>
    <mergeCell ref="A86:A88"/>
    <mergeCell ref="B86:B88"/>
    <mergeCell ref="D86:F88"/>
    <mergeCell ref="J86:J88"/>
    <mergeCell ref="K86:K88"/>
    <mergeCell ref="L86:L88"/>
    <mergeCell ref="M86:M88"/>
    <mergeCell ref="N86:N88"/>
    <mergeCell ref="O86:O88"/>
    <mergeCell ref="P86:P88"/>
    <mergeCell ref="Q86:Q88"/>
    <mergeCell ref="L92:L94"/>
    <mergeCell ref="M92:M94"/>
    <mergeCell ref="N92:N94"/>
    <mergeCell ref="O92:O94"/>
    <mergeCell ref="P92:P94"/>
    <mergeCell ref="A92:A94"/>
    <mergeCell ref="B92:B94"/>
    <mergeCell ref="D92:F94"/>
    <mergeCell ref="J92:J94"/>
    <mergeCell ref="K92:K94"/>
    <mergeCell ref="Q95:Q97"/>
    <mergeCell ref="L95:L97"/>
    <mergeCell ref="M95:M97"/>
    <mergeCell ref="N95:N97"/>
    <mergeCell ref="O95:O97"/>
    <mergeCell ref="P95:P97"/>
    <mergeCell ref="A95:A97"/>
    <mergeCell ref="B95:B97"/>
    <mergeCell ref="D95:F97"/>
    <mergeCell ref="J95:J97"/>
    <mergeCell ref="K95:K97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H36"/>
  <sheetViews>
    <sheetView topLeftCell="A14" zoomScale="150" workbookViewId="0">
      <selection activeCell="F34" sqref="F34"/>
    </sheetView>
  </sheetViews>
  <sheetFormatPr baseColWidth="10" defaultRowHeight="16" x14ac:dyDescent="0.2"/>
  <cols>
    <col min="7" max="7" width="13.5" customWidth="1"/>
  </cols>
  <sheetData>
    <row r="13" spans="4:7" x14ac:dyDescent="0.2">
      <c r="D13" t="s">
        <v>99</v>
      </c>
      <c r="E13" t="s">
        <v>76</v>
      </c>
      <c r="F13" t="s">
        <v>77</v>
      </c>
      <c r="G13" t="s">
        <v>83</v>
      </c>
    </row>
    <row r="14" spans="4:7" x14ac:dyDescent="0.2">
      <c r="D14" t="s">
        <v>78</v>
      </c>
      <c r="E14">
        <v>1877</v>
      </c>
      <c r="F14">
        <v>541</v>
      </c>
      <c r="G14">
        <v>453</v>
      </c>
    </row>
    <row r="15" spans="4:7" x14ac:dyDescent="0.2">
      <c r="D15" t="s">
        <v>79</v>
      </c>
      <c r="E15">
        <v>90</v>
      </c>
      <c r="F15">
        <v>24</v>
      </c>
      <c r="G15">
        <v>27</v>
      </c>
    </row>
    <row r="16" spans="4:7" x14ac:dyDescent="0.2">
      <c r="D16" t="s">
        <v>80</v>
      </c>
      <c r="E16">
        <v>1361</v>
      </c>
      <c r="F16">
        <v>457</v>
      </c>
      <c r="G16">
        <v>605</v>
      </c>
    </row>
    <row r="17" spans="4:7" x14ac:dyDescent="0.2">
      <c r="D17" t="s">
        <v>81</v>
      </c>
      <c r="E17">
        <v>1830</v>
      </c>
      <c r="F17">
        <v>707</v>
      </c>
      <c r="G17">
        <v>283</v>
      </c>
    </row>
    <row r="18" spans="4:7" x14ac:dyDescent="0.2">
      <c r="D18" t="s">
        <v>82</v>
      </c>
    </row>
    <row r="28" spans="4:7" x14ac:dyDescent="0.2">
      <c r="D28" t="s">
        <v>98</v>
      </c>
      <c r="E28" t="s">
        <v>76</v>
      </c>
      <c r="F28" t="s">
        <v>77</v>
      </c>
    </row>
    <row r="29" spans="4:7" x14ac:dyDescent="0.2">
      <c r="D29" t="s">
        <v>78</v>
      </c>
      <c r="E29">
        <v>1455</v>
      </c>
      <c r="F29">
        <v>344</v>
      </c>
    </row>
    <row r="30" spans="4:7" x14ac:dyDescent="0.2">
      <c r="D30" t="s">
        <v>80</v>
      </c>
      <c r="E30">
        <v>1342</v>
      </c>
      <c r="F30">
        <v>371</v>
      </c>
    </row>
    <row r="31" spans="4:7" x14ac:dyDescent="0.2">
      <c r="D31" t="s">
        <v>81</v>
      </c>
      <c r="E31">
        <v>1176</v>
      </c>
      <c r="F31">
        <v>376</v>
      </c>
    </row>
    <row r="34" spans="4:8" x14ac:dyDescent="0.2">
      <c r="D34" t="s">
        <v>78</v>
      </c>
      <c r="E34">
        <v>393</v>
      </c>
      <c r="F34">
        <v>71</v>
      </c>
      <c r="G34">
        <f t="shared" ref="G34:H36" si="0">E34/E29</f>
        <v>0.27010309278350514</v>
      </c>
      <c r="H34">
        <f t="shared" si="0"/>
        <v>0.20639534883720931</v>
      </c>
    </row>
    <row r="35" spans="4:8" x14ac:dyDescent="0.2">
      <c r="D35" t="s">
        <v>80</v>
      </c>
      <c r="E35">
        <v>185</v>
      </c>
      <c r="F35">
        <v>58</v>
      </c>
      <c r="G35">
        <f t="shared" si="0"/>
        <v>0.13785394932935915</v>
      </c>
      <c r="H35">
        <f t="shared" si="0"/>
        <v>0.15633423180592992</v>
      </c>
    </row>
    <row r="36" spans="4:8" x14ac:dyDescent="0.2">
      <c r="D36" t="s">
        <v>81</v>
      </c>
      <c r="E36">
        <v>684</v>
      </c>
      <c r="F36">
        <v>183</v>
      </c>
      <c r="G36">
        <f t="shared" si="0"/>
        <v>0.58163265306122447</v>
      </c>
      <c r="H36">
        <f t="shared" si="0"/>
        <v>0.48670212765957449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6"/>
  <sheetViews>
    <sheetView workbookViewId="0">
      <selection activeCell="E16" sqref="E16"/>
    </sheetView>
  </sheetViews>
  <sheetFormatPr baseColWidth="10" defaultRowHeight="16" x14ac:dyDescent="0.2"/>
  <cols>
    <col min="5" max="5" width="15.83203125" customWidth="1"/>
  </cols>
  <sheetData>
    <row r="13" spans="1:5" ht="21" x14ac:dyDescent="0.2">
      <c r="A13" s="31" t="s">
        <v>41</v>
      </c>
      <c r="B13" s="31" t="s">
        <v>22</v>
      </c>
      <c r="C13" s="31" t="s">
        <v>74</v>
      </c>
      <c r="D13" s="31" t="s">
        <v>24</v>
      </c>
      <c r="E13" s="31" t="s">
        <v>75</v>
      </c>
    </row>
    <row r="14" spans="1:5" ht="21" x14ac:dyDescent="0.2">
      <c r="A14" s="92">
        <v>1</v>
      </c>
      <c r="B14" s="8" t="s">
        <v>42</v>
      </c>
      <c r="C14" s="7">
        <v>9.0219999999999995E-2</v>
      </c>
      <c r="D14" s="7">
        <v>9.0899999999999995E-2</v>
      </c>
      <c r="E14" s="7">
        <v>9.0499999999999997E-2</v>
      </c>
    </row>
    <row r="15" spans="1:5" ht="21" x14ac:dyDescent="0.2">
      <c r="A15" s="92"/>
      <c r="B15" s="15" t="s">
        <v>43</v>
      </c>
      <c r="C15" s="17">
        <v>0.15789</v>
      </c>
      <c r="D15" s="17">
        <v>0.27510899999999999</v>
      </c>
      <c r="E15" s="17">
        <v>0.20063600000000001</v>
      </c>
    </row>
    <row r="16" spans="1:5" ht="21" x14ac:dyDescent="0.2">
      <c r="A16" s="92"/>
      <c r="B16" s="16" t="s">
        <v>44</v>
      </c>
      <c r="C16" s="18">
        <v>6.5159999999999996E-2</v>
      </c>
      <c r="D16" s="18">
        <v>0.126829</v>
      </c>
      <c r="E16" s="18">
        <v>8.6092000000000002E-2</v>
      </c>
    </row>
  </sheetData>
  <mergeCells count="1">
    <mergeCell ref="A14:A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K37"/>
  <sheetViews>
    <sheetView workbookViewId="0">
      <selection activeCell="I19" sqref="I19"/>
    </sheetView>
  </sheetViews>
  <sheetFormatPr baseColWidth="10" defaultRowHeight="16" x14ac:dyDescent="0.2"/>
  <cols>
    <col min="3" max="3" width="55.1640625" customWidth="1"/>
    <col min="8" max="8" width="35.83203125" customWidth="1"/>
  </cols>
  <sheetData>
    <row r="7" spans="2:11" ht="21" x14ac:dyDescent="0.2">
      <c r="B7" s="121" t="s">
        <v>40</v>
      </c>
      <c r="C7" s="122"/>
      <c r="G7" s="121" t="s">
        <v>45</v>
      </c>
      <c r="H7" s="122"/>
    </row>
    <row r="8" spans="2:11" ht="21" x14ac:dyDescent="0.2">
      <c r="B8" s="2">
        <v>1</v>
      </c>
      <c r="C8" s="2" t="s">
        <v>34</v>
      </c>
      <c r="D8" s="6"/>
      <c r="E8" s="6"/>
      <c r="F8" s="6"/>
      <c r="G8" s="2">
        <v>1</v>
      </c>
      <c r="H8" s="2" t="s">
        <v>46</v>
      </c>
      <c r="I8" s="6"/>
      <c r="J8" s="6"/>
      <c r="K8" s="6"/>
    </row>
    <row r="9" spans="2:11" ht="21" x14ac:dyDescent="0.2">
      <c r="B9" s="2">
        <v>2</v>
      </c>
      <c r="C9" s="2" t="s">
        <v>35</v>
      </c>
      <c r="D9" s="6"/>
      <c r="E9" s="6"/>
      <c r="F9" s="6"/>
      <c r="G9" s="2">
        <v>2</v>
      </c>
      <c r="H9" s="2" t="s">
        <v>47</v>
      </c>
      <c r="I9" s="6"/>
      <c r="J9" s="6"/>
      <c r="K9" s="6"/>
    </row>
    <row r="10" spans="2:11" ht="21" x14ac:dyDescent="0.2">
      <c r="B10" s="2">
        <v>3</v>
      </c>
      <c r="C10" s="2" t="s">
        <v>36</v>
      </c>
      <c r="D10" s="6"/>
      <c r="E10" s="6"/>
      <c r="F10" s="6"/>
      <c r="G10" s="2">
        <v>3</v>
      </c>
      <c r="H10" s="2" t="s">
        <v>48</v>
      </c>
      <c r="I10" s="6"/>
      <c r="J10" s="6"/>
      <c r="K10" s="6"/>
    </row>
    <row r="11" spans="2:11" ht="21" x14ac:dyDescent="0.2">
      <c r="B11" s="2">
        <v>4</v>
      </c>
      <c r="C11" s="2" t="s">
        <v>37</v>
      </c>
      <c r="D11" s="6"/>
      <c r="E11" s="6"/>
      <c r="F11" s="6"/>
      <c r="G11" s="2">
        <v>4</v>
      </c>
      <c r="H11" s="2" t="s">
        <v>49</v>
      </c>
      <c r="I11" s="6"/>
      <c r="J11" s="6"/>
      <c r="K11" s="6"/>
    </row>
    <row r="12" spans="2:11" ht="21" x14ac:dyDescent="0.2">
      <c r="B12" s="2">
        <v>5</v>
      </c>
      <c r="C12" s="2" t="s">
        <v>38</v>
      </c>
      <c r="D12" s="6"/>
      <c r="E12" s="6"/>
      <c r="F12" s="6"/>
      <c r="G12" s="2">
        <v>5</v>
      </c>
      <c r="H12" s="2" t="s">
        <v>54</v>
      </c>
      <c r="I12" s="6"/>
      <c r="J12" s="6"/>
      <c r="K12" s="6"/>
    </row>
    <row r="13" spans="2:11" ht="21" x14ac:dyDescent="0.2">
      <c r="B13" s="2">
        <v>6</v>
      </c>
      <c r="C13" s="2" t="s">
        <v>39</v>
      </c>
      <c r="D13" s="6"/>
      <c r="E13" s="6"/>
      <c r="F13" s="6"/>
      <c r="G13" s="2">
        <v>6</v>
      </c>
      <c r="H13" s="2" t="s">
        <v>50</v>
      </c>
      <c r="I13" s="6"/>
      <c r="J13" s="6"/>
      <c r="K13" s="6"/>
    </row>
    <row r="14" spans="2:11" ht="21" x14ac:dyDescent="0.2">
      <c r="B14" s="2">
        <f>B13+1</f>
        <v>7</v>
      </c>
      <c r="C14" s="2" t="s">
        <v>64</v>
      </c>
      <c r="D14" s="6"/>
      <c r="E14" s="6"/>
      <c r="F14" s="6"/>
      <c r="G14" s="2">
        <f>G13+1</f>
        <v>7</v>
      </c>
      <c r="H14" s="2" t="s">
        <v>51</v>
      </c>
      <c r="I14" s="6"/>
      <c r="J14" s="6"/>
      <c r="K14" s="6"/>
    </row>
    <row r="15" spans="2:11" ht="21" x14ac:dyDescent="0.2">
      <c r="B15" s="2">
        <f t="shared" ref="B15:B36" si="0">B14+1</f>
        <v>8</v>
      </c>
      <c r="C15" s="2"/>
      <c r="D15" s="6"/>
      <c r="E15" s="6"/>
      <c r="F15" s="6"/>
      <c r="G15" s="2">
        <f t="shared" ref="G15:G25" si="1">G14+1</f>
        <v>8</v>
      </c>
      <c r="H15" s="2" t="s">
        <v>52</v>
      </c>
      <c r="I15" s="6"/>
      <c r="J15" s="6"/>
      <c r="K15" s="6"/>
    </row>
    <row r="16" spans="2:11" ht="21" x14ac:dyDescent="0.2">
      <c r="B16" s="2">
        <f t="shared" si="0"/>
        <v>9</v>
      </c>
      <c r="C16" s="2"/>
      <c r="D16" s="6"/>
      <c r="E16" s="6"/>
      <c r="F16" s="6"/>
      <c r="G16" s="2">
        <f t="shared" si="1"/>
        <v>9</v>
      </c>
      <c r="H16" s="2" t="s">
        <v>53</v>
      </c>
      <c r="I16" s="6"/>
      <c r="J16" s="6"/>
      <c r="K16" s="6"/>
    </row>
    <row r="17" spans="2:11" ht="21" x14ac:dyDescent="0.2">
      <c r="B17" s="2">
        <f t="shared" si="0"/>
        <v>10</v>
      </c>
      <c r="C17" s="2"/>
      <c r="D17" s="6"/>
      <c r="E17" s="6"/>
      <c r="F17" s="6"/>
      <c r="G17" s="2">
        <f t="shared" si="1"/>
        <v>10</v>
      </c>
      <c r="H17" s="2" t="s">
        <v>55</v>
      </c>
      <c r="I17" s="6"/>
      <c r="J17" s="6"/>
      <c r="K17" s="6"/>
    </row>
    <row r="18" spans="2:11" ht="21" x14ac:dyDescent="0.2">
      <c r="B18" s="2">
        <f t="shared" si="0"/>
        <v>11</v>
      </c>
      <c r="C18" s="6"/>
      <c r="D18" s="6"/>
      <c r="E18" s="6"/>
      <c r="F18" s="6"/>
      <c r="G18" s="2">
        <f t="shared" si="1"/>
        <v>11</v>
      </c>
      <c r="H18" s="2"/>
      <c r="I18" s="6"/>
      <c r="J18" s="6"/>
      <c r="K18" s="6"/>
    </row>
    <row r="19" spans="2:11" ht="21" x14ac:dyDescent="0.2">
      <c r="B19" s="2">
        <f t="shared" si="0"/>
        <v>12</v>
      </c>
      <c r="C19" s="6"/>
      <c r="D19" s="6"/>
      <c r="E19" s="6"/>
      <c r="F19" s="6"/>
      <c r="G19" s="2">
        <f t="shared" si="1"/>
        <v>12</v>
      </c>
      <c r="H19" s="2"/>
      <c r="I19" s="6"/>
      <c r="J19" s="6"/>
      <c r="K19" s="6"/>
    </row>
    <row r="20" spans="2:11" ht="21" x14ac:dyDescent="0.2">
      <c r="B20" s="2">
        <f t="shared" si="0"/>
        <v>13</v>
      </c>
      <c r="C20" s="6"/>
      <c r="D20" s="6"/>
      <c r="E20" s="6"/>
      <c r="F20" s="6"/>
      <c r="G20" s="2">
        <f t="shared" si="1"/>
        <v>13</v>
      </c>
      <c r="H20" s="2"/>
      <c r="I20" s="6"/>
      <c r="J20" s="6"/>
      <c r="K20" s="6"/>
    </row>
    <row r="21" spans="2:11" ht="21" x14ac:dyDescent="0.2">
      <c r="B21" s="2">
        <f t="shared" si="0"/>
        <v>14</v>
      </c>
      <c r="C21" s="6"/>
      <c r="D21" s="6"/>
      <c r="E21" s="6"/>
      <c r="F21" s="6"/>
      <c r="G21" s="2">
        <f t="shared" si="1"/>
        <v>14</v>
      </c>
      <c r="H21" s="2"/>
      <c r="I21" s="6"/>
      <c r="J21" s="6"/>
      <c r="K21" s="6"/>
    </row>
    <row r="22" spans="2:11" ht="21" x14ac:dyDescent="0.2">
      <c r="B22" s="2">
        <f t="shared" si="0"/>
        <v>15</v>
      </c>
      <c r="C22" s="6"/>
      <c r="D22" s="6"/>
      <c r="E22" s="6"/>
      <c r="F22" s="6"/>
      <c r="G22" s="2">
        <f t="shared" si="1"/>
        <v>15</v>
      </c>
      <c r="H22" s="2"/>
      <c r="I22" s="6"/>
      <c r="J22" s="6"/>
      <c r="K22" s="6"/>
    </row>
    <row r="23" spans="2:11" ht="21" x14ac:dyDescent="0.2">
      <c r="B23" s="2">
        <f t="shared" si="0"/>
        <v>16</v>
      </c>
      <c r="C23" s="6"/>
      <c r="D23" s="6"/>
      <c r="E23" s="6"/>
      <c r="F23" s="6"/>
      <c r="G23" s="2">
        <f t="shared" si="1"/>
        <v>16</v>
      </c>
      <c r="H23" s="2"/>
      <c r="I23" s="6"/>
      <c r="J23" s="6"/>
      <c r="K23" s="6"/>
    </row>
    <row r="24" spans="2:11" ht="21" x14ac:dyDescent="0.2">
      <c r="B24" s="2">
        <f t="shared" si="0"/>
        <v>17</v>
      </c>
      <c r="C24" s="6"/>
      <c r="D24" s="6"/>
      <c r="E24" s="6"/>
      <c r="F24" s="6"/>
      <c r="G24" s="2">
        <f t="shared" si="1"/>
        <v>17</v>
      </c>
      <c r="H24" s="2"/>
      <c r="I24" s="6"/>
      <c r="J24" s="6"/>
      <c r="K24" s="6"/>
    </row>
    <row r="25" spans="2:11" ht="21" x14ac:dyDescent="0.2">
      <c r="B25" s="2">
        <f t="shared" si="0"/>
        <v>18</v>
      </c>
      <c r="C25" s="6"/>
      <c r="D25" s="6"/>
      <c r="E25" s="6"/>
      <c r="F25" s="6"/>
      <c r="G25" s="2">
        <f t="shared" si="1"/>
        <v>18</v>
      </c>
      <c r="H25" s="2"/>
      <c r="I25" s="6"/>
      <c r="J25" s="6"/>
      <c r="K25" s="6"/>
    </row>
    <row r="26" spans="2:11" ht="21" x14ac:dyDescent="0.2">
      <c r="B26" s="2">
        <f t="shared" si="0"/>
        <v>19</v>
      </c>
      <c r="C26" s="6"/>
      <c r="D26" s="6"/>
      <c r="E26" s="6"/>
      <c r="F26" s="6"/>
      <c r="G26" s="6"/>
      <c r="H26" s="2"/>
      <c r="I26" s="6"/>
      <c r="J26" s="6"/>
      <c r="K26" s="6"/>
    </row>
    <row r="27" spans="2:11" ht="21" x14ac:dyDescent="0.2">
      <c r="B27" s="2">
        <f t="shared" si="0"/>
        <v>20</v>
      </c>
      <c r="C27" s="6"/>
      <c r="D27" s="6"/>
      <c r="E27" s="6"/>
      <c r="F27" s="6"/>
      <c r="G27" s="6"/>
      <c r="H27" s="6"/>
      <c r="I27" s="6"/>
      <c r="J27" s="6"/>
      <c r="K27" s="6"/>
    </row>
    <row r="28" spans="2:11" ht="21" x14ac:dyDescent="0.2">
      <c r="B28" s="2">
        <f t="shared" si="0"/>
        <v>21</v>
      </c>
      <c r="C28" s="6"/>
      <c r="D28" s="6"/>
      <c r="E28" s="6"/>
      <c r="F28" s="6"/>
      <c r="G28" s="6"/>
      <c r="H28" s="6"/>
      <c r="I28" s="6"/>
      <c r="J28" s="6"/>
      <c r="K28" s="6"/>
    </row>
    <row r="29" spans="2:11" ht="21" x14ac:dyDescent="0.2">
      <c r="B29" s="2">
        <f t="shared" si="0"/>
        <v>22</v>
      </c>
      <c r="C29" s="6"/>
      <c r="D29" s="6"/>
      <c r="E29" s="6"/>
      <c r="F29" s="6"/>
      <c r="G29" s="6"/>
      <c r="H29" s="6"/>
      <c r="I29" s="6"/>
      <c r="J29" s="6"/>
      <c r="K29" s="6"/>
    </row>
    <row r="30" spans="2:11" ht="21" x14ac:dyDescent="0.2">
      <c r="B30" s="2">
        <f t="shared" si="0"/>
        <v>23</v>
      </c>
      <c r="D30" s="6"/>
      <c r="E30" s="6"/>
      <c r="F30" s="6"/>
      <c r="G30" s="6"/>
      <c r="H30" s="6"/>
      <c r="I30" s="6"/>
      <c r="J30" s="6"/>
      <c r="K30" s="6"/>
    </row>
    <row r="31" spans="2:11" ht="21" x14ac:dyDescent="0.2">
      <c r="B31" s="2">
        <f t="shared" si="0"/>
        <v>24</v>
      </c>
      <c r="D31" s="6"/>
      <c r="E31" s="6"/>
      <c r="F31" s="6"/>
      <c r="G31" s="6"/>
      <c r="H31" s="6"/>
      <c r="I31" s="6"/>
      <c r="J31" s="6"/>
      <c r="K31" s="6"/>
    </row>
    <row r="32" spans="2:11" ht="21" x14ac:dyDescent="0.2">
      <c r="B32" s="2">
        <f t="shared" si="0"/>
        <v>25</v>
      </c>
      <c r="D32" s="6"/>
      <c r="E32" s="6"/>
      <c r="F32" s="6"/>
      <c r="G32" s="6"/>
      <c r="H32" s="6"/>
      <c r="I32" s="6"/>
      <c r="J32" s="6"/>
      <c r="K32" s="6"/>
    </row>
    <row r="33" spans="2:11" ht="21" x14ac:dyDescent="0.2">
      <c r="B33" s="2">
        <f t="shared" si="0"/>
        <v>26</v>
      </c>
      <c r="D33" s="6"/>
      <c r="E33" s="6"/>
      <c r="F33" s="6"/>
      <c r="G33" s="6"/>
      <c r="H33" s="6"/>
      <c r="I33" s="6"/>
      <c r="J33" s="6"/>
      <c r="K33" s="6"/>
    </row>
    <row r="34" spans="2:11" ht="21" x14ac:dyDescent="0.2">
      <c r="B34" s="2">
        <f t="shared" si="0"/>
        <v>27</v>
      </c>
      <c r="D34" s="6"/>
      <c r="E34" s="6"/>
      <c r="F34" s="6"/>
      <c r="G34" s="6"/>
      <c r="H34" s="6"/>
      <c r="I34" s="6"/>
      <c r="J34" s="6"/>
      <c r="K34" s="6"/>
    </row>
    <row r="35" spans="2:11" ht="21" x14ac:dyDescent="0.2">
      <c r="B35" s="2">
        <f t="shared" si="0"/>
        <v>28</v>
      </c>
      <c r="D35" s="6"/>
      <c r="E35" s="6"/>
      <c r="F35" s="6"/>
      <c r="G35" s="6"/>
      <c r="H35" s="6"/>
      <c r="I35" s="6"/>
      <c r="J35" s="6"/>
      <c r="K35" s="6"/>
    </row>
    <row r="36" spans="2:11" ht="21" x14ac:dyDescent="0.2">
      <c r="B36" s="2">
        <f t="shared" si="0"/>
        <v>29</v>
      </c>
      <c r="D36" s="6"/>
      <c r="E36" s="6"/>
      <c r="F36" s="6"/>
      <c r="G36" s="6"/>
      <c r="H36" s="6"/>
      <c r="I36" s="6"/>
      <c r="J36" s="6"/>
      <c r="K36" s="6"/>
    </row>
    <row r="37" spans="2:11" ht="21" x14ac:dyDescent="0.2">
      <c r="H37" s="6"/>
    </row>
  </sheetData>
  <mergeCells count="2">
    <mergeCell ref="B7:C7"/>
    <mergeCell ref="G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Dependency Parsing</vt:lpstr>
      <vt:lpstr>Validation</vt:lpstr>
      <vt:lpstr>Joint Parsing</vt:lpstr>
      <vt:lpstr>SemEval10t1</vt:lpstr>
      <vt:lpstr>Data</vt:lpstr>
      <vt:lpstr>opennlp</vt:lpstr>
      <vt:lpstr>Features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2016-01-07T12:06:04Z</dcterms:created>
  <dcterms:modified xsi:type="dcterms:W3CDTF">2016-02-05T16:43:11Z</dcterms:modified>
</cp:coreProperties>
</file>