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workbookProtection lockStructure="1" lockWindows="1"/>
  <bookViews>
    <workbookView xWindow="240" yWindow="75" windowWidth="20115" windowHeight="7995" activeTab="1"/>
  </bookViews>
  <sheets>
    <sheet name="Instructions for the instructor" sheetId="2" r:id="rId1"/>
    <sheet name="Assessment and Eval Sheet" sheetId="1" r:id="rId2"/>
    <sheet name="Proposal Organization" sheetId="3" r:id="rId3"/>
  </sheets>
  <calcPr calcId="145621"/>
</workbook>
</file>

<file path=xl/calcChain.xml><?xml version="1.0" encoding="utf-8"?>
<calcChain xmlns="http://schemas.openxmlformats.org/spreadsheetml/2006/main">
  <c r="G83" i="1" l="1"/>
  <c r="C82" i="1" s="1"/>
  <c r="F82" i="1" s="1"/>
  <c r="G85" i="1"/>
  <c r="G86" i="1"/>
  <c r="G87" i="1"/>
  <c r="G89" i="1"/>
  <c r="C88" i="1" s="1"/>
  <c r="F88" i="1" s="1"/>
  <c r="G91" i="1"/>
  <c r="C90" i="1" s="1"/>
  <c r="F90" i="1" s="1"/>
  <c r="G92" i="1"/>
  <c r="G93" i="1"/>
  <c r="C92" i="1" s="1"/>
  <c r="F92" i="1" s="1"/>
  <c r="G95" i="1"/>
  <c r="G96" i="1"/>
  <c r="G99" i="1"/>
  <c r="G100" i="1"/>
  <c r="G101" i="1"/>
  <c r="G102" i="1"/>
  <c r="G103" i="1"/>
  <c r="G104" i="1"/>
  <c r="G105" i="1"/>
  <c r="G106" i="1"/>
  <c r="G36" i="1"/>
  <c r="G37" i="1"/>
  <c r="G38" i="1"/>
  <c r="G39" i="1"/>
  <c r="G40" i="1"/>
  <c r="G41" i="1"/>
  <c r="G42" i="1"/>
  <c r="G46" i="1"/>
  <c r="G47" i="1"/>
  <c r="G48" i="1"/>
  <c r="G49" i="1"/>
  <c r="G50" i="1"/>
  <c r="G51" i="1"/>
  <c r="G52" i="1"/>
  <c r="G53" i="1"/>
  <c r="G55" i="1"/>
  <c r="G56" i="1"/>
  <c r="G57" i="1"/>
  <c r="G58" i="1"/>
  <c r="G59" i="1"/>
  <c r="G61" i="1"/>
  <c r="G62" i="1"/>
  <c r="G64" i="1"/>
  <c r="G65" i="1"/>
  <c r="G66" i="1"/>
  <c r="G67" i="1"/>
  <c r="G68" i="1"/>
  <c r="G70" i="1"/>
  <c r="G71" i="1"/>
  <c r="G72" i="1"/>
  <c r="G73" i="1"/>
  <c r="G75" i="1"/>
  <c r="G76" i="1"/>
  <c r="G81" i="1"/>
  <c r="G80" i="1"/>
  <c r="D108" i="1"/>
  <c r="C98" i="1" l="1"/>
  <c r="F98" i="1" s="1"/>
  <c r="C84" i="1"/>
  <c r="F84" i="1" s="1"/>
  <c r="C94" i="1"/>
  <c r="F94" i="1" s="1"/>
  <c r="C60" i="1"/>
  <c r="F60" i="1" s="1"/>
  <c r="C54" i="1"/>
  <c r="F54" i="1" s="1"/>
  <c r="C63" i="1"/>
  <c r="F63" i="1" s="1"/>
  <c r="C69" i="1"/>
  <c r="F69" i="1" s="1"/>
  <c r="C74" i="1"/>
  <c r="F74" i="1" s="1"/>
  <c r="C79" i="1"/>
  <c r="F79" i="1" s="1"/>
  <c r="C45" i="1"/>
  <c r="F45" i="1" s="1"/>
  <c r="C35" i="1"/>
  <c r="F35" i="1" s="1"/>
  <c r="C108" i="1" l="1"/>
  <c r="C109" i="1" s="1"/>
</calcChain>
</file>

<file path=xl/sharedStrings.xml><?xml version="1.0" encoding="utf-8"?>
<sst xmlns="http://schemas.openxmlformats.org/spreadsheetml/2006/main" count="202" uniqueCount="144">
  <si>
    <t>School of Engineering</t>
  </si>
  <si>
    <t>Department of Electrical and Computer Engineering</t>
  </si>
  <si>
    <t>Proposal Evaluation</t>
  </si>
  <si>
    <t>Course</t>
  </si>
  <si>
    <t>Section</t>
  </si>
  <si>
    <t>Semester</t>
  </si>
  <si>
    <t>Date</t>
  </si>
  <si>
    <t>Name of Team</t>
  </si>
  <si>
    <t>Name of Evaluator</t>
  </si>
  <si>
    <t>Presentation Title</t>
  </si>
  <si>
    <t>Contents evaluation criteria</t>
  </si>
  <si>
    <t>Gives a brief and effective high-level description of problem and identifies potential customers</t>
  </si>
  <si>
    <t>Identifies users (when different to customers)</t>
  </si>
  <si>
    <t xml:space="preserve">Identifies other stakeholders, e.g., investors (optional) </t>
  </si>
  <si>
    <t>Gives a brief and effective high-level description of project</t>
  </si>
  <si>
    <t>Summarizes deliverables and products</t>
  </si>
  <si>
    <t>Presents Milestones</t>
  </si>
  <si>
    <t>Summarizes key economic aspects, e.g., total cost, expected profitability, ROI, competitive impact or any other justification for investing in the project.</t>
  </si>
  <si>
    <t>Clearly describes the problem to be solved by the product/service</t>
  </si>
  <si>
    <t>Identifies variables involved in the problem (qualitative or quantitative)</t>
  </si>
  <si>
    <t>Identifies project customers</t>
  </si>
  <si>
    <t>States how the project provides a solution to the problem</t>
  </si>
  <si>
    <t>Presents the scope of the project based on the variables of the problem that can be feasibly addressed by the project</t>
  </si>
  <si>
    <t>Objectives are specific</t>
  </si>
  <si>
    <t>Objectives have been agreed upon with customer</t>
  </si>
  <si>
    <t>Objectives are realistic taking into account available skills, expertise and resources.</t>
  </si>
  <si>
    <t>Objectives can be achieved within the time assigned for the project taking  into account available skills, expertise and resources.</t>
  </si>
  <si>
    <t>Provides detailed description of project’s outcomes and deliverables as related to objectives' achievement</t>
  </si>
  <si>
    <t>Objectives are measurable (See section 3)</t>
  </si>
  <si>
    <t>1. Problem Statement</t>
  </si>
  <si>
    <t xml:space="preserve"> 2. Objectives</t>
  </si>
  <si>
    <t>3. Outcomes</t>
  </si>
  <si>
    <t>Summarizes how objectives achievement will be measured (Refer to appendix on Metrics)</t>
  </si>
  <si>
    <t>Describes technical and managerial approaches</t>
  </si>
  <si>
    <t>Describes testing and quality control procedures</t>
  </si>
  <si>
    <t>Discusses, when applicable, any deviation from standard practices</t>
  </si>
  <si>
    <t>Presents the work breakdown structure</t>
  </si>
  <si>
    <t>Presents (or links to) the Gantt diagram</t>
  </si>
  <si>
    <t>Workload is balanced among team members</t>
  </si>
  <si>
    <t>Presents detailed estimates of realistic labor costs according to expertise, type of work and responsibility in the project, including consultants when needed.</t>
  </si>
  <si>
    <t>Includes reasonble fringe benefits</t>
  </si>
  <si>
    <t>Presents a list of elements needed for the project with realistic costs estimates</t>
  </si>
  <si>
    <t>Includes realistic percentage of overhead costs</t>
  </si>
  <si>
    <t>Describes team organization</t>
  </si>
  <si>
    <t>4. Methodology and Team Organization</t>
  </si>
  <si>
    <t>5. Budget</t>
  </si>
  <si>
    <t>6. Project schedule</t>
  </si>
  <si>
    <t>Summarizes project schedule (milestones and deadlines)</t>
  </si>
  <si>
    <t>Resumes highlight skills as related to needs of project</t>
  </si>
  <si>
    <t>Describes in detail metrics to measure progress of tasks</t>
  </si>
  <si>
    <t>Presents tables or worksheets with details of budget and calculations</t>
  </si>
  <si>
    <t>Presents a brief justification of items in budget</t>
  </si>
  <si>
    <t>Presents a table with description of risks, their likelihood and contingency measures</t>
  </si>
  <si>
    <t>Describes potential market for system or service</t>
  </si>
  <si>
    <t>Gantt Chart and Project Management Tools (Link to MS Project file or other suitable PM tool)</t>
  </si>
  <si>
    <t>Other Appendices (when needed)</t>
  </si>
  <si>
    <t>Includes additional project-related information not suitable for body of proposal</t>
  </si>
  <si>
    <t>Proposal has a professional  presentation</t>
  </si>
  <si>
    <t>Document is well organized and includes a table of contents</t>
  </si>
  <si>
    <t>Document has correct grammar</t>
  </si>
  <si>
    <t>Document has an appropriate composition style</t>
  </si>
  <si>
    <t>Uses adequate language and vocabulary variety</t>
  </si>
  <si>
    <t>Style and presentation criteria</t>
  </si>
  <si>
    <t>Document composition is cohesive and argumentation is fluent</t>
  </si>
  <si>
    <t>Uses suitable bibliographic references to support statements</t>
  </si>
  <si>
    <t>Summarizes market potential, added value, or other competitive or comparative advantages</t>
  </si>
  <si>
    <t>Body of Proposal</t>
  </si>
  <si>
    <t>Required (R) or Project-Dependent (D)</t>
  </si>
  <si>
    <t>Score</t>
  </si>
  <si>
    <t>Weight (%)</t>
  </si>
  <si>
    <t>Comments</t>
  </si>
  <si>
    <t>R</t>
  </si>
  <si>
    <t>Student Outcome</t>
  </si>
  <si>
    <t>Scales</t>
  </si>
  <si>
    <t>Concise</t>
  </si>
  <si>
    <t>Wordy but complete</t>
  </si>
  <si>
    <t>Lacks many relevant aspects</t>
  </si>
  <si>
    <t>Lacks some relevant aspects</t>
  </si>
  <si>
    <t>No Information</t>
  </si>
  <si>
    <t>Descriptions</t>
  </si>
  <si>
    <t>Identification lists of project aspects</t>
  </si>
  <si>
    <t>Identifies or lists all</t>
  </si>
  <si>
    <t>Identifies or lists most</t>
  </si>
  <si>
    <t>Identifies or lists some</t>
  </si>
  <si>
    <t>Misses most</t>
  </si>
  <si>
    <t>Yes</t>
  </si>
  <si>
    <t>Yes/No/Partially</t>
  </si>
  <si>
    <t>No</t>
  </si>
  <si>
    <t>Partially</t>
  </si>
  <si>
    <t>Value</t>
  </si>
  <si>
    <t>Instructions for the instructors</t>
  </si>
  <si>
    <t>The Assessment and Evaluation sheet contains the following parts:</t>
  </si>
  <si>
    <t>1. Identification: This part is for the Identification of the student team, project and evaluator.</t>
  </si>
  <si>
    <t>2. Scales: This part contains the three scales that describe what the values for the different criteria means. This scales are color coded to identify which scale applies for each criterion.</t>
  </si>
  <si>
    <t>The Contents and evaluation criteria, and the Style and presentation criteria contain the following columns:</t>
  </si>
  <si>
    <t>1. Criteria description: For each section of the proposal, this column describes the elements that as a minimum should be contained in the section.</t>
  </si>
  <si>
    <t>2. Required or project-dependent: This partially protected column indicates with "R" the criteria that are required in all proposals. The evaluator may indicate by typing any character in this column elements that depend on the project.</t>
  </si>
  <si>
    <t>4. Weight %: This column is partially protected and indicates the percent weight for each section. The evaluator may change the suggested weights ensuring that they add to 100% in the total of the proposal in the bottom field of this column.</t>
  </si>
  <si>
    <t>5. Comments: This is a free text column for the evaluator to provide feedback to the students.</t>
  </si>
  <si>
    <t>.</t>
  </si>
  <si>
    <t>6. Student Outcome: This column indicates to which ABET student outcome the element maps. This field is for outcome assessment purposes.</t>
  </si>
  <si>
    <t>The grade of the proposal is computed in the bottom field of the "Score" column.</t>
  </si>
  <si>
    <t>Proposal organization</t>
  </si>
  <si>
    <t>Part or Section</t>
  </si>
  <si>
    <t>Front Matter</t>
  </si>
  <si>
    <t>Executive Summary</t>
  </si>
  <si>
    <t>Table of Contents</t>
  </si>
  <si>
    <t>NA</t>
  </si>
  <si>
    <t>Bibliographic References</t>
  </si>
  <si>
    <t>Appendix A - Resumes</t>
  </si>
  <si>
    <t>1/Person</t>
  </si>
  <si>
    <t>Appendix B - Progress Assessment &amp; Metrics</t>
  </si>
  <si>
    <t>Appendix C - Detailed Budget Calculation</t>
  </si>
  <si>
    <t>B. Progress Assessment &amp; Metrics</t>
  </si>
  <si>
    <t>Appendix D - Risk Management</t>
  </si>
  <si>
    <t>C. Detailed Budget Calculations &amp; Justification</t>
  </si>
  <si>
    <t>D. Risk Management</t>
  </si>
  <si>
    <t>E. Market overview</t>
  </si>
  <si>
    <t>Appendix E - Market Overview</t>
  </si>
  <si>
    <t>Other Appendices</t>
  </si>
  <si>
    <t>Total Score</t>
  </si>
  <si>
    <t>Score in Percentage</t>
  </si>
  <si>
    <t>Includes resumes of consultants &amp; justifies them when needed</t>
  </si>
  <si>
    <t>Identifies technical resources required for the project including UPRM's or those that need to be acquired.</t>
  </si>
  <si>
    <t>Gantt shows appropriate tasks dependencies, and resources</t>
  </si>
  <si>
    <t>3. Contents and evaluation criteria: This part contains the minimum set of elements each section of the proposal should contain.</t>
  </si>
  <si>
    <t>4. Style and presentation criteria: This part contains the general elements of style for the proposal writing, organization, edition and presentation.</t>
  </si>
  <si>
    <t>3. Score: This column is where the evaluator can choose the value for the given element in the section according to the corresponding scale. This column is color coded to indicate what scale applies for the element.</t>
  </si>
  <si>
    <t>Appendices (Maximum length not specified)</t>
  </si>
  <si>
    <r>
      <t>Title page has university, department, title, logo, names and date (</t>
    </r>
    <r>
      <rPr>
        <sz val="12"/>
        <color rgb="FFFF0000"/>
        <rFont val="Times New Roman"/>
        <family val="1"/>
      </rPr>
      <t>Maximum Length 1 page</t>
    </r>
    <r>
      <rPr>
        <sz val="12"/>
        <rFont val="Times New Roman"/>
        <family val="1"/>
      </rPr>
      <t>)</t>
    </r>
  </si>
  <si>
    <r>
      <t>A. Resumes (</t>
    </r>
    <r>
      <rPr>
        <b/>
        <sz val="12"/>
        <color rgb="FFFF0000"/>
        <rFont val="Times New Roman"/>
        <family val="1"/>
      </rPr>
      <t>Maximum 1 page per person</t>
    </r>
    <r>
      <rPr>
        <b/>
        <sz val="12"/>
        <rFont val="Times New Roman"/>
        <family val="1"/>
      </rPr>
      <t>)</t>
    </r>
  </si>
  <si>
    <r>
      <t>Body of Proposal (</t>
    </r>
    <r>
      <rPr>
        <b/>
        <sz val="12"/>
        <color rgb="FFFF0000"/>
        <rFont val="Times New Roman"/>
        <family val="1"/>
      </rPr>
      <t>Maximum length 7 pages</t>
    </r>
    <r>
      <rPr>
        <b/>
        <sz val="12"/>
        <rFont val="Times New Roman"/>
        <family val="1"/>
      </rPr>
      <t>)</t>
    </r>
  </si>
  <si>
    <r>
      <t>Executive summary (</t>
    </r>
    <r>
      <rPr>
        <b/>
        <sz val="12"/>
        <color rgb="FFFF0000"/>
        <rFont val="Times New Roman"/>
        <family val="1"/>
      </rPr>
      <t>Maximum length 1 page</t>
    </r>
    <r>
      <rPr>
        <b/>
        <sz val="12"/>
        <rFont val="Times New Roman"/>
        <family val="1"/>
      </rPr>
      <t>)</t>
    </r>
  </si>
  <si>
    <t>Max Length in Pages</t>
  </si>
  <si>
    <t>Coding Caciques</t>
  </si>
  <si>
    <t>Aerobal</t>
  </si>
  <si>
    <t>jfvr</t>
  </si>
  <si>
    <t>2013-2014 2</t>
  </si>
  <si>
    <t>ICOM5047</t>
  </si>
  <si>
    <t>Need to be more assertive and specific</t>
  </si>
  <si>
    <t>Need to mention obsolescence of current equipment</t>
  </si>
  <si>
    <t>No data on costs of any kind.</t>
  </si>
  <si>
    <t>No resources and dependencies aren't complete</t>
  </si>
  <si>
    <t>No resources were assigned to tasks.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</si>
</sst>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6" x14ac:knownFonts="1">
    <font>
      <sz val="11"/>
      <color theme="1"/>
      <name val="Calibri"/>
      <family val="2"/>
      <scheme val="minor"/>
    </font>
    <font>
      <sz val="11"/>
      <color theme="1"/>
      <name val="Calibri"/>
      <family val="2"/>
      <scheme val="minor"/>
    </font>
    <font>
      <b/>
      <sz val="11"/>
      <color theme="1"/>
      <name val="Calibri"/>
      <family val="2"/>
      <scheme val="minor"/>
    </font>
    <font>
      <b/>
      <sz val="16"/>
      <color indexed="58"/>
      <name val="Times New Roman"/>
      <family val="1"/>
    </font>
    <font>
      <b/>
      <sz val="14"/>
      <color indexed="56"/>
      <name val="Arial"/>
      <family val="2"/>
    </font>
    <font>
      <b/>
      <sz val="10"/>
      <name val="Arial"/>
      <family val="2"/>
    </font>
    <font>
      <b/>
      <sz val="14"/>
      <color theme="1"/>
      <name val="Calibri"/>
      <family val="2"/>
      <scheme val="minor"/>
    </font>
    <font>
      <b/>
      <sz val="14"/>
      <name val="Arial"/>
      <family val="2"/>
    </font>
    <font>
      <b/>
      <sz val="12"/>
      <name val="Times New Roman"/>
      <family val="1"/>
    </font>
    <font>
      <sz val="12"/>
      <name val="Times New Roman"/>
      <family val="1"/>
    </font>
    <font>
      <b/>
      <sz val="12"/>
      <color theme="1"/>
      <name val="Times New Roman"/>
      <family val="1"/>
    </font>
    <font>
      <b/>
      <sz val="12"/>
      <color theme="1"/>
      <name val="Calibri"/>
      <family val="2"/>
      <scheme val="minor"/>
    </font>
    <font>
      <b/>
      <sz val="16"/>
      <color theme="1"/>
      <name val="Calibri"/>
      <family val="2"/>
      <scheme val="minor"/>
    </font>
    <font>
      <b/>
      <sz val="14"/>
      <name val="Times New Roman"/>
      <family val="1"/>
    </font>
    <font>
      <sz val="12"/>
      <color rgb="FFFF0000"/>
      <name val="Times New Roman"/>
      <family val="1"/>
    </font>
    <font>
      <b/>
      <sz val="12"/>
      <color rgb="FFFF0000"/>
      <name val="Times New Roman"/>
      <family val="1"/>
    </font>
  </fonts>
  <fills count="5">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6" tint="0.59996337778862885"/>
        <bgColor indexed="64"/>
      </patternFill>
    </fill>
  </fills>
  <borders count="4">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09">
    <xf numFmtId="0" fontId="0" fillId="0" borderId="0" xfId="0"/>
    <xf numFmtId="0" fontId="0" fillId="0" borderId="0" xfId="0" applyAlignment="1" applyProtection="1"/>
    <xf numFmtId="0" fontId="5" fillId="0" borderId="0" xfId="0" applyFont="1" applyAlignment="1" applyProtection="1">
      <alignment horizontal="right"/>
    </xf>
    <xf numFmtId="0" fontId="0" fillId="0" borderId="0" xfId="0" applyProtection="1"/>
    <xf numFmtId="0" fontId="6" fillId="0" borderId="0" xfId="0" applyFont="1"/>
    <xf numFmtId="0" fontId="2" fillId="0" borderId="0" xfId="0" applyFont="1"/>
    <xf numFmtId="0" fontId="0" fillId="0" borderId="0" xfId="0" applyFont="1"/>
    <xf numFmtId="0" fontId="0" fillId="0" borderId="0" xfId="0" applyAlignment="1">
      <alignment horizontal="left" indent="1"/>
    </xf>
    <xf numFmtId="0" fontId="7" fillId="0" borderId="0" xfId="0" applyFont="1" applyFill="1" applyBorder="1" applyAlignment="1" applyProtection="1">
      <alignment wrapText="1"/>
    </xf>
    <xf numFmtId="0" fontId="8" fillId="0" borderId="0" xfId="0" applyFont="1" applyBorder="1" applyAlignment="1" applyProtection="1">
      <alignment horizontal="left" wrapText="1"/>
    </xf>
    <xf numFmtId="0" fontId="9" fillId="0" borderId="0" xfId="0" applyFont="1" applyBorder="1" applyAlignment="1" applyProtection="1">
      <alignment horizontal="left" wrapText="1"/>
    </xf>
    <xf numFmtId="0" fontId="9" fillId="0" borderId="0" xfId="0" applyFont="1" applyBorder="1" applyAlignment="1" applyProtection="1">
      <alignment horizontal="left" indent="1"/>
    </xf>
    <xf numFmtId="0" fontId="9" fillId="0" borderId="0" xfId="0" applyFont="1" applyBorder="1" applyAlignment="1" applyProtection="1">
      <alignment horizontal="left" indent="2"/>
    </xf>
    <xf numFmtId="0" fontId="0" fillId="0" borderId="0" xfId="0" applyBorder="1"/>
    <xf numFmtId="0" fontId="11" fillId="0" borderId="0" xfId="0" applyFont="1" applyAlignment="1" applyProtection="1"/>
    <xf numFmtId="0" fontId="11" fillId="0" borderId="0" xfId="0" applyFont="1"/>
    <xf numFmtId="0" fontId="2" fillId="2" borderId="3" xfId="0" applyFont="1" applyFill="1" applyBorder="1" applyAlignment="1" applyProtection="1"/>
    <xf numFmtId="0" fontId="2" fillId="2" borderId="3" xfId="0" applyFont="1" applyFill="1" applyBorder="1"/>
    <xf numFmtId="0" fontId="0" fillId="2" borderId="3" xfId="0" applyFill="1" applyBorder="1" applyAlignment="1" applyProtection="1"/>
    <xf numFmtId="0" fontId="0" fillId="2" borderId="3" xfId="0" applyFill="1" applyBorder="1"/>
    <xf numFmtId="0" fontId="2" fillId="0" borderId="3" xfId="0" applyFont="1" applyBorder="1"/>
    <xf numFmtId="0" fontId="0" fillId="0" borderId="3" xfId="0" applyBorder="1"/>
    <xf numFmtId="0" fontId="8" fillId="0" borderId="3" xfId="0" applyFont="1" applyBorder="1" applyAlignment="1" applyProtection="1">
      <alignment horizontal="left" wrapText="1"/>
    </xf>
    <xf numFmtId="0" fontId="10" fillId="0" borderId="3" xfId="0" applyFont="1" applyBorder="1" applyAlignment="1">
      <alignment horizontal="center" wrapText="1"/>
    </xf>
    <xf numFmtId="0" fontId="9" fillId="2" borderId="3" xfId="0" applyFont="1" applyFill="1" applyBorder="1" applyAlignment="1" applyProtection="1">
      <alignment horizontal="left" wrapText="1"/>
    </xf>
    <xf numFmtId="0" fontId="8" fillId="0" borderId="3" xfId="0" applyFont="1" applyFill="1" applyBorder="1" applyAlignment="1" applyProtection="1">
      <alignment horizontal="left" wrapText="1"/>
    </xf>
    <xf numFmtId="0" fontId="0" fillId="2" borderId="3" xfId="0" applyFont="1" applyFill="1" applyBorder="1"/>
    <xf numFmtId="0" fontId="0" fillId="0" borderId="3" xfId="0" applyFont="1" applyBorder="1"/>
    <xf numFmtId="0" fontId="7" fillId="0" borderId="3" xfId="0" applyFont="1" applyFill="1" applyBorder="1" applyAlignment="1" applyProtection="1">
      <alignment wrapText="1"/>
    </xf>
    <xf numFmtId="0" fontId="9" fillId="3" borderId="3" xfId="0" applyFont="1" applyFill="1" applyBorder="1" applyAlignment="1" applyProtection="1">
      <alignment horizontal="left" wrapText="1"/>
    </xf>
    <xf numFmtId="0" fontId="0" fillId="3" borderId="3" xfId="0" applyFill="1" applyBorder="1" applyAlignment="1">
      <alignment horizontal="left" indent="1"/>
    </xf>
    <xf numFmtId="0" fontId="2" fillId="3" borderId="3" xfId="0" applyFont="1" applyFill="1" applyBorder="1" applyAlignment="1" applyProtection="1"/>
    <xf numFmtId="0" fontId="2" fillId="3" borderId="3" xfId="0" applyFont="1" applyFill="1" applyBorder="1"/>
    <xf numFmtId="0" fontId="0" fillId="3" borderId="3" xfId="0" applyFill="1" applyBorder="1" applyAlignment="1" applyProtection="1"/>
    <xf numFmtId="0" fontId="0" fillId="3" borderId="3" xfId="0" applyFill="1" applyBorder="1"/>
    <xf numFmtId="0" fontId="2" fillId="4" borderId="3" xfId="0" applyFont="1" applyFill="1" applyBorder="1" applyAlignment="1" applyProtection="1"/>
    <xf numFmtId="0" fontId="2" fillId="4" borderId="3" xfId="0" applyFont="1" applyFill="1" applyBorder="1"/>
    <xf numFmtId="0" fontId="0" fillId="4" borderId="3" xfId="0" applyFill="1" applyBorder="1" applyAlignment="1" applyProtection="1"/>
    <xf numFmtId="0" fontId="0" fillId="4" borderId="3" xfId="0" applyFill="1" applyBorder="1"/>
    <xf numFmtId="0" fontId="9" fillId="4" borderId="3" xfId="0" applyFont="1" applyFill="1" applyBorder="1" applyAlignment="1" applyProtection="1">
      <alignment horizontal="left" wrapText="1"/>
    </xf>
    <xf numFmtId="0" fontId="0" fillId="4" borderId="3" xfId="0" applyFont="1" applyFill="1" applyBorder="1"/>
    <xf numFmtId="0" fontId="0" fillId="3" borderId="3" xfId="0" applyFont="1" applyFill="1" applyBorder="1"/>
    <xf numFmtId="0" fontId="12" fillId="0" borderId="0" xfId="0" applyFont="1"/>
    <xf numFmtId="0" fontId="12" fillId="0" borderId="0" xfId="0" applyFont="1" applyAlignment="1">
      <alignment wrapText="1"/>
    </xf>
    <xf numFmtId="0" fontId="0" fillId="0" borderId="0" xfId="0" applyAlignment="1">
      <alignment wrapText="1"/>
    </xf>
    <xf numFmtId="0" fontId="0" fillId="0" borderId="0" xfId="0" applyAlignment="1">
      <alignment horizontal="left" wrapText="1"/>
    </xf>
    <xf numFmtId="0" fontId="0" fillId="0" borderId="0" xfId="0" applyAlignment="1">
      <alignment horizontal="left" wrapText="1" indent="2"/>
    </xf>
    <xf numFmtId="0" fontId="11" fillId="0" borderId="3" xfId="0" applyFont="1" applyBorder="1" applyAlignment="1">
      <alignment horizontal="center" vertical="center"/>
    </xf>
    <xf numFmtId="0" fontId="11" fillId="0" borderId="3" xfId="0" applyFont="1" applyBorder="1" applyAlignment="1">
      <alignment horizontal="center" vertical="center" wrapText="1"/>
    </xf>
    <xf numFmtId="0" fontId="0" fillId="0" borderId="3" xfId="0" applyBorder="1" applyAlignment="1">
      <alignment horizontal="center"/>
    </xf>
    <xf numFmtId="0" fontId="10" fillId="0" borderId="3" xfId="0" applyFont="1" applyBorder="1" applyAlignment="1">
      <alignment vertical="center"/>
    </xf>
    <xf numFmtId="0" fontId="10" fillId="0" borderId="3" xfId="0" applyFont="1" applyBorder="1" applyAlignment="1">
      <alignment horizontal="center" vertical="center" wrapText="1"/>
    </xf>
    <xf numFmtId="0" fontId="10" fillId="0" borderId="3" xfId="0" applyFont="1" applyBorder="1" applyAlignment="1">
      <alignment horizontal="center" vertical="center"/>
    </xf>
    <xf numFmtId="0" fontId="2" fillId="0" borderId="0" xfId="0" applyFont="1" applyAlignment="1">
      <alignment vertical="center"/>
    </xf>
    <xf numFmtId="9" fontId="0" fillId="2" borderId="3" xfId="1" applyFont="1" applyFill="1" applyBorder="1"/>
    <xf numFmtId="9" fontId="0" fillId="4" borderId="3" xfId="1" applyFont="1" applyFill="1" applyBorder="1"/>
    <xf numFmtId="9" fontId="0" fillId="3" borderId="3" xfId="1" applyFont="1" applyFill="1" applyBorder="1"/>
    <xf numFmtId="9" fontId="0" fillId="0" borderId="0" xfId="1" applyFont="1"/>
    <xf numFmtId="9" fontId="0" fillId="0" borderId="3" xfId="1" applyFont="1" applyBorder="1"/>
    <xf numFmtId="9" fontId="2" fillId="0" borderId="3" xfId="1" applyFont="1" applyBorder="1"/>
    <xf numFmtId="9" fontId="2" fillId="2" borderId="3" xfId="1" applyFont="1" applyFill="1" applyBorder="1"/>
    <xf numFmtId="9" fontId="2" fillId="4" borderId="3" xfId="1" applyFont="1" applyFill="1" applyBorder="1"/>
    <xf numFmtId="9" fontId="2" fillId="3" borderId="3" xfId="1" applyFont="1" applyFill="1" applyBorder="1"/>
    <xf numFmtId="9" fontId="0" fillId="3" borderId="3" xfId="1" applyFont="1" applyFill="1" applyBorder="1" applyAlignment="1">
      <alignment horizontal="left" indent="1"/>
    </xf>
    <xf numFmtId="9" fontId="6" fillId="0" borderId="0" xfId="0" applyNumberFormat="1" applyFont="1"/>
    <xf numFmtId="0" fontId="0" fillId="4" borderId="3" xfId="0" applyFill="1" applyBorder="1" applyProtection="1">
      <protection locked="0"/>
    </xf>
    <xf numFmtId="0" fontId="0" fillId="2" borderId="3" xfId="0" applyFill="1" applyBorder="1" applyProtection="1">
      <protection locked="0"/>
    </xf>
    <xf numFmtId="0" fontId="0" fillId="3" borderId="3" xfId="0" applyFill="1" applyBorder="1" applyProtection="1">
      <protection locked="0"/>
    </xf>
    <xf numFmtId="0" fontId="0" fillId="4" borderId="3" xfId="0" applyFont="1" applyFill="1" applyBorder="1" applyProtection="1">
      <protection locked="0"/>
    </xf>
    <xf numFmtId="0" fontId="0" fillId="3" borderId="3" xfId="0" applyFill="1" applyBorder="1" applyAlignment="1" applyProtection="1">
      <alignment horizontal="left" indent="1"/>
      <protection locked="0"/>
    </xf>
    <xf numFmtId="9" fontId="10" fillId="0" borderId="3" xfId="1" applyFont="1" applyBorder="1" applyAlignment="1" applyProtection="1">
      <alignment horizontal="center"/>
      <protection locked="0"/>
    </xf>
    <xf numFmtId="9" fontId="2" fillId="0" borderId="3" xfId="1" applyFont="1" applyBorder="1" applyProtection="1">
      <protection locked="0"/>
    </xf>
    <xf numFmtId="9" fontId="0" fillId="0" borderId="3" xfId="1" applyFont="1" applyBorder="1" applyProtection="1">
      <protection locked="0"/>
    </xf>
    <xf numFmtId="0" fontId="10" fillId="0" borderId="3" xfId="0" applyFont="1" applyBorder="1" applyAlignment="1" applyProtection="1">
      <alignment horizontal="center"/>
      <protection locked="0"/>
    </xf>
    <xf numFmtId="0" fontId="0" fillId="0" borderId="0" xfId="0" applyProtection="1">
      <protection locked="0"/>
    </xf>
    <xf numFmtId="0" fontId="2" fillId="0" borderId="3" xfId="0" applyFont="1" applyBorder="1" applyProtection="1">
      <protection locked="0"/>
    </xf>
    <xf numFmtId="0" fontId="0" fillId="2" borderId="3" xfId="0" applyFont="1" applyFill="1" applyBorder="1" applyProtection="1">
      <protection locked="0"/>
    </xf>
    <xf numFmtId="0" fontId="0" fillId="0" borderId="3" xfId="0" applyBorder="1" applyProtection="1">
      <protection locked="0"/>
    </xf>
    <xf numFmtId="0" fontId="2" fillId="2" borderId="3" xfId="0" applyFont="1" applyFill="1" applyBorder="1" applyProtection="1">
      <protection locked="0"/>
    </xf>
    <xf numFmtId="0" fontId="2" fillId="4" borderId="3" xfId="0" applyFont="1" applyFill="1" applyBorder="1" applyProtection="1">
      <protection locked="0"/>
    </xf>
    <xf numFmtId="0" fontId="2" fillId="3" borderId="3" xfId="0" applyFont="1" applyFill="1" applyBorder="1" applyProtection="1">
      <protection locked="0"/>
    </xf>
    <xf numFmtId="0" fontId="0" fillId="0" borderId="3" xfId="0" applyFont="1" applyBorder="1" applyProtection="1">
      <protection locked="0"/>
    </xf>
    <xf numFmtId="0" fontId="0" fillId="0" borderId="0" xfId="0" applyProtection="1">
      <protection hidden="1"/>
    </xf>
    <xf numFmtId="9" fontId="6" fillId="0" borderId="3" xfId="1" applyFont="1" applyBorder="1"/>
    <xf numFmtId="2" fontId="2" fillId="0" borderId="3" xfId="0" applyNumberFormat="1" applyFont="1" applyBorder="1"/>
    <xf numFmtId="2" fontId="6" fillId="0" borderId="3" xfId="0" applyNumberFormat="1" applyFont="1" applyBorder="1"/>
    <xf numFmtId="164" fontId="2" fillId="0" borderId="3" xfId="0" applyNumberFormat="1" applyFont="1" applyBorder="1"/>
    <xf numFmtId="164" fontId="0" fillId="2" borderId="3" xfId="0" applyNumberFormat="1" applyFill="1" applyBorder="1"/>
    <xf numFmtId="164" fontId="0" fillId="4" borderId="3" xfId="0" applyNumberFormat="1" applyFill="1" applyBorder="1"/>
    <xf numFmtId="164" fontId="0" fillId="3" borderId="3" xfId="0" applyNumberFormat="1" applyFill="1" applyBorder="1"/>
    <xf numFmtId="164" fontId="0" fillId="0" borderId="0" xfId="0" applyNumberFormat="1"/>
    <xf numFmtId="164" fontId="0" fillId="2" borderId="3" xfId="0" applyNumberFormat="1" applyFont="1" applyFill="1" applyBorder="1"/>
    <xf numFmtId="164" fontId="0" fillId="0" borderId="3" xfId="0" applyNumberFormat="1" applyBorder="1"/>
    <xf numFmtId="164" fontId="2" fillId="2" borderId="3" xfId="0" applyNumberFormat="1" applyFont="1" applyFill="1" applyBorder="1"/>
    <xf numFmtId="164" fontId="0" fillId="4" borderId="3" xfId="0" applyNumberFormat="1" applyFont="1" applyFill="1" applyBorder="1"/>
    <xf numFmtId="164" fontId="2" fillId="4" borderId="3" xfId="0" applyNumberFormat="1" applyFont="1" applyFill="1" applyBorder="1"/>
    <xf numFmtId="164" fontId="2" fillId="3" borderId="3" xfId="0" applyNumberFormat="1" applyFont="1" applyFill="1" applyBorder="1"/>
    <xf numFmtId="164" fontId="0" fillId="3" borderId="3" xfId="0" applyNumberFormat="1" applyFill="1" applyBorder="1" applyAlignment="1">
      <alignment horizontal="left" indent="1"/>
    </xf>
    <xf numFmtId="0" fontId="3" fillId="0" borderId="0" xfId="0" applyFont="1" applyAlignment="1" applyProtection="1">
      <alignment horizontal="center"/>
    </xf>
    <xf numFmtId="0" fontId="4" fillId="0" borderId="0" xfId="0" applyFont="1" applyAlignment="1" applyProtection="1">
      <alignment horizontal="center"/>
    </xf>
    <xf numFmtId="0" fontId="0" fillId="0" borderId="0" xfId="0" applyAlignment="1" applyProtection="1">
      <alignment horizontal="center"/>
    </xf>
    <xf numFmtId="0" fontId="0" fillId="0" borderId="1" xfId="0" applyBorder="1" applyAlignment="1" applyProtection="1">
      <protection locked="0"/>
    </xf>
    <xf numFmtId="0" fontId="13" fillId="0" borderId="3" xfId="0" applyFont="1" applyFill="1" applyBorder="1" applyAlignment="1" applyProtection="1">
      <alignment horizontal="right" wrapText="1"/>
    </xf>
    <xf numFmtId="0" fontId="0" fillId="0" borderId="0" xfId="0"/>
    <xf numFmtId="0" fontId="13" fillId="0" borderId="3" xfId="0" applyFont="1" applyBorder="1" applyAlignment="1" applyProtection="1">
      <alignment horizontal="right"/>
    </xf>
    <xf numFmtId="0" fontId="0" fillId="0" borderId="2" xfId="0" applyBorder="1" applyAlignment="1" applyProtection="1">
      <protection locked="0"/>
    </xf>
    <xf numFmtId="15" fontId="0" fillId="0" borderId="2" xfId="0" applyNumberFormat="1" applyBorder="1" applyAlignment="1" applyProtection="1">
      <protection locked="0"/>
    </xf>
    <xf numFmtId="0" fontId="12" fillId="0" borderId="0" xfId="0" applyFont="1" applyAlignment="1">
      <alignment horizontal="center" vertical="center"/>
    </xf>
    <xf numFmtId="0" fontId="12" fillId="0" borderId="1" xfId="0" applyFont="1" applyBorder="1" applyAlignment="1">
      <alignment horizontal="center"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3"/>
  <sheetViews>
    <sheetView windowProtection="1" workbookViewId="0"/>
  </sheetViews>
  <sheetFormatPr defaultRowHeight="15" x14ac:dyDescent="0.25"/>
  <cols>
    <col min="1" max="1" width="155.28515625" customWidth="1"/>
  </cols>
  <sheetData>
    <row r="1" spans="1:1" s="42" customFormat="1" ht="21" x14ac:dyDescent="0.35">
      <c r="A1" s="43" t="s">
        <v>90</v>
      </c>
    </row>
    <row r="2" spans="1:1" x14ac:dyDescent="0.25">
      <c r="A2" s="44"/>
    </row>
    <row r="3" spans="1:1" x14ac:dyDescent="0.25">
      <c r="A3" s="44" t="s">
        <v>91</v>
      </c>
    </row>
    <row r="4" spans="1:1" x14ac:dyDescent="0.25">
      <c r="A4" s="44"/>
    </row>
    <row r="5" spans="1:1" x14ac:dyDescent="0.25">
      <c r="A5" s="46" t="s">
        <v>92</v>
      </c>
    </row>
    <row r="6" spans="1:1" ht="30" x14ac:dyDescent="0.25">
      <c r="A6" s="46" t="s">
        <v>93</v>
      </c>
    </row>
    <row r="7" spans="1:1" x14ac:dyDescent="0.25">
      <c r="A7" s="46" t="s">
        <v>125</v>
      </c>
    </row>
    <row r="8" spans="1:1" x14ac:dyDescent="0.25">
      <c r="A8" s="46" t="s">
        <v>126</v>
      </c>
    </row>
    <row r="9" spans="1:1" x14ac:dyDescent="0.25">
      <c r="A9" s="44"/>
    </row>
    <row r="10" spans="1:1" x14ac:dyDescent="0.25">
      <c r="A10" s="45" t="s">
        <v>94</v>
      </c>
    </row>
    <row r="11" spans="1:1" x14ac:dyDescent="0.25">
      <c r="A11" s="44"/>
    </row>
    <row r="12" spans="1:1" x14ac:dyDescent="0.25">
      <c r="A12" s="46" t="s">
        <v>95</v>
      </c>
    </row>
    <row r="13" spans="1:1" ht="30" x14ac:dyDescent="0.25">
      <c r="A13" s="46" t="s">
        <v>96</v>
      </c>
    </row>
    <row r="14" spans="1:1" ht="30" x14ac:dyDescent="0.25">
      <c r="A14" s="46" t="s">
        <v>127</v>
      </c>
    </row>
    <row r="15" spans="1:1" ht="30" x14ac:dyDescent="0.25">
      <c r="A15" s="46" t="s">
        <v>97</v>
      </c>
    </row>
    <row r="16" spans="1:1" x14ac:dyDescent="0.25">
      <c r="A16" s="46" t="s">
        <v>98</v>
      </c>
    </row>
    <row r="17" spans="1:1" x14ac:dyDescent="0.25">
      <c r="A17" s="46" t="s">
        <v>100</v>
      </c>
    </row>
    <row r="18" spans="1:1" x14ac:dyDescent="0.25">
      <c r="A18" s="44" t="s">
        <v>99</v>
      </c>
    </row>
    <row r="19" spans="1:1" x14ac:dyDescent="0.25">
      <c r="A19" s="45" t="s">
        <v>101</v>
      </c>
    </row>
    <row r="20" spans="1:1" x14ac:dyDescent="0.25">
      <c r="A20" s="44"/>
    </row>
    <row r="21" spans="1:1" x14ac:dyDescent="0.25">
      <c r="A21" s="44"/>
    </row>
    <row r="22" spans="1:1" x14ac:dyDescent="0.25">
      <c r="A22" s="44"/>
    </row>
    <row r="23" spans="1:1" x14ac:dyDescent="0.25">
      <c r="A23" s="44"/>
    </row>
  </sheetData>
  <sheetProtection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3"/>
  <sheetViews>
    <sheetView windowProtection="1" tabSelected="1" topLeftCell="A92" workbookViewId="0">
      <selection activeCell="C110" sqref="C110"/>
    </sheetView>
  </sheetViews>
  <sheetFormatPr defaultRowHeight="15" x14ac:dyDescent="0.25"/>
  <cols>
    <col min="1" max="1" width="76.85546875" customWidth="1"/>
    <col min="2" max="2" width="23.28515625" customWidth="1"/>
    <col min="3" max="3" width="10" bestFit="1" customWidth="1"/>
    <col min="4" max="4" width="12.140625" customWidth="1"/>
    <col min="5" max="5" width="33.140625" customWidth="1"/>
    <col min="6" max="6" width="11.85546875" customWidth="1"/>
    <col min="7" max="7" width="0" hidden="1" customWidth="1"/>
  </cols>
  <sheetData>
    <row r="1" spans="1:6" ht="20.25" x14ac:dyDescent="0.3">
      <c r="A1" s="98" t="s">
        <v>0</v>
      </c>
      <c r="B1" s="98"/>
      <c r="C1" s="98"/>
      <c r="D1" s="98"/>
      <c r="E1" s="98"/>
      <c r="F1" s="98"/>
    </row>
    <row r="2" spans="1:6" ht="20.25" x14ac:dyDescent="0.3">
      <c r="A2" s="98" t="s">
        <v>1</v>
      </c>
      <c r="B2" s="98"/>
      <c r="C2" s="98"/>
      <c r="D2" s="98"/>
      <c r="E2" s="98"/>
      <c r="F2" s="98"/>
    </row>
    <row r="3" spans="1:6" ht="18" x14ac:dyDescent="0.25">
      <c r="A3" s="99" t="s">
        <v>2</v>
      </c>
      <c r="B3" s="99"/>
      <c r="C3" s="99"/>
      <c r="D3" s="99"/>
      <c r="E3" s="99"/>
      <c r="F3" s="99"/>
    </row>
    <row r="4" spans="1:6" x14ac:dyDescent="0.25">
      <c r="A4" s="100"/>
      <c r="B4" s="100"/>
      <c r="C4" s="100"/>
      <c r="D4" s="100"/>
      <c r="E4" s="100"/>
      <c r="F4" s="100"/>
    </row>
    <row r="5" spans="1:6" x14ac:dyDescent="0.25">
      <c r="A5" s="2" t="s">
        <v>3</v>
      </c>
      <c r="B5" s="101" t="s">
        <v>138</v>
      </c>
      <c r="C5" s="101"/>
      <c r="D5" s="101"/>
    </row>
    <row r="6" spans="1:6" x14ac:dyDescent="0.25">
      <c r="A6" s="2" t="s">
        <v>4</v>
      </c>
      <c r="B6" s="105"/>
      <c r="C6" s="105"/>
      <c r="D6" s="105"/>
    </row>
    <row r="7" spans="1:6" x14ac:dyDescent="0.25">
      <c r="A7" s="2" t="s">
        <v>5</v>
      </c>
      <c r="B7" s="105" t="s">
        <v>137</v>
      </c>
      <c r="C7" s="105"/>
      <c r="D7" s="105"/>
    </row>
    <row r="8" spans="1:6" x14ac:dyDescent="0.25">
      <c r="A8" s="2" t="s">
        <v>6</v>
      </c>
      <c r="B8" s="106">
        <v>41667</v>
      </c>
      <c r="C8" s="106"/>
      <c r="D8" s="106"/>
    </row>
    <row r="9" spans="1:6" x14ac:dyDescent="0.25">
      <c r="A9" s="2" t="s">
        <v>7</v>
      </c>
      <c r="B9" s="105" t="s">
        <v>134</v>
      </c>
      <c r="C9" s="105"/>
      <c r="D9" s="105"/>
    </row>
    <row r="10" spans="1:6" x14ac:dyDescent="0.25">
      <c r="A10" s="2" t="s">
        <v>8</v>
      </c>
      <c r="B10" s="105" t="s">
        <v>136</v>
      </c>
      <c r="C10" s="105"/>
      <c r="D10" s="105"/>
    </row>
    <row r="11" spans="1:6" x14ac:dyDescent="0.25">
      <c r="A11" s="2" t="s">
        <v>9</v>
      </c>
      <c r="B11" s="105" t="s">
        <v>135</v>
      </c>
      <c r="C11" s="105"/>
      <c r="D11" s="105"/>
    </row>
    <row r="12" spans="1:6" x14ac:dyDescent="0.25">
      <c r="A12" s="103"/>
      <c r="B12" s="103"/>
      <c r="C12" s="103"/>
      <c r="D12" s="103"/>
      <c r="E12" s="103"/>
      <c r="F12" s="103"/>
    </row>
    <row r="13" spans="1:6" s="15" customFormat="1" ht="15.75" x14ac:dyDescent="0.25">
      <c r="A13" s="14" t="s">
        <v>73</v>
      </c>
    </row>
    <row r="14" spans="1:6" s="5" customFormat="1" x14ac:dyDescent="0.25">
      <c r="A14" s="16" t="s">
        <v>79</v>
      </c>
      <c r="B14" s="17" t="s">
        <v>89</v>
      </c>
    </row>
    <row r="15" spans="1:6" x14ac:dyDescent="0.25">
      <c r="A15" s="18" t="s">
        <v>74</v>
      </c>
      <c r="B15" s="19">
        <v>4</v>
      </c>
    </row>
    <row r="16" spans="1:6" x14ac:dyDescent="0.25">
      <c r="A16" s="18" t="s">
        <v>75</v>
      </c>
      <c r="B16" s="19">
        <v>3</v>
      </c>
    </row>
    <row r="17" spans="1:7" x14ac:dyDescent="0.25">
      <c r="A17" s="18" t="s">
        <v>77</v>
      </c>
      <c r="B17" s="19">
        <v>2</v>
      </c>
    </row>
    <row r="18" spans="1:7" x14ac:dyDescent="0.25">
      <c r="A18" s="18" t="s">
        <v>76</v>
      </c>
      <c r="B18" s="19">
        <v>1</v>
      </c>
    </row>
    <row r="19" spans="1:7" x14ac:dyDescent="0.25">
      <c r="A19" s="18" t="s">
        <v>78</v>
      </c>
      <c r="B19" s="19">
        <v>0</v>
      </c>
    </row>
    <row r="20" spans="1:7" x14ac:dyDescent="0.25">
      <c r="A20" s="1"/>
    </row>
    <row r="21" spans="1:7" s="5" customFormat="1" x14ac:dyDescent="0.25">
      <c r="A21" s="35" t="s">
        <v>80</v>
      </c>
      <c r="B21" s="36" t="s">
        <v>89</v>
      </c>
    </row>
    <row r="22" spans="1:7" x14ac:dyDescent="0.25">
      <c r="A22" s="37" t="s">
        <v>81</v>
      </c>
      <c r="B22" s="38">
        <v>4</v>
      </c>
    </row>
    <row r="23" spans="1:7" x14ac:dyDescent="0.25">
      <c r="A23" s="37" t="s">
        <v>82</v>
      </c>
      <c r="B23" s="38">
        <v>3</v>
      </c>
    </row>
    <row r="24" spans="1:7" x14ac:dyDescent="0.25">
      <c r="A24" s="37" t="s">
        <v>83</v>
      </c>
      <c r="B24" s="38">
        <v>2</v>
      </c>
    </row>
    <row r="25" spans="1:7" x14ac:dyDescent="0.25">
      <c r="A25" s="37" t="s">
        <v>84</v>
      </c>
      <c r="B25" s="38">
        <v>1</v>
      </c>
    </row>
    <row r="26" spans="1:7" x14ac:dyDescent="0.25">
      <c r="A26" s="37" t="s">
        <v>78</v>
      </c>
      <c r="B26" s="38">
        <v>0</v>
      </c>
    </row>
    <row r="27" spans="1:7" x14ac:dyDescent="0.25">
      <c r="A27" s="1"/>
    </row>
    <row r="28" spans="1:7" s="5" customFormat="1" x14ac:dyDescent="0.25">
      <c r="A28" s="31" t="s">
        <v>86</v>
      </c>
      <c r="B28" s="32" t="s">
        <v>89</v>
      </c>
    </row>
    <row r="29" spans="1:7" x14ac:dyDescent="0.25">
      <c r="A29" s="33" t="s">
        <v>85</v>
      </c>
      <c r="B29" s="34">
        <v>4</v>
      </c>
    </row>
    <row r="30" spans="1:7" x14ac:dyDescent="0.25">
      <c r="A30" s="33" t="s">
        <v>88</v>
      </c>
      <c r="B30" s="34">
        <v>2</v>
      </c>
      <c r="G30" s="3"/>
    </row>
    <row r="31" spans="1:7" x14ac:dyDescent="0.25">
      <c r="A31" s="33" t="s">
        <v>87</v>
      </c>
      <c r="B31" s="34">
        <v>0</v>
      </c>
    </row>
    <row r="32" spans="1:7" x14ac:dyDescent="0.25">
      <c r="A32" s="1"/>
    </row>
    <row r="33" spans="1:7" ht="18" x14ac:dyDescent="0.25">
      <c r="A33" s="8" t="s">
        <v>10</v>
      </c>
    </row>
    <row r="34" spans="1:7" s="53" customFormat="1" ht="31.5" x14ac:dyDescent="0.25">
      <c r="A34" s="50" t="s">
        <v>103</v>
      </c>
      <c r="B34" s="51" t="s">
        <v>67</v>
      </c>
      <c r="C34" s="52" t="s">
        <v>68</v>
      </c>
      <c r="D34" s="52" t="s">
        <v>69</v>
      </c>
      <c r="E34" s="52" t="s">
        <v>70</v>
      </c>
      <c r="F34" s="51" t="s">
        <v>72</v>
      </c>
    </row>
    <row r="35" spans="1:7" s="5" customFormat="1" ht="15.75" x14ac:dyDescent="0.25">
      <c r="A35" s="22" t="s">
        <v>132</v>
      </c>
      <c r="B35" s="23"/>
      <c r="C35" s="84">
        <f>SUM(G36:G42)/COUNTA(B36:B42)</f>
        <v>1.5</v>
      </c>
      <c r="D35" s="70">
        <v>0.1</v>
      </c>
      <c r="E35" s="73"/>
      <c r="F35" s="86">
        <f>C35*D35</f>
        <v>0.15000000000000002</v>
      </c>
    </row>
    <row r="36" spans="1:7" ht="31.5" x14ac:dyDescent="0.25">
      <c r="A36" s="24" t="s">
        <v>11</v>
      </c>
      <c r="B36" s="19" t="s">
        <v>71</v>
      </c>
      <c r="C36" s="66">
        <v>3</v>
      </c>
      <c r="D36" s="54"/>
      <c r="E36" s="66"/>
      <c r="F36" s="87"/>
      <c r="G36" s="3">
        <f t="shared" ref="G36:G76" si="0">IF(B36&lt;&gt;"",C36,0)</f>
        <v>3</v>
      </c>
    </row>
    <row r="37" spans="1:7" ht="15.75" x14ac:dyDescent="0.25">
      <c r="A37" s="39" t="s">
        <v>12</v>
      </c>
      <c r="B37" s="38" t="s">
        <v>71</v>
      </c>
      <c r="C37" s="65">
        <v>1</v>
      </c>
      <c r="D37" s="55"/>
      <c r="E37" s="65"/>
      <c r="F37" s="88"/>
      <c r="G37" s="82">
        <f t="shared" si="0"/>
        <v>1</v>
      </c>
    </row>
    <row r="38" spans="1:7" ht="15.75" x14ac:dyDescent="0.25">
      <c r="A38" s="39" t="s">
        <v>13</v>
      </c>
      <c r="B38" s="65"/>
      <c r="C38" s="65"/>
      <c r="D38" s="55"/>
      <c r="E38" s="65"/>
      <c r="F38" s="88"/>
      <c r="G38" s="82">
        <f t="shared" si="0"/>
        <v>0</v>
      </c>
    </row>
    <row r="39" spans="1:7" ht="15.75" x14ac:dyDescent="0.25">
      <c r="A39" s="24" t="s">
        <v>14</v>
      </c>
      <c r="B39" s="19" t="s">
        <v>71</v>
      </c>
      <c r="C39" s="66">
        <v>3</v>
      </c>
      <c r="D39" s="54"/>
      <c r="E39" s="66"/>
      <c r="F39" s="87"/>
      <c r="G39" s="82">
        <f t="shared" si="0"/>
        <v>3</v>
      </c>
    </row>
    <row r="40" spans="1:7" ht="15.75" x14ac:dyDescent="0.25">
      <c r="A40" s="24" t="s">
        <v>15</v>
      </c>
      <c r="B40" s="19" t="s">
        <v>71</v>
      </c>
      <c r="C40" s="66">
        <v>0</v>
      </c>
      <c r="D40" s="54"/>
      <c r="E40" s="66"/>
      <c r="F40" s="87"/>
      <c r="G40" s="82">
        <f t="shared" si="0"/>
        <v>0</v>
      </c>
    </row>
    <row r="41" spans="1:7" ht="15.75" x14ac:dyDescent="0.25">
      <c r="A41" s="29" t="s">
        <v>16</v>
      </c>
      <c r="B41" s="34" t="s">
        <v>71</v>
      </c>
      <c r="C41" s="67">
        <v>2</v>
      </c>
      <c r="D41" s="56"/>
      <c r="E41" s="67"/>
      <c r="F41" s="89"/>
      <c r="G41" s="82">
        <f t="shared" si="0"/>
        <v>2</v>
      </c>
    </row>
    <row r="42" spans="1:7" ht="31.5" x14ac:dyDescent="0.25">
      <c r="A42" s="24" t="s">
        <v>17</v>
      </c>
      <c r="B42" s="19" t="s">
        <v>71</v>
      </c>
      <c r="C42" s="66">
        <v>0</v>
      </c>
      <c r="D42" s="54"/>
      <c r="E42" s="66"/>
      <c r="F42" s="87"/>
      <c r="G42" s="82">
        <f t="shared" si="0"/>
        <v>0</v>
      </c>
    </row>
    <row r="43" spans="1:7" ht="15.75" x14ac:dyDescent="0.25">
      <c r="A43" s="11"/>
      <c r="D43" s="57"/>
      <c r="E43" s="74"/>
      <c r="F43" s="90"/>
      <c r="G43" s="82"/>
    </row>
    <row r="44" spans="1:7" s="5" customFormat="1" ht="15.75" x14ac:dyDescent="0.25">
      <c r="A44" s="22" t="s">
        <v>131</v>
      </c>
      <c r="B44" s="20"/>
      <c r="C44" s="20"/>
      <c r="D44" s="59"/>
      <c r="E44" s="75"/>
      <c r="F44" s="86"/>
      <c r="G44" s="82"/>
    </row>
    <row r="45" spans="1:7" s="5" customFormat="1" ht="15.75" x14ac:dyDescent="0.25">
      <c r="A45" s="22" t="s">
        <v>29</v>
      </c>
      <c r="B45" s="20"/>
      <c r="C45" s="84">
        <f>SUM(G46:G53)/COUNTA(B46:B53)</f>
        <v>2.5714285714285716</v>
      </c>
      <c r="D45" s="71">
        <v>0.15</v>
      </c>
      <c r="E45" s="75"/>
      <c r="F45" s="86">
        <f>C45*D45</f>
        <v>0.38571428571428573</v>
      </c>
      <c r="G45" s="82"/>
    </row>
    <row r="46" spans="1:7" ht="15.75" x14ac:dyDescent="0.25">
      <c r="A46" s="24" t="s">
        <v>18</v>
      </c>
      <c r="B46" s="19" t="s">
        <v>71</v>
      </c>
      <c r="C46" s="66">
        <v>4</v>
      </c>
      <c r="D46" s="54"/>
      <c r="E46" s="66"/>
      <c r="F46" s="87"/>
      <c r="G46" s="82">
        <f t="shared" si="0"/>
        <v>4</v>
      </c>
    </row>
    <row r="47" spans="1:7" ht="15.75" x14ac:dyDescent="0.25">
      <c r="A47" s="39" t="s">
        <v>19</v>
      </c>
      <c r="B47" s="38" t="s">
        <v>71</v>
      </c>
      <c r="C47" s="65">
        <v>4</v>
      </c>
      <c r="D47" s="55"/>
      <c r="E47" s="65"/>
      <c r="F47" s="88"/>
      <c r="G47" s="82">
        <f t="shared" si="0"/>
        <v>4</v>
      </c>
    </row>
    <row r="48" spans="1:7" ht="15.75" x14ac:dyDescent="0.25">
      <c r="A48" s="39" t="s">
        <v>20</v>
      </c>
      <c r="B48" s="38" t="s">
        <v>71</v>
      </c>
      <c r="C48" s="65">
        <v>3</v>
      </c>
      <c r="D48" s="55"/>
      <c r="E48" s="65"/>
      <c r="F48" s="88"/>
      <c r="G48" s="82">
        <f t="shared" si="0"/>
        <v>3</v>
      </c>
    </row>
    <row r="49" spans="1:7" ht="15.75" x14ac:dyDescent="0.25">
      <c r="A49" s="39" t="s">
        <v>12</v>
      </c>
      <c r="B49" s="38" t="s">
        <v>71</v>
      </c>
      <c r="C49" s="65">
        <v>3</v>
      </c>
      <c r="D49" s="55"/>
      <c r="E49" s="65"/>
      <c r="F49" s="88"/>
      <c r="G49" s="82">
        <f t="shared" si="0"/>
        <v>3</v>
      </c>
    </row>
    <row r="50" spans="1:7" ht="15.75" x14ac:dyDescent="0.25">
      <c r="A50" s="39" t="s">
        <v>13</v>
      </c>
      <c r="B50" s="65"/>
      <c r="C50" s="65"/>
      <c r="D50" s="55"/>
      <c r="E50" s="65"/>
      <c r="F50" s="88"/>
      <c r="G50" s="82">
        <f t="shared" si="0"/>
        <v>0</v>
      </c>
    </row>
    <row r="51" spans="1:7" ht="15.75" x14ac:dyDescent="0.25">
      <c r="A51" s="24" t="s">
        <v>21</v>
      </c>
      <c r="B51" s="19" t="s">
        <v>71</v>
      </c>
      <c r="C51" s="66">
        <v>2</v>
      </c>
      <c r="D51" s="54"/>
      <c r="E51" s="66" t="s">
        <v>139</v>
      </c>
      <c r="F51" s="87"/>
      <c r="G51" s="82">
        <f t="shared" si="0"/>
        <v>2</v>
      </c>
    </row>
    <row r="52" spans="1:7" ht="31.5" x14ac:dyDescent="0.25">
      <c r="A52" s="24" t="s">
        <v>65</v>
      </c>
      <c r="B52" s="19" t="s">
        <v>71</v>
      </c>
      <c r="C52" s="66">
        <v>2</v>
      </c>
      <c r="D52" s="54"/>
      <c r="E52" s="66" t="s">
        <v>140</v>
      </c>
      <c r="F52" s="87"/>
      <c r="G52" s="82">
        <f t="shared" si="0"/>
        <v>2</v>
      </c>
    </row>
    <row r="53" spans="1:7" ht="31.5" x14ac:dyDescent="0.25">
      <c r="A53" s="24" t="s">
        <v>22</v>
      </c>
      <c r="B53" s="19" t="s">
        <v>71</v>
      </c>
      <c r="C53" s="66"/>
      <c r="D53" s="54"/>
      <c r="E53" s="66"/>
      <c r="F53" s="87"/>
      <c r="G53" s="82">
        <f t="shared" si="0"/>
        <v>0</v>
      </c>
    </row>
    <row r="54" spans="1:7" s="5" customFormat="1" ht="15.75" x14ac:dyDescent="0.25">
      <c r="A54" s="22" t="s">
        <v>30</v>
      </c>
      <c r="B54" s="20"/>
      <c r="C54" s="84">
        <f>SUM(G55:G59)/COUNTA(B55:B59)</f>
        <v>2.6</v>
      </c>
      <c r="D54" s="71">
        <v>0.15</v>
      </c>
      <c r="E54" s="75"/>
      <c r="F54" s="86">
        <f>C54*D54</f>
        <v>0.39</v>
      </c>
      <c r="G54" s="82"/>
    </row>
    <row r="55" spans="1:7" ht="15.75" x14ac:dyDescent="0.25">
      <c r="A55" s="24" t="s">
        <v>23</v>
      </c>
      <c r="B55" s="19" t="s">
        <v>71</v>
      </c>
      <c r="C55" s="66">
        <v>2</v>
      </c>
      <c r="D55" s="54"/>
      <c r="E55" s="66"/>
      <c r="F55" s="87"/>
      <c r="G55" s="82">
        <f t="shared" si="0"/>
        <v>2</v>
      </c>
    </row>
    <row r="56" spans="1:7" ht="15.75" x14ac:dyDescent="0.25">
      <c r="A56" s="24" t="s">
        <v>28</v>
      </c>
      <c r="B56" s="19" t="s">
        <v>71</v>
      </c>
      <c r="C56" s="66">
        <v>2</v>
      </c>
      <c r="D56" s="54"/>
      <c r="E56" s="66"/>
      <c r="F56" s="87"/>
      <c r="G56" s="82">
        <f t="shared" si="0"/>
        <v>2</v>
      </c>
    </row>
    <row r="57" spans="1:7" ht="15.75" x14ac:dyDescent="0.25">
      <c r="A57" s="24" t="s">
        <v>24</v>
      </c>
      <c r="B57" s="19" t="s">
        <v>71</v>
      </c>
      <c r="C57" s="66">
        <v>3</v>
      </c>
      <c r="D57" s="54"/>
      <c r="E57" s="66"/>
      <c r="F57" s="87"/>
      <c r="G57" s="82">
        <f t="shared" si="0"/>
        <v>3</v>
      </c>
    </row>
    <row r="58" spans="1:7" ht="15.75" x14ac:dyDescent="0.25">
      <c r="A58" s="24" t="s">
        <v>25</v>
      </c>
      <c r="B58" s="19" t="s">
        <v>71</v>
      </c>
      <c r="C58" s="66">
        <v>3</v>
      </c>
      <c r="D58" s="54"/>
      <c r="E58" s="66"/>
      <c r="F58" s="87"/>
      <c r="G58" s="82">
        <f t="shared" si="0"/>
        <v>3</v>
      </c>
    </row>
    <row r="59" spans="1:7" ht="31.5" x14ac:dyDescent="0.25">
      <c r="A59" s="24" t="s">
        <v>26</v>
      </c>
      <c r="B59" s="19" t="s">
        <v>71</v>
      </c>
      <c r="C59" s="66">
        <v>3</v>
      </c>
      <c r="D59" s="54"/>
      <c r="E59" s="66"/>
      <c r="F59" s="87"/>
      <c r="G59" s="82">
        <f t="shared" si="0"/>
        <v>3</v>
      </c>
    </row>
    <row r="60" spans="1:7" s="5" customFormat="1" ht="15.75" x14ac:dyDescent="0.25">
      <c r="A60" s="25" t="s">
        <v>31</v>
      </c>
      <c r="B60" s="20"/>
      <c r="C60" s="84">
        <f>SUM(G61:G62)/COUNTA(B61:B62)</f>
        <v>2</v>
      </c>
      <c r="D60" s="71">
        <v>0.05</v>
      </c>
      <c r="E60" s="75"/>
      <c r="F60" s="86">
        <f>C60*D60</f>
        <v>0.1</v>
      </c>
      <c r="G60" s="82"/>
    </row>
    <row r="61" spans="1:7" ht="31.5" x14ac:dyDescent="0.25">
      <c r="A61" s="24" t="s">
        <v>27</v>
      </c>
      <c r="B61" s="19" t="s">
        <v>71</v>
      </c>
      <c r="C61" s="66">
        <v>3</v>
      </c>
      <c r="D61" s="54"/>
      <c r="E61" s="66"/>
      <c r="F61" s="87"/>
      <c r="G61" s="82">
        <f t="shared" si="0"/>
        <v>3</v>
      </c>
    </row>
    <row r="62" spans="1:7" ht="31.5" x14ac:dyDescent="0.25">
      <c r="A62" s="24" t="s">
        <v>32</v>
      </c>
      <c r="B62" s="19" t="s">
        <v>71</v>
      </c>
      <c r="C62" s="66">
        <v>1</v>
      </c>
      <c r="D62" s="54"/>
      <c r="E62" s="66"/>
      <c r="F62" s="87"/>
      <c r="G62" s="82">
        <f t="shared" si="0"/>
        <v>1</v>
      </c>
    </row>
    <row r="63" spans="1:7" s="5" customFormat="1" ht="15.75" x14ac:dyDescent="0.25">
      <c r="A63" s="22" t="s">
        <v>44</v>
      </c>
      <c r="B63" s="20"/>
      <c r="C63" s="84">
        <f>SUM(G64:G68)/COUNTA(B64:B68)</f>
        <v>2.25</v>
      </c>
      <c r="D63" s="71">
        <v>0.15</v>
      </c>
      <c r="E63" s="75"/>
      <c r="F63" s="86">
        <f>C63*D63</f>
        <v>0.33749999999999997</v>
      </c>
      <c r="G63" s="82"/>
    </row>
    <row r="64" spans="1:7" ht="15.75" x14ac:dyDescent="0.25">
      <c r="A64" s="24" t="s">
        <v>33</v>
      </c>
      <c r="B64" s="19" t="s">
        <v>71</v>
      </c>
      <c r="C64" s="66">
        <v>4</v>
      </c>
      <c r="D64" s="54"/>
      <c r="E64" s="66"/>
      <c r="F64" s="87"/>
      <c r="G64" s="82">
        <f t="shared" si="0"/>
        <v>4</v>
      </c>
    </row>
    <row r="65" spans="1:7" ht="15.75" x14ac:dyDescent="0.25">
      <c r="A65" s="24" t="s">
        <v>34</v>
      </c>
      <c r="B65" s="19" t="s">
        <v>71</v>
      </c>
      <c r="C65" s="66">
        <v>0</v>
      </c>
      <c r="D65" s="54"/>
      <c r="E65" s="66"/>
      <c r="F65" s="87"/>
      <c r="G65" s="82">
        <f t="shared" si="0"/>
        <v>0</v>
      </c>
    </row>
    <row r="66" spans="1:7" ht="15.75" x14ac:dyDescent="0.25">
      <c r="A66" s="24" t="s">
        <v>36</v>
      </c>
      <c r="B66" s="19" t="s">
        <v>71</v>
      </c>
      <c r="C66" s="66">
        <v>3</v>
      </c>
      <c r="D66" s="54"/>
      <c r="E66" s="66"/>
      <c r="F66" s="87"/>
      <c r="G66" s="82">
        <f t="shared" si="0"/>
        <v>3</v>
      </c>
    </row>
    <row r="67" spans="1:7" ht="15.75" x14ac:dyDescent="0.25">
      <c r="A67" s="24" t="s">
        <v>43</v>
      </c>
      <c r="B67" s="19" t="s">
        <v>71</v>
      </c>
      <c r="C67" s="66">
        <v>2</v>
      </c>
      <c r="D67" s="54"/>
      <c r="E67" s="66"/>
      <c r="F67" s="87"/>
      <c r="G67" s="82">
        <f t="shared" si="0"/>
        <v>2</v>
      </c>
    </row>
    <row r="68" spans="1:7" ht="15.75" x14ac:dyDescent="0.25">
      <c r="A68" s="24" t="s">
        <v>35</v>
      </c>
      <c r="B68" s="66"/>
      <c r="C68" s="66"/>
      <c r="D68" s="54"/>
      <c r="E68" s="66"/>
      <c r="F68" s="87"/>
      <c r="G68" s="82">
        <f t="shared" si="0"/>
        <v>0</v>
      </c>
    </row>
    <row r="69" spans="1:7" s="5" customFormat="1" ht="15.75" x14ac:dyDescent="0.25">
      <c r="A69" s="22" t="s">
        <v>45</v>
      </c>
      <c r="B69" s="20"/>
      <c r="C69" s="84">
        <f>SUM(G70:G73)/COUNTA(B70:B73)</f>
        <v>0</v>
      </c>
      <c r="D69" s="71">
        <v>0.1</v>
      </c>
      <c r="E69" s="75"/>
      <c r="F69" s="86">
        <f>C69*D69</f>
        <v>0</v>
      </c>
      <c r="G69" s="82"/>
    </row>
    <row r="70" spans="1:7" ht="31.5" x14ac:dyDescent="0.25">
      <c r="A70" s="39" t="s">
        <v>39</v>
      </c>
      <c r="B70" s="38" t="s">
        <v>71</v>
      </c>
      <c r="C70" s="65">
        <v>0</v>
      </c>
      <c r="D70" s="55"/>
      <c r="E70" s="65" t="s">
        <v>141</v>
      </c>
      <c r="F70" s="88"/>
      <c r="G70" s="82">
        <f t="shared" si="0"/>
        <v>0</v>
      </c>
    </row>
    <row r="71" spans="1:7" ht="15.75" x14ac:dyDescent="0.25">
      <c r="A71" s="39" t="s">
        <v>40</v>
      </c>
      <c r="B71" s="38" t="s">
        <v>71</v>
      </c>
      <c r="C71" s="65">
        <v>0</v>
      </c>
      <c r="D71" s="55"/>
      <c r="E71" s="65"/>
      <c r="F71" s="88"/>
      <c r="G71" s="82">
        <f t="shared" si="0"/>
        <v>0</v>
      </c>
    </row>
    <row r="72" spans="1:7" ht="15.75" x14ac:dyDescent="0.25">
      <c r="A72" s="39" t="s">
        <v>41</v>
      </c>
      <c r="B72" s="38" t="s">
        <v>71</v>
      </c>
      <c r="C72" s="65">
        <v>0</v>
      </c>
      <c r="D72" s="55"/>
      <c r="E72" s="65"/>
      <c r="F72" s="88"/>
      <c r="G72" s="82">
        <f t="shared" si="0"/>
        <v>0</v>
      </c>
    </row>
    <row r="73" spans="1:7" ht="15.75" x14ac:dyDescent="0.25">
      <c r="A73" s="29" t="s">
        <v>42</v>
      </c>
      <c r="B73" s="34" t="s">
        <v>71</v>
      </c>
      <c r="C73" s="67">
        <v>0</v>
      </c>
      <c r="D73" s="56"/>
      <c r="E73" s="67"/>
      <c r="F73" s="89"/>
      <c r="G73" s="82">
        <f t="shared" si="0"/>
        <v>0</v>
      </c>
    </row>
    <row r="74" spans="1:7" s="5" customFormat="1" ht="15.75" x14ac:dyDescent="0.25">
      <c r="A74" s="22" t="s">
        <v>46</v>
      </c>
      <c r="B74" s="20"/>
      <c r="C74" s="84">
        <f>SUM(G75:G76)/COUNTA(B75:B76)</f>
        <v>0.5</v>
      </c>
      <c r="D74" s="71">
        <v>0.1</v>
      </c>
      <c r="E74" s="75"/>
      <c r="F74" s="86">
        <f>C74*D74</f>
        <v>0.05</v>
      </c>
      <c r="G74" s="82"/>
    </row>
    <row r="75" spans="1:7" s="6" customFormat="1" ht="15.75" x14ac:dyDescent="0.25">
      <c r="A75" s="24" t="s">
        <v>47</v>
      </c>
      <c r="B75" s="26" t="s">
        <v>71</v>
      </c>
      <c r="C75" s="66">
        <v>1</v>
      </c>
      <c r="D75" s="54"/>
      <c r="E75" s="76"/>
      <c r="F75" s="91"/>
      <c r="G75" s="82">
        <f t="shared" si="0"/>
        <v>1</v>
      </c>
    </row>
    <row r="76" spans="1:7" ht="15.75" x14ac:dyDescent="0.25">
      <c r="A76" s="29" t="s">
        <v>37</v>
      </c>
      <c r="B76" s="41" t="s">
        <v>71</v>
      </c>
      <c r="C76" s="67">
        <v>0</v>
      </c>
      <c r="D76" s="56"/>
      <c r="E76" s="67"/>
      <c r="F76" s="89"/>
      <c r="G76" s="82">
        <f t="shared" si="0"/>
        <v>0</v>
      </c>
    </row>
    <row r="77" spans="1:7" ht="15.75" x14ac:dyDescent="0.25">
      <c r="A77" s="10"/>
      <c r="D77" s="57"/>
      <c r="E77" s="74"/>
      <c r="F77" s="90"/>
      <c r="G77" s="82"/>
    </row>
    <row r="78" spans="1:7" ht="15.75" x14ac:dyDescent="0.25">
      <c r="A78" s="22" t="s">
        <v>128</v>
      </c>
      <c r="B78" s="21"/>
      <c r="C78" s="21"/>
      <c r="D78" s="58"/>
      <c r="E78" s="77"/>
      <c r="F78" s="92"/>
      <c r="G78" s="82"/>
    </row>
    <row r="79" spans="1:7" s="5" customFormat="1" ht="15.75" x14ac:dyDescent="0.25">
      <c r="A79" s="22" t="s">
        <v>130</v>
      </c>
      <c r="B79" s="20"/>
      <c r="C79" s="84">
        <f>SUM(G80:G81)/COUNTA(B80:B81)</f>
        <v>0</v>
      </c>
      <c r="D79" s="71">
        <v>0.02</v>
      </c>
      <c r="E79" s="75"/>
      <c r="F79" s="86">
        <f>C79*D79</f>
        <v>0</v>
      </c>
      <c r="G79" s="82"/>
    </row>
    <row r="80" spans="1:7" ht="15.75" x14ac:dyDescent="0.25">
      <c r="A80" s="29" t="s">
        <v>48</v>
      </c>
      <c r="B80" s="34" t="s">
        <v>71</v>
      </c>
      <c r="C80" s="67">
        <v>0</v>
      </c>
      <c r="D80" s="56"/>
      <c r="E80" s="67"/>
      <c r="F80" s="89"/>
      <c r="G80" s="82">
        <f>IF(B80&lt;&gt;"",C80,0)</f>
        <v>0</v>
      </c>
    </row>
    <row r="81" spans="1:7" ht="15.75" x14ac:dyDescent="0.25">
      <c r="A81" s="29" t="s">
        <v>122</v>
      </c>
      <c r="B81" s="67"/>
      <c r="C81" s="67">
        <v>0</v>
      </c>
      <c r="D81" s="56"/>
      <c r="E81" s="67"/>
      <c r="F81" s="89"/>
      <c r="G81" s="82">
        <f t="shared" ref="G81:G106" si="1">IF(B81&lt;&gt;"",C81,0)</f>
        <v>0</v>
      </c>
    </row>
    <row r="82" spans="1:7" s="5" customFormat="1" ht="15.75" x14ac:dyDescent="0.25">
      <c r="A82" s="22" t="s">
        <v>113</v>
      </c>
      <c r="B82" s="20"/>
      <c r="C82" s="84">
        <f>SUM(G83)/COUNTA(B83)</f>
        <v>0</v>
      </c>
      <c r="D82" s="71">
        <v>0.02</v>
      </c>
      <c r="E82" s="75"/>
      <c r="F82" s="86">
        <f>C82*D82</f>
        <v>0</v>
      </c>
      <c r="G82" s="82"/>
    </row>
    <row r="83" spans="1:7" s="5" customFormat="1" ht="15.75" x14ac:dyDescent="0.25">
      <c r="A83" s="24" t="s">
        <v>49</v>
      </c>
      <c r="B83" s="17" t="s">
        <v>71</v>
      </c>
      <c r="C83" s="66">
        <v>0</v>
      </c>
      <c r="D83" s="60"/>
      <c r="E83" s="78"/>
      <c r="F83" s="93"/>
      <c r="G83" s="82">
        <f t="shared" si="1"/>
        <v>0</v>
      </c>
    </row>
    <row r="84" spans="1:7" s="5" customFormat="1" ht="15.75" x14ac:dyDescent="0.25">
      <c r="A84" s="22" t="s">
        <v>115</v>
      </c>
      <c r="B84" s="20"/>
      <c r="C84" s="84">
        <f>SUM(G85:G87)/COUNTA(B85:B87)</f>
        <v>0</v>
      </c>
      <c r="D84" s="71">
        <v>0.02</v>
      </c>
      <c r="E84" s="75"/>
      <c r="F84" s="86">
        <f>C84*D84</f>
        <v>0</v>
      </c>
      <c r="G84" s="82"/>
    </row>
    <row r="85" spans="1:7" s="6" customFormat="1" ht="31.5" x14ac:dyDescent="0.25">
      <c r="A85" s="39" t="s">
        <v>123</v>
      </c>
      <c r="B85" s="40" t="s">
        <v>71</v>
      </c>
      <c r="C85" s="65">
        <v>0</v>
      </c>
      <c r="D85" s="55"/>
      <c r="E85" s="68"/>
      <c r="F85" s="94"/>
      <c r="G85" s="82">
        <f t="shared" si="1"/>
        <v>0</v>
      </c>
    </row>
    <row r="86" spans="1:7" s="5" customFormat="1" ht="15.75" x14ac:dyDescent="0.25">
      <c r="A86" s="29" t="s">
        <v>50</v>
      </c>
      <c r="B86" s="32" t="s">
        <v>71</v>
      </c>
      <c r="C86" s="67">
        <v>0</v>
      </c>
      <c r="D86" s="62"/>
      <c r="E86" s="80"/>
      <c r="F86" s="96"/>
      <c r="G86" s="82">
        <f t="shared" si="1"/>
        <v>0</v>
      </c>
    </row>
    <row r="87" spans="1:7" s="5" customFormat="1" ht="15.75" x14ac:dyDescent="0.25">
      <c r="A87" s="24" t="s">
        <v>51</v>
      </c>
      <c r="B87" s="17" t="s">
        <v>71</v>
      </c>
      <c r="C87" s="66">
        <v>0</v>
      </c>
      <c r="D87" s="60"/>
      <c r="E87" s="78"/>
      <c r="F87" s="93"/>
      <c r="G87" s="82">
        <f t="shared" si="1"/>
        <v>0</v>
      </c>
    </row>
    <row r="88" spans="1:7" s="6" customFormat="1" ht="15.75" x14ac:dyDescent="0.25">
      <c r="A88" s="25" t="s">
        <v>116</v>
      </c>
      <c r="B88" s="27"/>
      <c r="C88" s="84">
        <f>SUM(G89)/COUNTA(B89)</f>
        <v>4</v>
      </c>
      <c r="D88" s="72">
        <v>0.02</v>
      </c>
      <c r="E88" s="81"/>
      <c r="F88" s="86">
        <f>C88*D88</f>
        <v>0.08</v>
      </c>
      <c r="G88" s="82"/>
    </row>
    <row r="89" spans="1:7" s="5" customFormat="1" ht="15.75" x14ac:dyDescent="0.25">
      <c r="A89" s="39" t="s">
        <v>52</v>
      </c>
      <c r="B89" s="36" t="s">
        <v>71</v>
      </c>
      <c r="C89" s="65">
        <v>4</v>
      </c>
      <c r="D89" s="61"/>
      <c r="E89" s="79"/>
      <c r="F89" s="95"/>
      <c r="G89" s="82">
        <f t="shared" si="1"/>
        <v>4</v>
      </c>
    </row>
    <row r="90" spans="1:7" ht="15.75" x14ac:dyDescent="0.25">
      <c r="A90" s="25" t="s">
        <v>117</v>
      </c>
      <c r="B90" s="21"/>
      <c r="C90" s="84">
        <f>SUM(G91)/COUNTA(B91)</f>
        <v>2</v>
      </c>
      <c r="D90" s="72">
        <v>0.02</v>
      </c>
      <c r="E90" s="77"/>
      <c r="F90" s="86">
        <f>C90*D90</f>
        <v>0.04</v>
      </c>
      <c r="G90" s="82"/>
    </row>
    <row r="91" spans="1:7" ht="15.75" x14ac:dyDescent="0.25">
      <c r="A91" s="24" t="s">
        <v>53</v>
      </c>
      <c r="B91" s="19" t="s">
        <v>71</v>
      </c>
      <c r="C91" s="66">
        <v>2</v>
      </c>
      <c r="D91" s="54"/>
      <c r="E91" s="66"/>
      <c r="F91" s="87"/>
      <c r="G91" s="82">
        <f t="shared" si="1"/>
        <v>2</v>
      </c>
    </row>
    <row r="92" spans="1:7" s="5" customFormat="1" ht="15.75" x14ac:dyDescent="0.25">
      <c r="A92" s="25" t="s">
        <v>55</v>
      </c>
      <c r="B92" s="20"/>
      <c r="C92" s="84" t="str">
        <f>IF(COUNTA(B93)&lt;&gt;0,SUM(G93)/COUNTA(B93),"")</f>
        <v/>
      </c>
      <c r="D92" s="71"/>
      <c r="E92" s="75"/>
      <c r="F92" s="86" t="str">
        <f>IFERROR(C92*D92,"")</f>
        <v/>
      </c>
      <c r="G92" s="82">
        <f t="shared" si="1"/>
        <v>0</v>
      </c>
    </row>
    <row r="93" spans="1:7" ht="15.75" x14ac:dyDescent="0.25">
      <c r="A93" s="24" t="s">
        <v>56</v>
      </c>
      <c r="B93" s="66"/>
      <c r="C93" s="66"/>
      <c r="D93" s="54"/>
      <c r="E93" s="66"/>
      <c r="F93" s="87"/>
      <c r="G93" s="82">
        <f t="shared" si="1"/>
        <v>0</v>
      </c>
    </row>
    <row r="94" spans="1:7" s="5" customFormat="1" ht="31.5" x14ac:dyDescent="0.25">
      <c r="A94" s="25" t="s">
        <v>54</v>
      </c>
      <c r="B94" s="20"/>
      <c r="C94" s="84">
        <f>SUM(G95:G96)/COUNTA(B95:B96)</f>
        <v>1</v>
      </c>
      <c r="D94" s="71">
        <v>0.02</v>
      </c>
      <c r="E94" s="75"/>
      <c r="F94" s="86">
        <f>C94*D94</f>
        <v>0.02</v>
      </c>
      <c r="G94" s="82"/>
    </row>
    <row r="95" spans="1:7" ht="15.75" x14ac:dyDescent="0.25">
      <c r="A95" s="29" t="s">
        <v>124</v>
      </c>
      <c r="B95" s="34" t="s">
        <v>71</v>
      </c>
      <c r="C95" s="67">
        <v>2</v>
      </c>
      <c r="D95" s="56"/>
      <c r="E95" s="67" t="s">
        <v>142</v>
      </c>
      <c r="F95" s="89"/>
      <c r="G95" s="82">
        <f t="shared" si="1"/>
        <v>2</v>
      </c>
    </row>
    <row r="96" spans="1:7" ht="15.75" x14ac:dyDescent="0.25">
      <c r="A96" s="29" t="s">
        <v>38</v>
      </c>
      <c r="B96" s="34" t="s">
        <v>71</v>
      </c>
      <c r="C96" s="67">
        <v>0</v>
      </c>
      <c r="D96" s="56"/>
      <c r="E96" s="67" t="s">
        <v>143</v>
      </c>
      <c r="F96" s="89"/>
      <c r="G96" s="82">
        <f t="shared" si="1"/>
        <v>0</v>
      </c>
    </row>
    <row r="97" spans="1:7" ht="15.75" x14ac:dyDescent="0.25">
      <c r="A97" s="9"/>
      <c r="D97" s="57"/>
      <c r="E97" s="74"/>
      <c r="F97" s="90"/>
      <c r="G97" s="82"/>
    </row>
    <row r="98" spans="1:7" s="5" customFormat="1" ht="18" x14ac:dyDescent="0.25">
      <c r="A98" s="28" t="s">
        <v>62</v>
      </c>
      <c r="B98" s="20"/>
      <c r="C98" s="84">
        <f>SUM(G99:G106)/COUNTA(B99:B106)</f>
        <v>3</v>
      </c>
      <c r="D98" s="71">
        <v>0.08</v>
      </c>
      <c r="E98" s="75"/>
      <c r="F98" s="86">
        <f>C98*D98</f>
        <v>0.24</v>
      </c>
      <c r="G98" s="82"/>
    </row>
    <row r="99" spans="1:7" s="7" customFormat="1" ht="31.5" x14ac:dyDescent="0.25">
      <c r="A99" s="29" t="s">
        <v>129</v>
      </c>
      <c r="B99" s="30" t="s">
        <v>71</v>
      </c>
      <c r="C99" s="69">
        <v>4</v>
      </c>
      <c r="D99" s="63"/>
      <c r="E99" s="69"/>
      <c r="F99" s="97"/>
      <c r="G99" s="82">
        <f t="shared" si="1"/>
        <v>4</v>
      </c>
    </row>
    <row r="100" spans="1:7" s="7" customFormat="1" ht="15.75" x14ac:dyDescent="0.25">
      <c r="A100" s="29" t="s">
        <v>57</v>
      </c>
      <c r="B100" s="30" t="s">
        <v>71</v>
      </c>
      <c r="C100" s="69">
        <v>4</v>
      </c>
      <c r="D100" s="63"/>
      <c r="E100" s="69"/>
      <c r="F100" s="97"/>
      <c r="G100" s="82">
        <f t="shared" si="1"/>
        <v>4</v>
      </c>
    </row>
    <row r="101" spans="1:7" s="7" customFormat="1" ht="15.75" x14ac:dyDescent="0.25">
      <c r="A101" s="29" t="s">
        <v>58</v>
      </c>
      <c r="B101" s="30" t="s">
        <v>71</v>
      </c>
      <c r="C101" s="69">
        <v>2</v>
      </c>
      <c r="D101" s="63"/>
      <c r="E101" s="69"/>
      <c r="F101" s="97"/>
      <c r="G101" s="82">
        <f t="shared" si="1"/>
        <v>2</v>
      </c>
    </row>
    <row r="102" spans="1:7" s="7" customFormat="1" ht="15.75" x14ac:dyDescent="0.25">
      <c r="A102" s="29" t="s">
        <v>59</v>
      </c>
      <c r="B102" s="30" t="s">
        <v>71</v>
      </c>
      <c r="C102" s="69">
        <v>4</v>
      </c>
      <c r="D102" s="63"/>
      <c r="E102" s="69"/>
      <c r="F102" s="97"/>
      <c r="G102" s="82">
        <f t="shared" si="1"/>
        <v>4</v>
      </c>
    </row>
    <row r="103" spans="1:7" s="7" customFormat="1" ht="15.75" x14ac:dyDescent="0.25">
      <c r="A103" s="29" t="s">
        <v>60</v>
      </c>
      <c r="B103" s="30" t="s">
        <v>71</v>
      </c>
      <c r="C103" s="69">
        <v>2</v>
      </c>
      <c r="D103" s="63"/>
      <c r="E103" s="69"/>
      <c r="F103" s="97"/>
      <c r="G103" s="82">
        <f t="shared" si="1"/>
        <v>2</v>
      </c>
    </row>
    <row r="104" spans="1:7" s="7" customFormat="1" ht="15.75" x14ac:dyDescent="0.25">
      <c r="A104" s="29" t="s">
        <v>61</v>
      </c>
      <c r="B104" s="30" t="s">
        <v>71</v>
      </c>
      <c r="C104" s="69">
        <v>2</v>
      </c>
      <c r="D104" s="63"/>
      <c r="E104" s="69"/>
      <c r="F104" s="97"/>
      <c r="G104" s="82">
        <f t="shared" si="1"/>
        <v>2</v>
      </c>
    </row>
    <row r="105" spans="1:7" s="7" customFormat="1" ht="15.75" x14ac:dyDescent="0.25">
      <c r="A105" s="29" t="s">
        <v>63</v>
      </c>
      <c r="B105" s="30" t="s">
        <v>71</v>
      </c>
      <c r="C105" s="69">
        <v>2</v>
      </c>
      <c r="D105" s="63"/>
      <c r="E105" s="69"/>
      <c r="F105" s="97"/>
      <c r="G105" s="82">
        <f t="shared" si="1"/>
        <v>2</v>
      </c>
    </row>
    <row r="106" spans="1:7" s="7" customFormat="1" ht="15.75" x14ac:dyDescent="0.25">
      <c r="A106" s="29" t="s">
        <v>64</v>
      </c>
      <c r="B106" s="30" t="s">
        <v>71</v>
      </c>
      <c r="C106" s="69">
        <v>4</v>
      </c>
      <c r="D106" s="63"/>
      <c r="E106" s="69"/>
      <c r="F106" s="97"/>
      <c r="G106" s="82">
        <f t="shared" si="1"/>
        <v>4</v>
      </c>
    </row>
    <row r="107" spans="1:7" ht="15.75" x14ac:dyDescent="0.25">
      <c r="A107" s="12"/>
      <c r="D107" s="57"/>
    </row>
    <row r="108" spans="1:7" s="4" customFormat="1" ht="18.75" x14ac:dyDescent="0.3">
      <c r="A108" s="104" t="s">
        <v>120</v>
      </c>
      <c r="B108" s="104"/>
      <c r="C108" s="85">
        <f>SUM(F98,F94,F92,F90,F88,F84,F82,F79,F74,F69,F63,F60,F54,F45,F35)</f>
        <v>1.7932142857142854</v>
      </c>
      <c r="D108" s="64">
        <f>SUM(D98,D94,D92,D90,D88,D84,D82,D79,D74,D69,D63,D60,D54,D45,D35)</f>
        <v>1.0000000000000002</v>
      </c>
    </row>
    <row r="109" spans="1:7" s="4" customFormat="1" ht="18.75" x14ac:dyDescent="0.3">
      <c r="A109" s="102" t="s">
        <v>121</v>
      </c>
      <c r="B109" s="102"/>
      <c r="C109" s="83">
        <f>C108/4</f>
        <v>0.44830357142857136</v>
      </c>
    </row>
    <row r="110" spans="1:7" x14ac:dyDescent="0.25">
      <c r="A110" s="13"/>
    </row>
    <row r="111" spans="1:7" x14ac:dyDescent="0.25">
      <c r="A111" s="13"/>
    </row>
    <row r="112" spans="1:7" x14ac:dyDescent="0.25">
      <c r="A112" s="13"/>
    </row>
    <row r="113" spans="1:1" x14ac:dyDescent="0.25">
      <c r="A113" s="13"/>
    </row>
  </sheetData>
  <sheetProtection sheet="1" objects="1" scenarios="1"/>
  <mergeCells count="14">
    <mergeCell ref="A109:B109"/>
    <mergeCell ref="A12:F12"/>
    <mergeCell ref="A108:B108"/>
    <mergeCell ref="B6:D6"/>
    <mergeCell ref="B7:D7"/>
    <mergeCell ref="B8:D8"/>
    <mergeCell ref="B9:D9"/>
    <mergeCell ref="B10:D10"/>
    <mergeCell ref="B11:D11"/>
    <mergeCell ref="A1:F1"/>
    <mergeCell ref="A2:F2"/>
    <mergeCell ref="A3:F3"/>
    <mergeCell ref="A4:F4"/>
    <mergeCell ref="B5:D5"/>
  </mergeCells>
  <dataValidations count="3">
    <dataValidation type="list" allowBlank="1" showInputMessage="1" showErrorMessage="1" sqref="C36 C61:C62 C93 C91 C87 C83 C75 C64:C68 C55:C59 C51:C53 C46 C42 C39:C40">
      <formula1>$B$15:$B$19</formula1>
    </dataValidation>
    <dataValidation type="list" allowBlank="1" showInputMessage="1" showErrorMessage="1" sqref="C99:C106 C95:C96 C86 C80:C81 C76 C73 C41">
      <formula1>$B$29:$B$31</formula1>
    </dataValidation>
    <dataValidation type="list" allowBlank="1" showInputMessage="1" showErrorMessage="1" sqref="C37:C38 C89 C85 C70:C72 C47:C50">
      <formula1>$B$22:$B$26</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indowProtection="1" workbookViewId="0">
      <selection sqref="A1:B2"/>
    </sheetView>
  </sheetViews>
  <sheetFormatPr defaultRowHeight="15" x14ac:dyDescent="0.25"/>
  <cols>
    <col min="1" max="1" width="41.140625" bestFit="1" customWidth="1"/>
    <col min="2" max="2" width="12.85546875" customWidth="1"/>
  </cols>
  <sheetData>
    <row r="1" spans="1:2" s="42" customFormat="1" ht="21" x14ac:dyDescent="0.35">
      <c r="A1" s="107" t="s">
        <v>102</v>
      </c>
      <c r="B1" s="107"/>
    </row>
    <row r="2" spans="1:2" x14ac:dyDescent="0.25">
      <c r="A2" s="108"/>
      <c r="B2" s="108"/>
    </row>
    <row r="3" spans="1:2" s="15" customFormat="1" ht="31.5" x14ac:dyDescent="0.25">
      <c r="A3" s="47" t="s">
        <v>103</v>
      </c>
      <c r="B3" s="48" t="s">
        <v>133</v>
      </c>
    </row>
    <row r="4" spans="1:2" x14ac:dyDescent="0.25">
      <c r="A4" s="21" t="s">
        <v>104</v>
      </c>
      <c r="B4" s="49">
        <v>1</v>
      </c>
    </row>
    <row r="5" spans="1:2" x14ac:dyDescent="0.25">
      <c r="A5" s="21" t="s">
        <v>105</v>
      </c>
      <c r="B5" s="49">
        <v>1</v>
      </c>
    </row>
    <row r="6" spans="1:2" x14ac:dyDescent="0.25">
      <c r="A6" s="21" t="s">
        <v>106</v>
      </c>
      <c r="B6" s="49" t="s">
        <v>107</v>
      </c>
    </row>
    <row r="7" spans="1:2" x14ac:dyDescent="0.25">
      <c r="A7" s="21" t="s">
        <v>66</v>
      </c>
      <c r="B7" s="49">
        <v>7</v>
      </c>
    </row>
    <row r="8" spans="1:2" x14ac:dyDescent="0.25">
      <c r="A8" s="21" t="s">
        <v>108</v>
      </c>
      <c r="B8" s="49" t="s">
        <v>107</v>
      </c>
    </row>
    <row r="9" spans="1:2" x14ac:dyDescent="0.25">
      <c r="A9" s="21" t="s">
        <v>109</v>
      </c>
      <c r="B9" s="49" t="s">
        <v>110</v>
      </c>
    </row>
    <row r="10" spans="1:2" x14ac:dyDescent="0.25">
      <c r="A10" s="21" t="s">
        <v>111</v>
      </c>
      <c r="B10" s="49" t="s">
        <v>107</v>
      </c>
    </row>
    <row r="11" spans="1:2" x14ac:dyDescent="0.25">
      <c r="A11" s="21" t="s">
        <v>112</v>
      </c>
      <c r="B11" s="49" t="s">
        <v>107</v>
      </c>
    </row>
    <row r="12" spans="1:2" x14ac:dyDescent="0.25">
      <c r="A12" s="21" t="s">
        <v>114</v>
      </c>
      <c r="B12" s="49" t="s">
        <v>107</v>
      </c>
    </row>
    <row r="13" spans="1:2" x14ac:dyDescent="0.25">
      <c r="A13" s="21" t="s">
        <v>118</v>
      </c>
      <c r="B13" s="49" t="s">
        <v>107</v>
      </c>
    </row>
    <row r="14" spans="1:2" x14ac:dyDescent="0.25">
      <c r="A14" s="21" t="s">
        <v>119</v>
      </c>
      <c r="B14" s="49" t="s">
        <v>107</v>
      </c>
    </row>
  </sheetData>
  <sheetProtection sheet="1" objects="1" scenarios="1"/>
  <mergeCells count="1">
    <mergeCell ref="A1:B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 for the instructor</vt:lpstr>
      <vt:lpstr>Assessment and Eval Sheet</vt:lpstr>
      <vt:lpstr>Proposal Organization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fvega</dc:creator>
  <cp:lastModifiedBy>fvega</cp:lastModifiedBy>
  <dcterms:created xsi:type="dcterms:W3CDTF">2014-01-24T21:26:53Z</dcterms:created>
  <dcterms:modified xsi:type="dcterms:W3CDTF">2014-01-30T02:31:16Z</dcterms:modified>
</cp:coreProperties>
</file>