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hidePivotFieldList="1" defaultThemeVersion="166925"/>
  <mc:AlternateContent xmlns:mc="http://schemas.openxmlformats.org/markup-compatibility/2006">
    <mc:Choice Requires="x15">
      <x15ac:absPath xmlns:x15ac="http://schemas.microsoft.com/office/spreadsheetml/2010/11/ac" url="/Users/ABILENA/Downloads/"/>
    </mc:Choice>
  </mc:AlternateContent>
  <xr:revisionPtr revIDLastSave="0" documentId="13_ncr:1_{CD151E79-CF36-CD4F-BAB7-45F3AE767A09}" xr6:coauthVersionLast="43" xr6:coauthVersionMax="43" xr10:uidLastSave="{00000000-0000-0000-0000-000000000000}"/>
  <bookViews>
    <workbookView xWindow="0" yWindow="0" windowWidth="25600" windowHeight="16000" firstSheet="4" activeTab="5" xr2:uid="{1F17669E-5DDC-634F-AD0C-355E7FF67299}"/>
  </bookViews>
  <sheets>
    <sheet name="product|discount" sheetId="11" r:id="rId1"/>
    <sheet name="product|rating" sheetId="12" r:id="rId2"/>
    <sheet name="product|review" sheetId="19" r:id="rId3"/>
    <sheet name="comparing product performance" sheetId="23" r:id="rId4"/>
    <sheet name="MAIN DASHBOARD" sheetId="28" r:id="rId5"/>
    <sheet name="product by rating|discount" sheetId="30" r:id="rId6"/>
    <sheet name="OVERALL PRODUCT PERFORMANCE" sheetId="31" r:id="rId7"/>
    <sheet name="MAIN dataset" sheetId="1" r:id="rId8"/>
    <sheet name="Sheet1" sheetId="32" r:id="rId9"/>
    <sheet name="ratings|reviews" sheetId="21" r:id="rId10"/>
    <sheet name="reviews|discount" sheetId="20" r:id="rId11"/>
    <sheet name="KPIs" sheetId="10" r:id="rId12"/>
  </sheets>
  <definedNames>
    <definedName name="_xlnm._FilterDatabase" localSheetId="7" hidden="1">'MAIN dataset'!$H$1:$H$113</definedName>
    <definedName name="Slicer_Discount_Comment1">#N/A</definedName>
    <definedName name="Slicer_Product1">#N/A</definedName>
    <definedName name="Slicer_Rating_Comment">#N/A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 i="1" l="1"/>
  <c r="O4" i="1"/>
  <c r="O5" i="1"/>
  <c r="O6" i="1"/>
  <c r="O2" i="1"/>
  <c r="S6" i="1"/>
  <c r="R6" i="1"/>
  <c r="P6" i="1"/>
  <c r="S5" i="1"/>
  <c r="R5" i="1"/>
  <c r="P5" i="1"/>
  <c r="S4" i="1"/>
  <c r="R4" i="1"/>
  <c r="P4" i="1"/>
  <c r="S3" i="1"/>
  <c r="R3" i="1"/>
  <c r="P3" i="1"/>
  <c r="S2" i="1"/>
  <c r="R2" i="1"/>
  <c r="P2" i="1"/>
  <c r="B2" i="10"/>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2" i="1"/>
  <c r="L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2" i="1"/>
  <c r="B5" i="10"/>
  <c r="B3" i="10"/>
  <c r="B1" i="10"/>
  <c r="I27" i="1" l="1"/>
  <c r="I59" i="1"/>
  <c r="I91" i="1"/>
  <c r="H3" i="1"/>
  <c r="H4" i="1"/>
  <c r="I4" i="1" s="1"/>
  <c r="H5" i="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2" i="1"/>
  <c r="I3" i="1" l="1"/>
  <c r="I2" i="1"/>
  <c r="I5" i="1"/>
  <c r="L113" i="1"/>
  <c r="J113" i="1"/>
  <c r="L112" i="1"/>
  <c r="J112" i="1"/>
  <c r="L111" i="1"/>
  <c r="J111" i="1"/>
  <c r="L110" i="1"/>
  <c r="J110" i="1"/>
  <c r="L109" i="1"/>
  <c r="J109" i="1"/>
  <c r="L108" i="1"/>
  <c r="J108" i="1"/>
  <c r="L107" i="1"/>
  <c r="J107" i="1"/>
  <c r="L106" i="1"/>
  <c r="J106" i="1"/>
  <c r="L105" i="1"/>
  <c r="J105" i="1"/>
  <c r="L104" i="1"/>
  <c r="J104" i="1"/>
  <c r="L103" i="1"/>
  <c r="J103" i="1"/>
  <c r="L102" i="1"/>
  <c r="J102" i="1"/>
  <c r="L101" i="1"/>
  <c r="J101" i="1"/>
  <c r="L100" i="1"/>
  <c r="J100" i="1"/>
  <c r="L99" i="1"/>
  <c r="J99" i="1"/>
  <c r="L98" i="1"/>
  <c r="J98" i="1"/>
  <c r="L97" i="1"/>
  <c r="J97" i="1"/>
  <c r="L96" i="1"/>
  <c r="J96" i="1"/>
  <c r="L95" i="1"/>
  <c r="J95" i="1"/>
  <c r="L94" i="1"/>
  <c r="J94" i="1"/>
  <c r="L93" i="1"/>
  <c r="J93" i="1"/>
  <c r="L92" i="1"/>
  <c r="J92" i="1"/>
  <c r="L91" i="1"/>
  <c r="J91" i="1"/>
  <c r="L90" i="1"/>
  <c r="J90" i="1"/>
  <c r="L89" i="1"/>
  <c r="J89" i="1"/>
  <c r="L88" i="1"/>
  <c r="J88" i="1"/>
  <c r="L87" i="1"/>
  <c r="J87" i="1"/>
  <c r="L86" i="1"/>
  <c r="J86" i="1"/>
  <c r="L85" i="1"/>
  <c r="J85" i="1"/>
  <c r="L84" i="1"/>
  <c r="J84" i="1"/>
  <c r="L83" i="1"/>
  <c r="J83" i="1"/>
  <c r="L82" i="1"/>
  <c r="J82" i="1"/>
  <c r="L81" i="1"/>
  <c r="J81" i="1"/>
  <c r="L80" i="1"/>
  <c r="J80" i="1"/>
  <c r="L79" i="1"/>
  <c r="J79" i="1"/>
  <c r="L78" i="1"/>
  <c r="J78" i="1"/>
  <c r="L77" i="1"/>
  <c r="J77" i="1"/>
  <c r="L76" i="1"/>
  <c r="J76" i="1"/>
  <c r="L75" i="1"/>
  <c r="J75" i="1"/>
  <c r="L74" i="1"/>
  <c r="J74" i="1"/>
  <c r="L73" i="1"/>
  <c r="J73" i="1"/>
  <c r="L72" i="1"/>
  <c r="J72" i="1"/>
  <c r="L71" i="1"/>
  <c r="J71" i="1"/>
  <c r="L70" i="1"/>
  <c r="J70" i="1"/>
  <c r="L69" i="1"/>
  <c r="J69" i="1"/>
  <c r="L68" i="1"/>
  <c r="J68" i="1"/>
  <c r="L67" i="1"/>
  <c r="J67" i="1"/>
  <c r="L66" i="1"/>
  <c r="J66" i="1"/>
  <c r="L65" i="1"/>
  <c r="J65" i="1"/>
  <c r="L64" i="1"/>
  <c r="J64" i="1"/>
  <c r="L63" i="1"/>
  <c r="J63" i="1"/>
  <c r="L62" i="1"/>
  <c r="J62" i="1"/>
  <c r="L61" i="1"/>
  <c r="J61" i="1"/>
  <c r="L60" i="1"/>
  <c r="J60" i="1"/>
  <c r="L59" i="1"/>
  <c r="J59" i="1"/>
  <c r="L58" i="1"/>
  <c r="J58" i="1"/>
  <c r="L57" i="1"/>
  <c r="J57" i="1"/>
  <c r="L56" i="1"/>
  <c r="J56" i="1"/>
  <c r="L55" i="1"/>
  <c r="J55" i="1"/>
  <c r="L54" i="1"/>
  <c r="J54" i="1"/>
  <c r="L53" i="1"/>
  <c r="J53" i="1"/>
  <c r="L52" i="1"/>
  <c r="J52" i="1"/>
  <c r="L51" i="1"/>
  <c r="J51" i="1"/>
  <c r="L50" i="1"/>
  <c r="J50" i="1"/>
  <c r="L49" i="1"/>
  <c r="J49" i="1"/>
  <c r="L48" i="1"/>
  <c r="J48" i="1"/>
  <c r="L47" i="1"/>
  <c r="J47" i="1"/>
  <c r="L46" i="1"/>
  <c r="J46" i="1"/>
  <c r="L45" i="1"/>
  <c r="J45" i="1"/>
  <c r="L44" i="1"/>
  <c r="J44" i="1"/>
  <c r="L43" i="1"/>
  <c r="J43" i="1"/>
  <c r="L42" i="1"/>
  <c r="J42" i="1"/>
  <c r="L41" i="1"/>
  <c r="J41" i="1"/>
  <c r="L40" i="1"/>
  <c r="J40" i="1"/>
  <c r="L39" i="1"/>
  <c r="J39" i="1"/>
  <c r="L38" i="1"/>
  <c r="J38" i="1"/>
  <c r="L37" i="1"/>
  <c r="J37" i="1"/>
  <c r="L36" i="1"/>
  <c r="J36" i="1"/>
  <c r="L35" i="1"/>
  <c r="J35" i="1"/>
  <c r="L34" i="1"/>
  <c r="J34" i="1"/>
  <c r="L33" i="1"/>
  <c r="J33" i="1"/>
  <c r="L32" i="1"/>
  <c r="J32" i="1"/>
  <c r="L31" i="1"/>
  <c r="J31" i="1"/>
  <c r="L30" i="1"/>
  <c r="J30" i="1"/>
  <c r="L29" i="1"/>
  <c r="J29" i="1"/>
  <c r="L28" i="1"/>
  <c r="J28" i="1"/>
  <c r="L27" i="1"/>
  <c r="J27" i="1"/>
  <c r="L26" i="1"/>
  <c r="J26" i="1"/>
  <c r="L25" i="1"/>
  <c r="J25" i="1"/>
  <c r="L24" i="1"/>
  <c r="J24" i="1"/>
  <c r="L23" i="1"/>
  <c r="J23" i="1"/>
  <c r="L22" i="1"/>
  <c r="J22" i="1"/>
  <c r="L21" i="1"/>
  <c r="J21" i="1"/>
  <c r="L20" i="1"/>
  <c r="J20" i="1"/>
  <c r="L19" i="1"/>
  <c r="J19" i="1"/>
  <c r="L18" i="1"/>
  <c r="J18" i="1"/>
  <c r="L17" i="1"/>
  <c r="J17" i="1"/>
  <c r="L16" i="1"/>
  <c r="J16" i="1"/>
  <c r="L15" i="1"/>
  <c r="J15" i="1"/>
  <c r="L14" i="1"/>
  <c r="J14" i="1"/>
  <c r="L13" i="1"/>
  <c r="J13" i="1"/>
  <c r="L12" i="1"/>
  <c r="J12" i="1"/>
  <c r="L11" i="1"/>
  <c r="J11" i="1"/>
  <c r="L10" i="1"/>
  <c r="J10" i="1"/>
  <c r="L9" i="1"/>
  <c r="J9" i="1"/>
  <c r="L8" i="1"/>
  <c r="J8" i="1"/>
  <c r="L7" i="1"/>
  <c r="J7" i="1"/>
  <c r="L6" i="1"/>
  <c r="J6" i="1"/>
  <c r="L5" i="1"/>
  <c r="J5" i="1"/>
  <c r="J4" i="1"/>
  <c r="L3" i="1"/>
  <c r="J3" i="1"/>
  <c r="L2" i="1"/>
  <c r="J2" i="1"/>
</calcChain>
</file>

<file path=xl/sharedStrings.xml><?xml version="1.0" encoding="utf-8"?>
<sst xmlns="http://schemas.openxmlformats.org/spreadsheetml/2006/main" count="262" uniqueCount="164">
  <si>
    <t>Product</t>
  </si>
  <si>
    <t>Current price</t>
  </si>
  <si>
    <t>old price</t>
  </si>
  <si>
    <t>Discount</t>
  </si>
  <si>
    <t>Review</t>
  </si>
  <si>
    <t>Ratingd</t>
  </si>
  <si>
    <t>new rating</t>
  </si>
  <si>
    <t>Discount value</t>
  </si>
  <si>
    <t>Rating Comment</t>
  </si>
  <si>
    <t>Discount Comment</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</si>
  <si>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</si>
  <si>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</si>
  <si>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</si>
  <si>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</si>
  <si>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</si>
  <si>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</si>
  <si>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</si>
  <si>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</si>
  <si>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</si>
  <si>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</si>
  <si>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</si>
  <si>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</si>
  <si>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</si>
  <si>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</si>
  <si>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</si>
  <si>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</si>
  <si>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</si>
  <si>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</si>
  <si>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</si>
  <si>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</si>
  <si>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</si>
  <si>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</si>
  <si>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</si>
  <si>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</si>
  <si>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</si>
  <si>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</si>
  <si>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</si>
  <si>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</si>
  <si>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</si>
  <si>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</si>
  <si>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</si>
  <si>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</si>
  <si>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</si>
  <si>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</si>
  <si>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</si>
  <si>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</si>
  <si>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</si>
  <si>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</si>
  <si>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</si>
  <si>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</si>
  <si>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</si>
  <si>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Booelf</t>
  </si>
  <si>
    <t>Exfoliate And Exfoliate Face Towel - Black</t>
  </si>
  <si>
    <t>12 Litre Insulated Lunch Box Grey</t>
  </si>
  <si>
    <t>LED Eye Protection  Desk Lamp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</si>
  <si>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</si>
  <si>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</si>
  <si>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</si>
  <si>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</si>
  <si>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</si>
  <si>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</si>
  <si>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</si>
  <si>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</si>
  <si>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</si>
  <si>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</si>
  <si>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</si>
  <si>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</si>
  <si>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</si>
  <si>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</si>
  <si>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</si>
  <si>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</si>
  <si>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</si>
  <si>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</si>
  <si>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</si>
  <si>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</si>
  <si>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</si>
  <si>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</si>
  <si>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</si>
  <si>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</si>
  <si>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</si>
  <si>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</si>
  <si>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</si>
  <si>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</si>
  <si>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</si>
  <si>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</si>
  <si>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</si>
  <si>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</si>
  <si>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</si>
  <si>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</si>
  <si>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</si>
  <si>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</si>
  <si>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</si>
  <si>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</si>
  <si>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</si>
  <si>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</si>
  <si>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</si>
  <si>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</si>
  <si>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</si>
  <si>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</si>
  <si>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</si>
  <si>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</si>
  <si>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</si>
  <si>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</si>
  <si>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</si>
  <si>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</si>
  <si>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</si>
  <si>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</si>
  <si>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</si>
  <si>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</si>
  <si>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</si>
  <si>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</si>
  <si>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Gloves.32‚Ñâ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</si>
  <si>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</si>
  <si>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</si>
  <si>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</si>
  <si>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</si>
  <si>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</si>
  <si>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</si>
  <si>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</si>
  <si>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</si>
  <si>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</si>
  <si>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</si>
  <si>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</si>
  <si>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</si>
  <si>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</si>
  <si>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</si>
  <si>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</si>
  <si>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</si>
  <si>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</si>
  <si>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</si>
  <si>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</si>
  <si>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</si>
  <si>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</si>
  <si>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</si>
  <si>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</si>
  <si>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</si>
  <si>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</si>
  <si>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</si>
  <si>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</si>
  <si>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</si>
  <si>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</si>
  <si>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Row Labels</t>
  </si>
  <si>
    <t>Grand Total</t>
  </si>
  <si>
    <t>High Discount</t>
  </si>
  <si>
    <t>Average of new rating</t>
  </si>
  <si>
    <t>Low Discount</t>
  </si>
  <si>
    <t>Medium Discount</t>
  </si>
  <si>
    <t>Helper column</t>
  </si>
  <si>
    <t>TOP 5 RATING PRODUCTS</t>
  </si>
  <si>
    <t>THE RATING</t>
  </si>
  <si>
    <t>BOTTOM 5 RATING PRODUCTS</t>
  </si>
  <si>
    <t>TOTAL PRODUCTS</t>
  </si>
  <si>
    <t>AVERAGE RATING</t>
  </si>
  <si>
    <t>AVERAGE DISCOUNT</t>
  </si>
  <si>
    <t>TOTAL REVIEWS</t>
  </si>
  <si>
    <t>Average of Discount</t>
  </si>
  <si>
    <t>Review Cleaned</t>
  </si>
  <si>
    <t>Sum of Review Cleaned</t>
  </si>
  <si>
    <t>AVERAGE</t>
  </si>
  <si>
    <t>EXCELLENT</t>
  </si>
  <si>
    <t>POOR</t>
  </si>
  <si>
    <t>Count of Product</t>
  </si>
  <si>
    <t>Column Labels</t>
  </si>
  <si>
    <t>GENERAL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</si>
</sst>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28"/>
      <color theme="1"/>
      <name val="Calibri (Body)"/>
    </font>
    <font>
      <sz val="22"/>
      <color theme="1"/>
      <name val="Calibri (Body)"/>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2" borderId="0" xfId="0" applyFill="1"/>
    <xf numFmtId="0" fontId="1" fillId="2" borderId="0" xfId="0" applyFont="1" applyFill="1"/>
  </cellXfs>
  <cellStyles count="1">
    <cellStyle name="Normal" xfId="0" builtinId="0"/>
  </cellStyles>
  <dxfs count="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[Book1.xlsx]product|discount!PivotTable1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'product|discount'!$B$3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'product|discount'!$A$4:$A$14</c:f>
              <c:strCache>
                <c:ptCount val="10"/>
                <c:pt idx="0">
                  <c:v>6 In 1 Bottle Can Opener Multifunctional Easy Opener</c:v>
                </c:pt>
                <c:pt idx="1">
                  <c:v>LASA FOLDING TABLE SERVING STAND</c:v>
                </c:pt>
                <c:pt idx="2">
                  <c:v>5-PCS Stainless Steel Cooking Pot Set With Steamed Slices</c:v>
                </c:pt>
                <c:pt idx="3">
                  <c:v>Creative Owl Shape Keychain Black</c:v>
                </c:pt>
                <c:pt idx="4">
                  <c:v>LASA 3 Tier Bamboo Shoe Bench Storage Shelf</c:v>
                </c:pt>
                <c:pt idx="5">
                  <c:v>Mythco 120COB Solar Wall Ligt With Motion Sensor And Remote Control 3 Modes</c:v>
                </c:pt>
                <c:pt idx="6">
                  <c:v>Classic Black Cat Cotton Hemp Pillow Case For Home Car</c:v>
                </c:pt>
                <c:pt idx="7">
                  <c:v>3PCS Single Head Knitting Crochet Sweater Needle Set</c:v>
                </c:pt>
                <c:pt idx="8">
                  <c:v>Exfoliate And Exfoliate Face Towel - Black</c:v>
                </c:pt>
                <c:pt idx="9">
                  <c:v>Intelligent  LED Body Sensor Wireless Lighting Night Light USB</c:v>
                </c:pt>
              </c:strCache>
            </c:strRef>
          </c:cat>
          <c:val>
            <c:numRef>
              <c:f>'product|discount'!$B$4:$B$14</c:f>
              <c:numCache>
                <c:formatCode>General</c:formatCode>
                <c:ptCount val="10"/>
                <c:pt idx="0">
                  <c:v>0.64</c:v>
                </c:pt>
                <c:pt idx="1">
                  <c:v>0.55000000000000004</c:v>
                </c:pt>
                <c:pt idx="2">
                  <c:v>0.55000000000000004</c:v>
                </c:pt>
                <c:pt idx="3">
                  <c:v>0.55000000000000004</c:v>
                </c:pt>
                <c:pt idx="4">
                  <c:v>0.54</c:v>
                </c:pt>
                <c:pt idx="5">
                  <c:v>0.54</c:v>
                </c:pt>
                <c:pt idx="6">
                  <c:v>0.53</c:v>
                </c:pt>
                <c:pt idx="7">
                  <c:v>0.53</c:v>
                </c:pt>
                <c:pt idx="8">
                  <c:v>0.52</c:v>
                </c:pt>
                <c:pt idx="9">
                  <c:v>0.52</c:v>
                </c:pt>
              </c:numCache>
            </c:numRef>
          </c:val>
          <c:extLst>
            <c:ext xmlns:c16="http://schemas.microsoft.com/office/drawing/2014/chart" uri="{C3380CC4-5D6E-409C-BE32-E72D297353CC}">
              <c16:uniqueId val="{00000000-C129-7442-96CC-A1F2747D79BD}"/>
            </c:ext>
          </c:extLst>
        </c:ser>
        <c:dLbls>
          <c:dLblPos val="outEnd"/>
          <c:showLegendKey val="0"/>
          <c:showVal val="1"/>
          <c:showCatName val="0"/>
          <c:showSerName val="0"/>
          <c:showPercent val="0"/>
          <c:showBubbleSize val="0"/>
        </c:dLbls>
        <c:gapWidth val="219"/>
        <c:overlap val="-27"/>
        <c:axId val="1148912544"/>
        <c:axId val="1148678480"/>
      </c:barChart>
      <c:catAx>
        <c:axId val="11489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78480"/>
        <c:crosses val="autoZero"/>
        <c:auto val="1"/>
        <c:lblAlgn val="ctr"/>
        <c:lblOffset val="100"/>
        <c:noMultiLvlLbl val="0"/>
      </c:catAx>
      <c:valAx>
        <c:axId val="11486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[Book1.xlsx]OVERALL PRODUCT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PERFORMANCE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PRODUCT PERFORMANCE'!$B$3</c:f>
              <c:strCache>
                <c:ptCount val="1"/>
                <c:pt idx="0">
                  <c:v>Average of new rating</c:v>
                </c:pt>
              </c:strCache>
            </c:strRef>
          </c:tx>
          <c:spPr>
            <a:solidFill>
              <a:schemeClr val="accent1"/>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5C4F-6045-B4CD-146CC0919E33}"/>
            </c:ext>
          </c:extLst>
        </c:ser>
        <c:ser>
          <c:idx val="1"/>
          <c:order val="1"/>
          <c:tx>
            <c:strRef>
              <c:f>'OVERALL PRODUCT PERFORMANCE'!$C$3</c:f>
              <c:strCache>
                <c:ptCount val="1"/>
                <c:pt idx="0">
                  <c:v>Sum of Review Cleaned</c:v>
                </c:pt>
              </c:strCache>
            </c:strRef>
          </c:tx>
          <c:spPr>
            <a:solidFill>
              <a:schemeClr val="accent2"/>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PERFORMANCE'!$C$4:$C$14</c:f>
              <c:numCache>
                <c:formatCode>General</c:formatCode>
                <c:ptCount val="10"/>
                <c:pt idx="0">
                  <c:v>12</c:v>
                </c:pt>
                <c:pt idx="1">
                  <c:v>2</c:v>
                </c:pt>
                <c:pt idx="2">
                  <c:v>1</c:v>
                </c:pt>
                <c:pt idx="3">
                  <c:v>2</c:v>
                </c:pt>
                <c:pt idx="4">
                  <c:v>1</c:v>
                </c:pt>
                <c:pt idx="5">
                  <c:v>1</c:v>
                </c:pt>
                <c:pt idx="6">
                  <c:v>3</c:v>
                </c:pt>
                <c:pt idx="7">
                  <c:v>5</c:v>
                </c:pt>
                <c:pt idx="8">
                  <c:v>2</c:v>
                </c:pt>
                <c:pt idx="9">
                  <c:v>5</c:v>
                </c:pt>
              </c:numCache>
            </c:numRef>
          </c:val>
          <c:extLst>
            <c:ext xmlns:c16="http://schemas.microsoft.com/office/drawing/2014/chart" uri="{C3380CC4-5D6E-409C-BE32-E72D297353CC}">
              <c16:uniqueId val="{00000001-5C4F-6045-B4CD-146CC0919E33}"/>
            </c:ext>
          </c:extLst>
        </c:ser>
        <c:dLbls>
          <c:showLegendKey val="0"/>
          <c:showVal val="0"/>
          <c:showCatName val="0"/>
          <c:showSerName val="0"/>
          <c:showPercent val="0"/>
          <c:showBubbleSize val="0"/>
        </c:dLbls>
        <c:gapWidth val="150"/>
        <c:axId val="1584843968"/>
        <c:axId val="1560241168"/>
      </c:barChart>
      <c:lineChart>
        <c:grouping val="standard"/>
        <c:varyColors val="0"/>
        <c:ser>
          <c:idx val="2"/>
          <c:order val="2"/>
          <c:tx>
            <c:strRef>
              <c:f>'OVERALL PRODUCT PERFORMANCE'!$D$3</c:f>
              <c:strCache>
                <c:ptCount val="1"/>
                <c:pt idx="0">
                  <c:v>Average of Discount</c:v>
                </c:pt>
              </c:strCache>
            </c:strRef>
          </c:tx>
          <c:spPr>
            <a:ln w="28575" cap="rnd">
              <a:solidFill>
                <a:schemeClr val="accent3"/>
              </a:solidFill>
              <a:round/>
            </a:ln>
            <a:effectLst/>
          </c:spPr>
          <c:marker>
            <c:symbol val="none"/>
          </c:marker>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PERFORMANCE'!$D$4:$D$14</c:f>
              <c:numCache>
                <c:formatCode>General</c:formatCode>
                <c:ptCount val="10"/>
                <c:pt idx="0">
                  <c:v>0.47</c:v>
                </c:pt>
                <c:pt idx="1">
                  <c:v>0.51</c:v>
                </c:pt>
                <c:pt idx="2">
                  <c:v>0.49</c:v>
                </c:pt>
                <c:pt idx="3">
                  <c:v>0.53</c:v>
                </c:pt>
                <c:pt idx="4">
                  <c:v>0.4</c:v>
                </c:pt>
                <c:pt idx="5">
                  <c:v>0.21</c:v>
                </c:pt>
                <c:pt idx="6">
                  <c:v>0.49</c:v>
                </c:pt>
                <c:pt idx="7">
                  <c:v>0.55000000000000004</c:v>
                </c:pt>
                <c:pt idx="8">
                  <c:v>0.46</c:v>
                </c:pt>
                <c:pt idx="9">
                  <c:v>0.26</c:v>
                </c:pt>
              </c:numCache>
            </c:numRef>
          </c:val>
          <c:smooth val="0"/>
          <c:extLst>
            <c:ext xmlns:c16="http://schemas.microsoft.com/office/drawing/2014/chart" uri="{C3380CC4-5D6E-409C-BE32-E72D297353CC}">
              <c16:uniqueId val="{00000002-5C4F-6045-B4CD-146CC0919E33}"/>
            </c:ext>
          </c:extLst>
        </c:ser>
        <c:dLbls>
          <c:showLegendKey val="0"/>
          <c:showVal val="0"/>
          <c:showCatName val="0"/>
          <c:showSerName val="0"/>
          <c:showPercent val="0"/>
          <c:showBubbleSize val="0"/>
        </c:dLbls>
        <c:marker val="1"/>
        <c:smooth val="0"/>
        <c:axId val="1589963856"/>
        <c:axId val="1590505472"/>
      </c:lineChart>
      <c:catAx>
        <c:axId val="15848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Names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41168"/>
        <c:crosses val="autoZero"/>
        <c:auto val="1"/>
        <c:lblAlgn val="ctr"/>
        <c:lblOffset val="100"/>
        <c:noMultiLvlLbl val="0"/>
      </c:catAx>
      <c:valAx>
        <c:axId val="1560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43968"/>
        <c:crosses val="autoZero"/>
        <c:crossBetween val="between"/>
      </c:valAx>
      <c:valAx>
        <c:axId val="1590505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3856"/>
        <c:crosses val="max"/>
        <c:crossBetween val="between"/>
      </c:valAx>
      <c:catAx>
        <c:axId val="1589963856"/>
        <c:scaling>
          <c:orientation val="minMax"/>
        </c:scaling>
        <c:delete val="1"/>
        <c:axPos val="b"/>
        <c:numFmt formatCode="General" sourceLinked="1"/>
        <c:majorTickMark val="out"/>
        <c:minorTickMark val="none"/>
        <c:tickLblPos val="nextTo"/>
        <c:crossAx val="1590505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dataset'!$H$1</c:f>
              <c:strCache>
                <c:ptCount val="1"/>
                <c:pt idx="0">
                  <c:v>new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dataset'!$F$2:$F$118</c:f>
              <c:numCache>
                <c:formatCode>General</c:formatCode>
                <c:ptCount val="11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xVal>
          <c:yVal>
            <c:numRef>
              <c:f>'MAIN dataset'!$H$2:$H$118</c:f>
              <c:numCache>
                <c:formatCode>General</c:formatCode>
                <c:ptCount val="117"/>
                <c:pt idx="0">
                  <c:v>4.5</c:v>
                </c:pt>
                <c:pt idx="1">
                  <c:v>4.0999999999999996</c:v>
                </c:pt>
                <c:pt idx="2">
                  <c:v>4.5999999999999996</c:v>
                </c:pt>
                <c:pt idx="3">
                  <c:v>4.7</c:v>
                </c:pt>
                <c:pt idx="4">
                  <c:v>4.8</c:v>
                </c:pt>
                <c:pt idx="5">
                  <c:v>4</c:v>
                </c:pt>
                <c:pt idx="6">
                  <c:v>4.5999999999999996</c:v>
                </c:pt>
                <c:pt idx="7">
                  <c:v>4</c:v>
                </c:pt>
                <c:pt idx="8">
                  <c:v>4.8</c:v>
                </c:pt>
                <c:pt idx="9">
                  <c:v>3.8</c:v>
                </c:pt>
                <c:pt idx="10">
                  <c:v>4.0999999999999996</c:v>
                </c:pt>
                <c:pt idx="11">
                  <c:v>4.7</c:v>
                </c:pt>
                <c:pt idx="12">
                  <c:v>4.8</c:v>
                </c:pt>
                <c:pt idx="13">
                  <c:v>4.5</c:v>
                </c:pt>
                <c:pt idx="14">
                  <c:v>4.2</c:v>
                </c:pt>
                <c:pt idx="15">
                  <c:v>5</c:v>
                </c:pt>
                <c:pt idx="16">
                  <c:v>5</c:v>
                </c:pt>
                <c:pt idx="17">
                  <c:v>5</c:v>
                </c:pt>
                <c:pt idx="18">
                  <c:v>4.5999999999999996</c:v>
                </c:pt>
                <c:pt idx="19">
                  <c:v>4.5999999999999996</c:v>
                </c:pt>
                <c:pt idx="20">
                  <c:v>3.3</c:v>
                </c:pt>
                <c:pt idx="21">
                  <c:v>0</c:v>
                </c:pt>
                <c:pt idx="22">
                  <c:v>4</c:v>
                </c:pt>
                <c:pt idx="23">
                  <c:v>4.4000000000000004</c:v>
                </c:pt>
                <c:pt idx="24">
                  <c:v>4.3</c:v>
                </c:pt>
                <c:pt idx="25">
                  <c:v>4.5999999999999996</c:v>
                </c:pt>
                <c:pt idx="26">
                  <c:v>3.8</c:v>
                </c:pt>
                <c:pt idx="27">
                  <c:v>3.8</c:v>
                </c:pt>
                <c:pt idx="28">
                  <c:v>4.0999999999999996</c:v>
                </c:pt>
                <c:pt idx="29">
                  <c:v>0</c:v>
                </c:pt>
                <c:pt idx="30">
                  <c:v>4.3</c:v>
                </c:pt>
                <c:pt idx="31">
                  <c:v>4.7</c:v>
                </c:pt>
                <c:pt idx="32">
                  <c:v>4.3</c:v>
                </c:pt>
                <c:pt idx="33">
                  <c:v>4.7</c:v>
                </c:pt>
                <c:pt idx="34">
                  <c:v>4.5</c:v>
                </c:pt>
                <c:pt idx="35">
                  <c:v>5</c:v>
                </c:pt>
                <c:pt idx="36">
                  <c:v>5</c:v>
                </c:pt>
                <c:pt idx="37">
                  <c:v>4.3</c:v>
                </c:pt>
                <c:pt idx="38">
                  <c:v>4.5</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2.5</c:v>
                </c:pt>
                <c:pt idx="60">
                  <c:v>3</c:v>
                </c:pt>
                <c:pt idx="61">
                  <c:v>2.1</c:v>
                </c:pt>
                <c:pt idx="62">
                  <c:v>2.8</c:v>
                </c:pt>
                <c:pt idx="63">
                  <c:v>2.7</c:v>
                </c:pt>
                <c:pt idx="64">
                  <c:v>2.9</c:v>
                </c:pt>
                <c:pt idx="65">
                  <c:v>2.2000000000000002</c:v>
                </c:pt>
                <c:pt idx="66">
                  <c:v>2.2999999999999998</c:v>
                </c:pt>
                <c:pt idx="67">
                  <c:v>3</c:v>
                </c:pt>
                <c:pt idx="68">
                  <c:v>2.6</c:v>
                </c:pt>
                <c:pt idx="69">
                  <c:v>3</c:v>
                </c:pt>
                <c:pt idx="70">
                  <c:v>2.2999999999999998</c:v>
                </c:pt>
                <c:pt idx="71">
                  <c:v>3</c:v>
                </c:pt>
                <c:pt idx="72">
                  <c:v>2.2000000000000002</c:v>
                </c:pt>
                <c:pt idx="73">
                  <c:v>2.1</c:v>
                </c:pt>
                <c:pt idx="74">
                  <c:v>0</c:v>
                </c:pt>
                <c:pt idx="75">
                  <c:v>0</c:v>
                </c:pt>
                <c:pt idx="76">
                  <c:v>0</c:v>
                </c:pt>
                <c:pt idx="77">
                  <c:v>0</c:v>
                </c:pt>
                <c:pt idx="78">
                  <c:v>3</c:v>
                </c:pt>
                <c:pt idx="79">
                  <c:v>5</c:v>
                </c:pt>
                <c:pt idx="80">
                  <c:v>0</c:v>
                </c:pt>
                <c:pt idx="81">
                  <c:v>0</c:v>
                </c:pt>
                <c:pt idx="82">
                  <c:v>4</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c:v>
                </c:pt>
                <c:pt idx="102">
                  <c:v>0</c:v>
                </c:pt>
                <c:pt idx="103">
                  <c:v>0</c:v>
                </c:pt>
                <c:pt idx="104">
                  <c:v>0</c:v>
                </c:pt>
                <c:pt idx="105">
                  <c:v>0</c:v>
                </c:pt>
                <c:pt idx="106">
                  <c:v>0</c:v>
                </c:pt>
                <c:pt idx="107">
                  <c:v>0</c:v>
                </c:pt>
                <c:pt idx="108">
                  <c:v>0</c:v>
                </c:pt>
                <c:pt idx="109">
                  <c:v>0</c:v>
                </c:pt>
                <c:pt idx="110">
                  <c:v>2</c:v>
                </c:pt>
                <c:pt idx="111">
                  <c:v>0</c:v>
                </c:pt>
              </c:numCache>
            </c:numRef>
          </c:yVal>
          <c:smooth val="0"/>
          <c:extLst>
            <c:ext xmlns:c16="http://schemas.microsoft.com/office/drawing/2014/chart" uri="{C3380CC4-5D6E-409C-BE32-E72D297353CC}">
              <c16:uniqueId val="{00000000-E3F8-A748-A18C-4FEBB4878C97}"/>
            </c:ext>
          </c:extLst>
        </c:ser>
        <c:dLbls>
          <c:showLegendKey val="0"/>
          <c:showVal val="0"/>
          <c:showCatName val="0"/>
          <c:showSerName val="0"/>
          <c:showPercent val="0"/>
          <c:showBubbleSize val="0"/>
        </c:dLbls>
        <c:axId val="1723414559"/>
        <c:axId val="1751201039"/>
      </c:scatterChart>
      <c:valAx>
        <c:axId val="172341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01039"/>
        <c:crosses val="autoZero"/>
        <c:crossBetween val="midCat"/>
      </c:valAx>
      <c:valAx>
        <c:axId val="175120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1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&amp;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dataset'!$F$1</c:f>
              <c:strCache>
                <c:ptCount val="1"/>
                <c:pt idx="0">
                  <c:v>Review Cleaned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dataset'!$D$2:$D$118</c:f>
              <c:numCache>
                <c:formatCode>0%</c:formatCode>
                <c:ptCount val="117"/>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0.42</c:v>
                </c:pt>
                <c:pt idx="22">
                  <c:v>0.35</c:v>
                </c:pt>
                <c:pt idx="23">
                  <c:v>0.23</c:v>
                </c:pt>
                <c:pt idx="24">
                  <c:v>0.54</c:v>
                </c:pt>
                <c:pt idx="25">
                  <c:v>0.35</c:v>
                </c:pt>
                <c:pt idx="26">
                  <c:v>0.18</c:v>
                </c:pt>
                <c:pt idx="27">
                  <c:v>0.32</c:v>
                </c:pt>
                <c:pt idx="28">
                  <c:v>0.3</c:v>
                </c:pt>
                <c:pt idx="29">
                  <c:v>0.46</c:v>
                </c:pt>
                <c:pt idx="30">
                  <c:v>0.52</c:v>
                </c:pt>
                <c:pt idx="31">
                  <c:v>0.34</c:v>
                </c:pt>
                <c:pt idx="32">
                  <c:v>0.48</c:v>
                </c:pt>
                <c:pt idx="33">
                  <c:v>0.27</c:v>
                </c:pt>
                <c:pt idx="34">
                  <c:v>0.27</c:v>
                </c:pt>
                <c:pt idx="35">
                  <c:v>0.4</c:v>
                </c:pt>
                <c:pt idx="36">
                  <c:v>0.53</c:v>
                </c:pt>
                <c:pt idx="37">
                  <c:v>0.41</c:v>
                </c:pt>
                <c:pt idx="38">
                  <c:v>0.38</c:v>
                </c:pt>
                <c:pt idx="39">
                  <c:v>0.38</c:v>
                </c:pt>
                <c:pt idx="40">
                  <c:v>0.49</c:v>
                </c:pt>
                <c:pt idx="41">
                  <c:v>0.5</c:v>
                </c:pt>
                <c:pt idx="42">
                  <c:v>0.42</c:v>
                </c:pt>
                <c:pt idx="43">
                  <c:v>0.02</c:v>
                </c:pt>
                <c:pt idx="44">
                  <c:v>0.5</c:v>
                </c:pt>
                <c:pt idx="45">
                  <c:v>0.33</c:v>
                </c:pt>
                <c:pt idx="46">
                  <c:v>0.49</c:v>
                </c:pt>
                <c:pt idx="47">
                  <c:v>0.38</c:v>
                </c:pt>
                <c:pt idx="48">
                  <c:v>0.61</c:v>
                </c:pt>
                <c:pt idx="49">
                  <c:v>0.5</c:v>
                </c:pt>
                <c:pt idx="50">
                  <c:v>0.02</c:v>
                </c:pt>
                <c:pt idx="51">
                  <c:v>0.22</c:v>
                </c:pt>
                <c:pt idx="52">
                  <c:v>0.03</c:v>
                </c:pt>
                <c:pt idx="53">
                  <c:v>0.41</c:v>
                </c:pt>
                <c:pt idx="54">
                  <c:v>0.45</c:v>
                </c:pt>
                <c:pt idx="55">
                  <c:v>0.48</c:v>
                </c:pt>
                <c:pt idx="56">
                  <c:v>0.49</c:v>
                </c:pt>
                <c:pt idx="57">
                  <c:v>0.27</c:v>
                </c:pt>
                <c:pt idx="58">
                  <c:v>0.55000000000000004</c:v>
                </c:pt>
                <c:pt idx="59">
                  <c:v>0.13</c:v>
                </c:pt>
                <c:pt idx="60">
                  <c:v>0.54</c:v>
                </c:pt>
                <c:pt idx="61">
                  <c:v>0.55000000000000004</c:v>
                </c:pt>
                <c:pt idx="62">
                  <c:v>0.49</c:v>
                </c:pt>
                <c:pt idx="63">
                  <c:v>0.52</c:v>
                </c:pt>
                <c:pt idx="64">
                  <c:v>0.22</c:v>
                </c:pt>
                <c:pt idx="65">
                  <c:v>0.45</c:v>
                </c:pt>
                <c:pt idx="66">
                  <c:v>0.5</c:v>
                </c:pt>
                <c:pt idx="67">
                  <c:v>0.39</c:v>
                </c:pt>
                <c:pt idx="68">
                  <c:v>0.45</c:v>
                </c:pt>
                <c:pt idx="69">
                  <c:v>0.28999999999999998</c:v>
                </c:pt>
                <c:pt idx="70">
                  <c:v>0.43</c:v>
                </c:pt>
                <c:pt idx="71">
                  <c:v>0.43</c:v>
                </c:pt>
                <c:pt idx="72">
                  <c:v>0.47</c:v>
                </c:pt>
                <c:pt idx="73">
                  <c:v>0.47</c:v>
                </c:pt>
                <c:pt idx="74">
                  <c:v>0.47</c:v>
                </c:pt>
                <c:pt idx="75">
                  <c:v>0.43</c:v>
                </c:pt>
                <c:pt idx="76">
                  <c:v>0.04</c:v>
                </c:pt>
                <c:pt idx="77">
                  <c:v>0.49</c:v>
                </c:pt>
                <c:pt idx="78">
                  <c:v>0.46</c:v>
                </c:pt>
                <c:pt idx="79">
                  <c:v>0.49</c:v>
                </c:pt>
                <c:pt idx="80">
                  <c:v>0.36</c:v>
                </c:pt>
                <c:pt idx="81">
                  <c:v>0.02</c:v>
                </c:pt>
                <c:pt idx="82">
                  <c:v>0.49</c:v>
                </c:pt>
                <c:pt idx="83">
                  <c:v>0.49</c:v>
                </c:pt>
                <c:pt idx="84">
                  <c:v>0.14000000000000001</c:v>
                </c:pt>
                <c:pt idx="85">
                  <c:v>0.49</c:v>
                </c:pt>
                <c:pt idx="86">
                  <c:v>0.11</c:v>
                </c:pt>
                <c:pt idx="87">
                  <c:v>0.49</c:v>
                </c:pt>
                <c:pt idx="88">
                  <c:v>0.14000000000000001</c:v>
                </c:pt>
                <c:pt idx="89">
                  <c:v>0.43</c:v>
                </c:pt>
                <c:pt idx="90">
                  <c:v>0.5</c:v>
                </c:pt>
                <c:pt idx="91">
                  <c:v>0.48</c:v>
                </c:pt>
                <c:pt idx="92">
                  <c:v>0.48</c:v>
                </c:pt>
                <c:pt idx="93">
                  <c:v>0.47</c:v>
                </c:pt>
                <c:pt idx="94">
                  <c:v>0.5</c:v>
                </c:pt>
                <c:pt idx="95">
                  <c:v>0.08</c:v>
                </c:pt>
                <c:pt idx="96">
                  <c:v>0.02</c:v>
                </c:pt>
                <c:pt idx="97">
                  <c:v>0.49</c:v>
                </c:pt>
                <c:pt idx="98">
                  <c:v>0.04</c:v>
                </c:pt>
                <c:pt idx="99">
                  <c:v>0.49</c:v>
                </c:pt>
                <c:pt idx="100">
                  <c:v>0.42</c:v>
                </c:pt>
                <c:pt idx="101">
                  <c:v>0.21</c:v>
                </c:pt>
                <c:pt idx="102">
                  <c:v>0.41</c:v>
                </c:pt>
                <c:pt idx="103">
                  <c:v>0.01</c:v>
                </c:pt>
                <c:pt idx="104">
                  <c:v>0.24</c:v>
                </c:pt>
                <c:pt idx="105">
                  <c:v>0.34</c:v>
                </c:pt>
                <c:pt idx="106">
                  <c:v>0.34</c:v>
                </c:pt>
                <c:pt idx="107">
                  <c:v>0.02</c:v>
                </c:pt>
                <c:pt idx="108">
                  <c:v>0.02</c:v>
                </c:pt>
                <c:pt idx="109">
                  <c:v>0.64</c:v>
                </c:pt>
                <c:pt idx="110">
                  <c:v>0.5</c:v>
                </c:pt>
                <c:pt idx="111">
                  <c:v>0.47</c:v>
                </c:pt>
              </c:numCache>
            </c:numRef>
          </c:xVal>
          <c:yVal>
            <c:numRef>
              <c:f>'MAIN dataset'!$F$2:$F$118</c:f>
              <c:numCache>
                <c:formatCode>General</c:formatCode>
                <c:ptCount val="11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yVal>
          <c:smooth val="0"/>
          <c:extLst>
            <c:ext xmlns:c16="http://schemas.microsoft.com/office/drawing/2014/chart" uri="{C3380CC4-5D6E-409C-BE32-E72D297353CC}">
              <c16:uniqueId val="{00000000-1526-8044-9B50-50687040FCD3}"/>
            </c:ext>
          </c:extLst>
        </c:ser>
        <c:dLbls>
          <c:showLegendKey val="0"/>
          <c:showVal val="0"/>
          <c:showCatName val="0"/>
          <c:showSerName val="0"/>
          <c:showPercent val="0"/>
          <c:showBubbleSize val="0"/>
        </c:dLbls>
        <c:axId val="1676375311"/>
        <c:axId val="1675931775"/>
      </c:scatterChart>
      <c:valAx>
        <c:axId val="1676375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31775"/>
        <c:crosses val="autoZero"/>
        <c:crossBetween val="midCat"/>
      </c:valAx>
      <c:valAx>
        <c:axId val="16759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[Book1.xlsx]product|rating!PivotTable2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'product|rating'!$B$3</c:f>
              <c:strCache>
                <c:ptCount val="1"/>
                <c:pt idx="0">
                  <c:v>Total</c:v>
                </c:pt>
              </c:strCache>
            </c:strRef>
          </c:tx>
          <c:spPr>
            <a:solidFill>
              <a:schemeClr val="accent1"/>
            </a:solidFill>
            <a:ln>
              <a:noFill/>
            </a:ln>
            <a:effectLst/>
          </c:spPr>
          <c:invertIfNegative val="0"/>
          <c:cat>
            <c:strRef>
              <c:f>'product|rating'!$A$4:$A$14</c:f>
              <c:strCache>
                <c:ptCount val="10"/>
                <c:pt idx="0">
                  <c:v>DIY File Folder Office Drawer File Holder Pen Holder Desktop Storage Rack</c:v>
                </c:pt>
                <c:pt idx="1">
                  <c:v>Bedroom Simple Floor Hanging Clothes Rack Single Pole Hat Rack - White</c:v>
                </c:pt>
                <c:pt idx="2">
                  <c:v>Classic Black Cat Cotton Hemp Pillow Case For Home Car</c:v>
                </c:pt>
                <c:pt idx="3">
                  <c:v>Peacock  Throw Pillow Cushion Case For Home Car</c:v>
                </c:pt>
                <c:pt idx="4">
                  <c:v>Anti-Skid Absorbent Insulation Coaster  For Home Office</c:v>
                </c:pt>
                <c:pt idx="5">
                  <c:v>LASA Aluminum Folding Truck Hand Cart - 68kg Max</c:v>
                </c:pt>
                <c:pt idx="6">
                  <c:v>Konka Healty Electric Kettle 24-hour Heat Preservation1.5L800W White</c:v>
                </c:pt>
                <c:pt idx="7">
                  <c:v>LASA FOLDING TABLE SERVING STAND</c:v>
                </c:pt>
                <c:pt idx="8">
                  <c:v>40cm Gold DIY Acrylic Wall Sticker Clock</c:v>
                </c:pt>
                <c:pt idx="9">
                  <c:v>Portable Home Small Air Humidifier 3-Speed Fan - Green</c:v>
                </c:pt>
              </c:strCache>
            </c:strRef>
          </c:cat>
          <c:val>
            <c:numRef>
              <c:f>'product|rating'!$B$4:$B$14</c:f>
              <c:numCache>
                <c:formatCode>General</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3586-2F46-87D5-90CE92A89F7F}"/>
            </c:ext>
          </c:extLst>
        </c:ser>
        <c:dLbls>
          <c:showLegendKey val="0"/>
          <c:showVal val="0"/>
          <c:showCatName val="0"/>
          <c:showSerName val="0"/>
          <c:showPercent val="0"/>
          <c:showBubbleSize val="0"/>
        </c:dLbls>
        <c:gapWidth val="219"/>
        <c:axId val="1143695440"/>
        <c:axId val="1074064496"/>
      </c:barChart>
      <c:catAx>
        <c:axId val="11436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064496"/>
        <c:crosses val="autoZero"/>
        <c:auto val="1"/>
        <c:lblAlgn val="ctr"/>
        <c:lblOffset val="100"/>
        <c:noMultiLvlLbl val="0"/>
      </c:catAx>
      <c:valAx>
        <c:axId val="107406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9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[Book1.xlsx]product|review!PivotTable2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'product|review'!$B$3</c:f>
              <c:strCache>
                <c:ptCount val="1"/>
                <c:pt idx="0">
                  <c:v>Total</c:v>
                </c:pt>
              </c:strCache>
            </c:strRef>
          </c:tx>
          <c:spPr>
            <a:solidFill>
              <a:schemeClr val="accent1"/>
            </a:solidFill>
            <a:ln>
              <a:noFill/>
            </a:ln>
            <a:effectLst/>
          </c:spPr>
          <c:invertIfNegative val="0"/>
          <c:cat>
            <c:strRef>
              <c:f>'product|review'!$A$4:$A$14</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'product|review'!$B$4:$B$14</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7CC2-214B-97E1-F7CBD7EEFEB4}"/>
            </c:ext>
          </c:extLst>
        </c:ser>
        <c:dLbls>
          <c:showLegendKey val="0"/>
          <c:showVal val="0"/>
          <c:showCatName val="0"/>
          <c:showSerName val="0"/>
          <c:showPercent val="0"/>
          <c:showBubbleSize val="0"/>
        </c:dLbls>
        <c:gapWidth val="219"/>
        <c:overlap val="-27"/>
        <c:axId val="1676593631"/>
        <c:axId val="1676595263"/>
      </c:barChart>
      <c:catAx>
        <c:axId val="167659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95263"/>
        <c:crosses val="autoZero"/>
        <c:auto val="1"/>
        <c:lblAlgn val="ctr"/>
        <c:lblOffset val="100"/>
        <c:noMultiLvlLbl val="0"/>
      </c:catAx>
      <c:valAx>
        <c:axId val="16765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9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[Book1.xlsx]comparing product performance!PivotTable4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'comparing product performance'!$B$1</c:f>
              <c:strCache>
                <c:ptCount val="1"/>
                <c:pt idx="0">
                  <c:v>Average of new rating</c:v>
                </c:pt>
              </c:strCache>
            </c:strRef>
          </c:tx>
          <c:spPr>
            <a:solidFill>
              <a:schemeClr val="accent1"/>
            </a:solidFill>
            <a:ln>
              <a:noFill/>
            </a:ln>
            <a:effectLst/>
          </c:spPr>
          <c:invertIfNegative val="0"/>
          <c:cat>
            <c:strRef>
              <c:f>'comparing product performance'!$A$2:$A$5</c:f>
              <c:strCache>
                <c:ptCount val="3"/>
                <c:pt idx="0">
                  <c:v>High Discount</c:v>
                </c:pt>
                <c:pt idx="1">
                  <c:v>Low Discount</c:v>
                </c:pt>
                <c:pt idx="2">
                  <c:v>Medium Discount</c:v>
                </c:pt>
              </c:strCache>
            </c:strRef>
          </c:cat>
          <c:val>
            <c:numRef>
              <c:f>'comparing product performance'!$B$2:$B$5</c:f>
              <c:numCache>
                <c:formatCode>General</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59D6-3F45-9973-39F2291BDEBB}"/>
            </c:ext>
          </c:extLst>
        </c:ser>
        <c:ser>
          <c:idx val="1"/>
          <c:order val="1"/>
          <c:tx>
            <c:strRef>
              <c:f>'comparing product performance'!$C$1</c:f>
              <c:strCache>
                <c:ptCount val="1"/>
                <c:pt idx="0">
                  <c:v>Sum of Review Cleaned</c:v>
                </c:pt>
              </c:strCache>
            </c:strRef>
          </c:tx>
          <c:spPr>
            <a:solidFill>
              <a:schemeClr val="accent2"/>
            </a:solidFill>
            <a:ln>
              <a:noFill/>
            </a:ln>
            <a:effectLst/>
          </c:spPr>
          <c:invertIfNegative val="0"/>
          <c:cat>
            <c:strRef>
              <c:f>'comparing product performance'!$A$2:$A$5</c:f>
              <c:strCache>
                <c:ptCount val="3"/>
                <c:pt idx="0">
                  <c:v>High Discount</c:v>
                </c:pt>
                <c:pt idx="1">
                  <c:v>Low Discount</c:v>
                </c:pt>
                <c:pt idx="2">
                  <c:v>Medium Discount</c:v>
                </c:pt>
              </c:strCache>
            </c:strRef>
          </c:cat>
          <c:val>
            <c:numRef>
              <c:f>'comparing product performance'!$C$2:$C$5</c:f>
              <c:numCache>
                <c:formatCode>General</c:formatCode>
                <c:ptCount val="3"/>
                <c:pt idx="0">
                  <c:v>334</c:v>
                </c:pt>
                <c:pt idx="1">
                  <c:v>38</c:v>
                </c:pt>
                <c:pt idx="2">
                  <c:v>351</c:v>
                </c:pt>
              </c:numCache>
            </c:numRef>
          </c:val>
          <c:extLst>
            <c:ext xmlns:c16="http://schemas.microsoft.com/office/drawing/2014/chart" uri="{C3380CC4-5D6E-409C-BE32-E72D297353CC}">
              <c16:uniqueId val="{00000001-59D6-3F45-9973-39F2291BDEBB}"/>
            </c:ext>
          </c:extLst>
        </c:ser>
        <c:dLbls>
          <c:showLegendKey val="0"/>
          <c:showVal val="0"/>
          <c:showCatName val="0"/>
          <c:showSerName val="0"/>
          <c:showPercent val="0"/>
          <c:showBubbleSize val="0"/>
        </c:dLbls>
        <c:gapWidth val="219"/>
        <c:overlap val="-27"/>
        <c:axId val="1315466271"/>
        <c:axId val="1314935583"/>
      </c:barChart>
      <c:catAx>
        <c:axId val="131546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35583"/>
        <c:crosses val="autoZero"/>
        <c:auto val="1"/>
        <c:lblAlgn val="ctr"/>
        <c:lblOffset val="100"/>
        <c:noMultiLvlLbl val="0"/>
      </c:catAx>
      <c:valAx>
        <c:axId val="13149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&amp;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dataset'!$F$1</c:f>
              <c:strCache>
                <c:ptCount val="1"/>
                <c:pt idx="0">
                  <c:v>Review Cleaned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'MAIN dataset'!$D$2:$D$118</c:f>
              <c:numCache>
                <c:formatCode>0%</c:formatCode>
                <c:ptCount val="117"/>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0.42</c:v>
                </c:pt>
                <c:pt idx="22">
                  <c:v>0.35</c:v>
                </c:pt>
                <c:pt idx="23">
                  <c:v>0.23</c:v>
                </c:pt>
                <c:pt idx="24">
                  <c:v>0.54</c:v>
                </c:pt>
                <c:pt idx="25">
                  <c:v>0.35</c:v>
                </c:pt>
                <c:pt idx="26">
                  <c:v>0.18</c:v>
                </c:pt>
                <c:pt idx="27">
                  <c:v>0.32</c:v>
                </c:pt>
                <c:pt idx="28">
                  <c:v>0.3</c:v>
                </c:pt>
                <c:pt idx="29">
                  <c:v>0.46</c:v>
                </c:pt>
                <c:pt idx="30">
                  <c:v>0.52</c:v>
                </c:pt>
                <c:pt idx="31">
                  <c:v>0.34</c:v>
                </c:pt>
                <c:pt idx="32">
                  <c:v>0.48</c:v>
                </c:pt>
                <c:pt idx="33">
                  <c:v>0.27</c:v>
                </c:pt>
                <c:pt idx="34">
                  <c:v>0.27</c:v>
                </c:pt>
                <c:pt idx="35">
                  <c:v>0.4</c:v>
                </c:pt>
                <c:pt idx="36">
                  <c:v>0.53</c:v>
                </c:pt>
                <c:pt idx="37">
                  <c:v>0.41</c:v>
                </c:pt>
                <c:pt idx="38">
                  <c:v>0.38</c:v>
                </c:pt>
                <c:pt idx="39">
                  <c:v>0.38</c:v>
                </c:pt>
                <c:pt idx="40">
                  <c:v>0.49</c:v>
                </c:pt>
                <c:pt idx="41">
                  <c:v>0.5</c:v>
                </c:pt>
                <c:pt idx="42">
                  <c:v>0.42</c:v>
                </c:pt>
                <c:pt idx="43">
                  <c:v>0.02</c:v>
                </c:pt>
                <c:pt idx="44">
                  <c:v>0.5</c:v>
                </c:pt>
                <c:pt idx="45">
                  <c:v>0.33</c:v>
                </c:pt>
                <c:pt idx="46">
                  <c:v>0.49</c:v>
                </c:pt>
                <c:pt idx="47">
                  <c:v>0.38</c:v>
                </c:pt>
                <c:pt idx="48">
                  <c:v>0.61</c:v>
                </c:pt>
                <c:pt idx="49">
                  <c:v>0.5</c:v>
                </c:pt>
                <c:pt idx="50">
                  <c:v>0.02</c:v>
                </c:pt>
                <c:pt idx="51">
                  <c:v>0.22</c:v>
                </c:pt>
                <c:pt idx="52">
                  <c:v>0.03</c:v>
                </c:pt>
                <c:pt idx="53">
                  <c:v>0.41</c:v>
                </c:pt>
                <c:pt idx="54">
                  <c:v>0.45</c:v>
                </c:pt>
                <c:pt idx="55">
                  <c:v>0.48</c:v>
                </c:pt>
                <c:pt idx="56">
                  <c:v>0.49</c:v>
                </c:pt>
                <c:pt idx="57">
                  <c:v>0.27</c:v>
                </c:pt>
                <c:pt idx="58">
                  <c:v>0.55000000000000004</c:v>
                </c:pt>
                <c:pt idx="59">
                  <c:v>0.13</c:v>
                </c:pt>
                <c:pt idx="60">
                  <c:v>0.54</c:v>
                </c:pt>
                <c:pt idx="61">
                  <c:v>0.55000000000000004</c:v>
                </c:pt>
                <c:pt idx="62">
                  <c:v>0.49</c:v>
                </c:pt>
                <c:pt idx="63">
                  <c:v>0.52</c:v>
                </c:pt>
                <c:pt idx="64">
                  <c:v>0.22</c:v>
                </c:pt>
                <c:pt idx="65">
                  <c:v>0.45</c:v>
                </c:pt>
                <c:pt idx="66">
                  <c:v>0.5</c:v>
                </c:pt>
                <c:pt idx="67">
                  <c:v>0.39</c:v>
                </c:pt>
                <c:pt idx="68">
                  <c:v>0.45</c:v>
                </c:pt>
                <c:pt idx="69">
                  <c:v>0.28999999999999998</c:v>
                </c:pt>
                <c:pt idx="70">
                  <c:v>0.43</c:v>
                </c:pt>
                <c:pt idx="71">
                  <c:v>0.43</c:v>
                </c:pt>
                <c:pt idx="72">
                  <c:v>0.47</c:v>
                </c:pt>
                <c:pt idx="73">
                  <c:v>0.47</c:v>
                </c:pt>
                <c:pt idx="74">
                  <c:v>0.47</c:v>
                </c:pt>
                <c:pt idx="75">
                  <c:v>0.43</c:v>
                </c:pt>
                <c:pt idx="76">
                  <c:v>0.04</c:v>
                </c:pt>
                <c:pt idx="77">
                  <c:v>0.49</c:v>
                </c:pt>
                <c:pt idx="78">
                  <c:v>0.46</c:v>
                </c:pt>
                <c:pt idx="79">
                  <c:v>0.49</c:v>
                </c:pt>
                <c:pt idx="80">
                  <c:v>0.36</c:v>
                </c:pt>
                <c:pt idx="81">
                  <c:v>0.02</c:v>
                </c:pt>
                <c:pt idx="82">
                  <c:v>0.49</c:v>
                </c:pt>
                <c:pt idx="83">
                  <c:v>0.49</c:v>
                </c:pt>
                <c:pt idx="84">
                  <c:v>0.14000000000000001</c:v>
                </c:pt>
                <c:pt idx="85">
                  <c:v>0.49</c:v>
                </c:pt>
                <c:pt idx="86">
                  <c:v>0.11</c:v>
                </c:pt>
                <c:pt idx="87">
                  <c:v>0.49</c:v>
                </c:pt>
                <c:pt idx="88">
                  <c:v>0.14000000000000001</c:v>
                </c:pt>
                <c:pt idx="89">
                  <c:v>0.43</c:v>
                </c:pt>
                <c:pt idx="90">
                  <c:v>0.5</c:v>
                </c:pt>
                <c:pt idx="91">
                  <c:v>0.48</c:v>
                </c:pt>
                <c:pt idx="92">
                  <c:v>0.48</c:v>
                </c:pt>
                <c:pt idx="93">
                  <c:v>0.47</c:v>
                </c:pt>
                <c:pt idx="94">
                  <c:v>0.5</c:v>
                </c:pt>
                <c:pt idx="95">
                  <c:v>0.08</c:v>
                </c:pt>
                <c:pt idx="96">
                  <c:v>0.02</c:v>
                </c:pt>
                <c:pt idx="97">
                  <c:v>0.49</c:v>
                </c:pt>
                <c:pt idx="98">
                  <c:v>0.04</c:v>
                </c:pt>
                <c:pt idx="99">
                  <c:v>0.49</c:v>
                </c:pt>
                <c:pt idx="100">
                  <c:v>0.42</c:v>
                </c:pt>
                <c:pt idx="101">
                  <c:v>0.21</c:v>
                </c:pt>
                <c:pt idx="102">
                  <c:v>0.41</c:v>
                </c:pt>
                <c:pt idx="103">
                  <c:v>0.01</c:v>
                </c:pt>
                <c:pt idx="104">
                  <c:v>0.24</c:v>
                </c:pt>
                <c:pt idx="105">
                  <c:v>0.34</c:v>
                </c:pt>
                <c:pt idx="106">
                  <c:v>0.34</c:v>
                </c:pt>
                <c:pt idx="107">
                  <c:v>0.02</c:v>
                </c:pt>
                <c:pt idx="108">
                  <c:v>0.02</c:v>
                </c:pt>
                <c:pt idx="109">
                  <c:v>0.64</c:v>
                </c:pt>
                <c:pt idx="110">
                  <c:v>0.5</c:v>
                </c:pt>
                <c:pt idx="111">
                  <c:v>0.47</c:v>
                </c:pt>
              </c:numCache>
            </c:numRef>
          </c:xVal>
          <c:yVal>
            <c:numRef>
              <c:f>'MAIN dataset'!$F$2:$F$118</c:f>
              <c:numCache>
                <c:formatCode>General</c:formatCode>
                <c:ptCount val="11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yVal>
          <c:smooth val="0"/>
          <c:extLst>
            <c:ext xmlns:c16="http://schemas.microsoft.com/office/drawing/2014/chart" uri="{C3380CC4-5D6E-409C-BE32-E72D297353CC}">
              <c16:uniqueId val="{00000001-3450-9546-BABF-36D4C71BB4B6}"/>
            </c:ext>
          </c:extLst>
        </c:ser>
        <c:dLbls>
          <c:showLegendKey val="0"/>
          <c:showVal val="0"/>
          <c:showCatName val="0"/>
          <c:showSerName val="0"/>
          <c:showPercent val="0"/>
          <c:showBubbleSize val="0"/>
        </c:dLbls>
        <c:axId val="1676375311"/>
        <c:axId val="1675931775"/>
      </c:scatterChart>
      <c:valAx>
        <c:axId val="1676375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31775"/>
        <c:crosses val="autoZero"/>
        <c:crossBetween val="midCat"/>
      </c:valAx>
      <c:valAx>
        <c:axId val="16759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dataset'!$H$1</c:f>
              <c:strCache>
                <c:ptCount val="1"/>
                <c:pt idx="0">
                  <c:v>new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'MAIN dataset'!$F$2:$F$118</c:f>
              <c:numCache>
                <c:formatCode>General</c:formatCode>
                <c:ptCount val="11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xVal>
          <c:yVal>
            <c:numRef>
              <c:f>'MAIN dataset'!$H$2:$H$118</c:f>
              <c:numCache>
                <c:formatCode>General</c:formatCode>
                <c:ptCount val="117"/>
                <c:pt idx="0">
                  <c:v>4.5</c:v>
                </c:pt>
                <c:pt idx="1">
                  <c:v>4.0999999999999996</c:v>
                </c:pt>
                <c:pt idx="2">
                  <c:v>4.5999999999999996</c:v>
                </c:pt>
                <c:pt idx="3">
                  <c:v>4.7</c:v>
                </c:pt>
                <c:pt idx="4">
                  <c:v>4.8</c:v>
                </c:pt>
                <c:pt idx="5">
                  <c:v>4</c:v>
                </c:pt>
                <c:pt idx="6">
                  <c:v>4.5999999999999996</c:v>
                </c:pt>
                <c:pt idx="7">
                  <c:v>4</c:v>
                </c:pt>
                <c:pt idx="8">
                  <c:v>4.8</c:v>
                </c:pt>
                <c:pt idx="9">
                  <c:v>3.8</c:v>
                </c:pt>
                <c:pt idx="10">
                  <c:v>4.0999999999999996</c:v>
                </c:pt>
                <c:pt idx="11">
                  <c:v>4.7</c:v>
                </c:pt>
                <c:pt idx="12">
                  <c:v>4.8</c:v>
                </c:pt>
                <c:pt idx="13">
                  <c:v>4.5</c:v>
                </c:pt>
                <c:pt idx="14">
                  <c:v>4.2</c:v>
                </c:pt>
                <c:pt idx="15">
                  <c:v>5</c:v>
                </c:pt>
                <c:pt idx="16">
                  <c:v>5</c:v>
                </c:pt>
                <c:pt idx="17">
                  <c:v>5</c:v>
                </c:pt>
                <c:pt idx="18">
                  <c:v>4.5999999999999996</c:v>
                </c:pt>
                <c:pt idx="19">
                  <c:v>4.5999999999999996</c:v>
                </c:pt>
                <c:pt idx="20">
                  <c:v>3.3</c:v>
                </c:pt>
                <c:pt idx="21">
                  <c:v>0</c:v>
                </c:pt>
                <c:pt idx="22">
                  <c:v>4</c:v>
                </c:pt>
                <c:pt idx="23">
                  <c:v>4.4000000000000004</c:v>
                </c:pt>
                <c:pt idx="24">
                  <c:v>4.3</c:v>
                </c:pt>
                <c:pt idx="25">
                  <c:v>4.5999999999999996</c:v>
                </c:pt>
                <c:pt idx="26">
                  <c:v>3.8</c:v>
                </c:pt>
                <c:pt idx="27">
                  <c:v>3.8</c:v>
                </c:pt>
                <c:pt idx="28">
                  <c:v>4.0999999999999996</c:v>
                </c:pt>
                <c:pt idx="29">
                  <c:v>0</c:v>
                </c:pt>
                <c:pt idx="30">
                  <c:v>4.3</c:v>
                </c:pt>
                <c:pt idx="31">
                  <c:v>4.7</c:v>
                </c:pt>
                <c:pt idx="32">
                  <c:v>4.3</c:v>
                </c:pt>
                <c:pt idx="33">
                  <c:v>4.7</c:v>
                </c:pt>
                <c:pt idx="34">
                  <c:v>4.5</c:v>
                </c:pt>
                <c:pt idx="35">
                  <c:v>5</c:v>
                </c:pt>
                <c:pt idx="36">
                  <c:v>5</c:v>
                </c:pt>
                <c:pt idx="37">
                  <c:v>4.3</c:v>
                </c:pt>
                <c:pt idx="38">
                  <c:v>4.5</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2.5</c:v>
                </c:pt>
                <c:pt idx="60">
                  <c:v>3</c:v>
                </c:pt>
                <c:pt idx="61">
                  <c:v>2.1</c:v>
                </c:pt>
                <c:pt idx="62">
                  <c:v>2.8</c:v>
                </c:pt>
                <c:pt idx="63">
                  <c:v>2.7</c:v>
                </c:pt>
                <c:pt idx="64">
                  <c:v>2.9</c:v>
                </c:pt>
                <c:pt idx="65">
                  <c:v>2.2000000000000002</c:v>
                </c:pt>
                <c:pt idx="66">
                  <c:v>2.2999999999999998</c:v>
                </c:pt>
                <c:pt idx="67">
                  <c:v>3</c:v>
                </c:pt>
                <c:pt idx="68">
                  <c:v>2.6</c:v>
                </c:pt>
                <c:pt idx="69">
                  <c:v>3</c:v>
                </c:pt>
                <c:pt idx="70">
                  <c:v>2.2999999999999998</c:v>
                </c:pt>
                <c:pt idx="71">
                  <c:v>3</c:v>
                </c:pt>
                <c:pt idx="72">
                  <c:v>2.2000000000000002</c:v>
                </c:pt>
                <c:pt idx="73">
                  <c:v>2.1</c:v>
                </c:pt>
                <c:pt idx="74">
                  <c:v>0</c:v>
                </c:pt>
                <c:pt idx="75">
                  <c:v>0</c:v>
                </c:pt>
                <c:pt idx="76">
                  <c:v>0</c:v>
                </c:pt>
                <c:pt idx="77">
                  <c:v>0</c:v>
                </c:pt>
                <c:pt idx="78">
                  <c:v>3</c:v>
                </c:pt>
                <c:pt idx="79">
                  <c:v>5</c:v>
                </c:pt>
                <c:pt idx="80">
                  <c:v>0</c:v>
                </c:pt>
                <c:pt idx="81">
                  <c:v>0</c:v>
                </c:pt>
                <c:pt idx="82">
                  <c:v>4</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c:v>
                </c:pt>
                <c:pt idx="102">
                  <c:v>0</c:v>
                </c:pt>
                <c:pt idx="103">
                  <c:v>0</c:v>
                </c:pt>
                <c:pt idx="104">
                  <c:v>0</c:v>
                </c:pt>
                <c:pt idx="105">
                  <c:v>0</c:v>
                </c:pt>
                <c:pt idx="106">
                  <c:v>0</c:v>
                </c:pt>
                <c:pt idx="107">
                  <c:v>0</c:v>
                </c:pt>
                <c:pt idx="108">
                  <c:v>0</c:v>
                </c:pt>
                <c:pt idx="109">
                  <c:v>0</c:v>
                </c:pt>
                <c:pt idx="110">
                  <c:v>2</c:v>
                </c:pt>
                <c:pt idx="111">
                  <c:v>0</c:v>
                </c:pt>
              </c:numCache>
            </c:numRef>
          </c:yVal>
          <c:smooth val="0"/>
          <c:extLst>
            <c:ext xmlns:c16="http://schemas.microsoft.com/office/drawing/2014/chart" uri="{C3380CC4-5D6E-409C-BE32-E72D297353CC}">
              <c16:uniqueId val="{00000001-52E4-7C48-9115-BD6646B4951F}"/>
            </c:ext>
          </c:extLst>
        </c:ser>
        <c:dLbls>
          <c:showLegendKey val="0"/>
          <c:showVal val="0"/>
          <c:showCatName val="0"/>
          <c:showSerName val="0"/>
          <c:showPercent val="0"/>
          <c:showBubbleSize val="0"/>
        </c:dLbls>
        <c:axId val="1723414559"/>
        <c:axId val="1751201039"/>
      </c:scatterChart>
      <c:valAx>
        <c:axId val="172341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01039"/>
        <c:crosses val="autoZero"/>
        <c:crossBetween val="midCat"/>
      </c:valAx>
      <c:valAx>
        <c:axId val="175120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1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 by rating|discount!PivotTable2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BREAKDOWN BY RATING AND DISCOUNT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rating|discount'!$B$1:$B$2</c:f>
              <c:strCache>
                <c:ptCount val="1"/>
                <c:pt idx="0">
                  <c:v>High Discount</c:v>
                </c:pt>
              </c:strCache>
            </c:strRef>
          </c:tx>
          <c:spPr>
            <a:solidFill>
              <a:schemeClr val="accent1"/>
            </a:solidFill>
            <a:ln>
              <a:noFill/>
            </a:ln>
            <a:effectLst/>
          </c:spPr>
          <c:invertIfNegative val="0"/>
          <c:cat>
            <c:strRef>
              <c:f>'product by rating|discount'!$A$3:$A$6</c:f>
              <c:strCache>
                <c:ptCount val="3"/>
                <c:pt idx="0">
                  <c:v>AVERAGE</c:v>
                </c:pt>
                <c:pt idx="1">
                  <c:v>EXCELLENT</c:v>
                </c:pt>
                <c:pt idx="2">
                  <c:v>POOR</c:v>
                </c:pt>
              </c:strCache>
            </c:strRef>
          </c:cat>
          <c:val>
            <c:numRef>
              <c:f>'product by rating|discount'!$B$3:$B$6</c:f>
              <c:numCache>
                <c:formatCode>General</c:formatCode>
                <c:ptCount val="3"/>
                <c:pt idx="0">
                  <c:v>10</c:v>
                </c:pt>
                <c:pt idx="1">
                  <c:v>41</c:v>
                </c:pt>
                <c:pt idx="2">
                  <c:v>11</c:v>
                </c:pt>
              </c:numCache>
            </c:numRef>
          </c:val>
          <c:extLst>
            <c:ext xmlns:c16="http://schemas.microsoft.com/office/drawing/2014/chart" uri="{C3380CC4-5D6E-409C-BE32-E72D297353CC}">
              <c16:uniqueId val="{00000000-7EBB-4847-9239-16BFDE558B29}"/>
            </c:ext>
          </c:extLst>
        </c:ser>
        <c:ser>
          <c:idx val="1"/>
          <c:order val="1"/>
          <c:tx>
            <c:strRef>
              <c:f>'product by rating|discount'!$C$1:$C$2</c:f>
              <c:strCache>
                <c:ptCount val="1"/>
                <c:pt idx="0">
                  <c:v>Low Discount</c:v>
                </c:pt>
              </c:strCache>
            </c:strRef>
          </c:tx>
          <c:spPr>
            <a:solidFill>
              <a:schemeClr val="accent2"/>
            </a:solidFill>
            <a:ln>
              <a:noFill/>
            </a:ln>
            <a:effectLst/>
          </c:spPr>
          <c:invertIfNegative val="0"/>
          <c:cat>
            <c:strRef>
              <c:f>'product by rating|discount'!$A$3:$A$6</c:f>
              <c:strCache>
                <c:ptCount val="3"/>
                <c:pt idx="0">
                  <c:v>AVERAGE</c:v>
                </c:pt>
                <c:pt idx="1">
                  <c:v>EXCELLENT</c:v>
                </c:pt>
                <c:pt idx="2">
                  <c:v>POOR</c:v>
                </c:pt>
              </c:strCache>
            </c:strRef>
          </c:cat>
          <c:val>
            <c:numRef>
              <c:f>'product by rating|discount'!$C$3:$C$6</c:f>
              <c:numCache>
                <c:formatCode>General</c:formatCode>
                <c:ptCount val="3"/>
                <c:pt idx="1">
                  <c:v>16</c:v>
                </c:pt>
                <c:pt idx="2">
                  <c:v>2</c:v>
                </c:pt>
              </c:numCache>
            </c:numRef>
          </c:val>
          <c:extLst>
            <c:ext xmlns:c16="http://schemas.microsoft.com/office/drawing/2014/chart" uri="{C3380CC4-5D6E-409C-BE32-E72D297353CC}">
              <c16:uniqueId val="{00000001-7EBB-4847-9239-16BFDE558B29}"/>
            </c:ext>
          </c:extLst>
        </c:ser>
        <c:ser>
          <c:idx val="2"/>
          <c:order val="2"/>
          <c:tx>
            <c:strRef>
              <c:f>'product by rating|discount'!$D$1:$D$2</c:f>
              <c:strCache>
                <c:ptCount val="1"/>
                <c:pt idx="0">
                  <c:v>Medium Discount</c:v>
                </c:pt>
              </c:strCache>
            </c:strRef>
          </c:tx>
          <c:spPr>
            <a:solidFill>
              <a:schemeClr val="accent3"/>
            </a:solidFill>
            <a:ln>
              <a:noFill/>
            </a:ln>
            <a:effectLst/>
          </c:spPr>
          <c:invertIfNegative val="0"/>
          <c:cat>
            <c:strRef>
              <c:f>'product by rating|discount'!$A$3:$A$6</c:f>
              <c:strCache>
                <c:ptCount val="3"/>
                <c:pt idx="0">
                  <c:v>AVERAGE</c:v>
                </c:pt>
                <c:pt idx="1">
                  <c:v>EXCELLENT</c:v>
                </c:pt>
                <c:pt idx="2">
                  <c:v>POOR</c:v>
                </c:pt>
              </c:strCache>
            </c:strRef>
          </c:cat>
          <c:val>
            <c:numRef>
              <c:f>'product by rating|discount'!$D$3:$D$6</c:f>
              <c:numCache>
                <c:formatCode>General</c:formatCode>
                <c:ptCount val="3"/>
                <c:pt idx="0">
                  <c:v>11</c:v>
                </c:pt>
                <c:pt idx="1">
                  <c:v>19</c:v>
                </c:pt>
                <c:pt idx="2">
                  <c:v>2</c:v>
                </c:pt>
              </c:numCache>
            </c:numRef>
          </c:val>
          <c:extLst>
            <c:ext xmlns:c16="http://schemas.microsoft.com/office/drawing/2014/chart" uri="{C3380CC4-5D6E-409C-BE32-E72D297353CC}">
              <c16:uniqueId val="{00000002-7EBB-4847-9239-16BFDE558B29}"/>
            </c:ext>
          </c:extLst>
        </c:ser>
        <c:dLbls>
          <c:showLegendKey val="0"/>
          <c:showVal val="0"/>
          <c:showCatName val="0"/>
          <c:showSerName val="0"/>
          <c:showPercent val="0"/>
          <c:showBubbleSize val="0"/>
        </c:dLbls>
        <c:gapWidth val="219"/>
        <c:overlap val="-27"/>
        <c:axId val="1552975824"/>
        <c:axId val="1544328848"/>
      </c:barChart>
      <c:catAx>
        <c:axId val="15529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28848"/>
        <c:crosses val="autoZero"/>
        <c:auto val="1"/>
        <c:lblAlgn val="ctr"/>
        <c:lblOffset val="100"/>
        <c:noMultiLvlLbl val="0"/>
      </c:catAx>
      <c:valAx>
        <c:axId val="154432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Product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[Book1.xlsx]OVERALL PRODUCT PERFORMANCE!PivotTable3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PERFORMANCE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PRODUCT PERFORMANCE'!$B$3</c:f>
              <c:strCache>
                <c:ptCount val="1"/>
                <c:pt idx="0">
                  <c:v>Average of new rating</c:v>
                </c:pt>
              </c:strCache>
            </c:strRef>
          </c:tx>
          <c:spPr>
            <a:solidFill>
              <a:schemeClr val="accent1"/>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0D1F-BD4F-B6E8-BD0EBD90F67C}"/>
            </c:ext>
          </c:extLst>
        </c:ser>
        <c:ser>
          <c:idx val="1"/>
          <c:order val="1"/>
          <c:tx>
            <c:strRef>
              <c:f>'OVERALL PRODUCT PERFORMANCE'!$C$3</c:f>
              <c:strCache>
                <c:ptCount val="1"/>
                <c:pt idx="0">
                  <c:v>Sum of Review Cleaned</c:v>
                </c:pt>
              </c:strCache>
            </c:strRef>
          </c:tx>
          <c:spPr>
            <a:solidFill>
              <a:schemeClr val="accent2"/>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PERFORMANCE'!$C$4:$C$14</c:f>
              <c:numCache>
                <c:formatCode>General</c:formatCode>
                <c:ptCount val="10"/>
                <c:pt idx="0">
                  <c:v>12</c:v>
                </c:pt>
                <c:pt idx="1">
                  <c:v>2</c:v>
                </c:pt>
                <c:pt idx="2">
                  <c:v>1</c:v>
                </c:pt>
                <c:pt idx="3">
                  <c:v>2</c:v>
                </c:pt>
                <c:pt idx="4">
                  <c:v>1</c:v>
                </c:pt>
                <c:pt idx="5">
                  <c:v>1</c:v>
                </c:pt>
                <c:pt idx="6">
                  <c:v>3</c:v>
                </c:pt>
                <c:pt idx="7">
                  <c:v>5</c:v>
                </c:pt>
                <c:pt idx="8">
                  <c:v>2</c:v>
                </c:pt>
                <c:pt idx="9">
                  <c:v>5</c:v>
                </c:pt>
              </c:numCache>
            </c:numRef>
          </c:val>
          <c:extLst>
            <c:ext xmlns:c16="http://schemas.microsoft.com/office/drawing/2014/chart" uri="{C3380CC4-5D6E-409C-BE32-E72D297353CC}">
              <c16:uniqueId val="{00000001-0D1F-BD4F-B6E8-BD0EBD90F67C}"/>
            </c:ext>
          </c:extLst>
        </c:ser>
        <c:dLbls>
          <c:showLegendKey val="0"/>
          <c:showVal val="0"/>
          <c:showCatName val="0"/>
          <c:showSerName val="0"/>
          <c:showPercent val="0"/>
          <c:showBubbleSize val="0"/>
        </c:dLbls>
        <c:gapWidth val="150"/>
        <c:axId val="1584843968"/>
        <c:axId val="1560241168"/>
      </c:barChart>
      <c:lineChart>
        <c:grouping val="standard"/>
        <c:varyColors val="0"/>
        <c:ser>
          <c:idx val="2"/>
          <c:order val="2"/>
          <c:tx>
            <c:strRef>
              <c:f>'OVERALL PRODUCT PERFORMANCE'!$D$3</c:f>
              <c:strCache>
                <c:ptCount val="1"/>
                <c:pt idx="0">
                  <c:v>Average of Discount</c:v>
                </c:pt>
              </c:strCache>
            </c:strRef>
          </c:tx>
          <c:spPr>
            <a:ln w="28575" cap="rnd">
              <a:solidFill>
                <a:schemeClr val="accent3"/>
              </a:solidFill>
              <a:round/>
            </a:ln>
            <a:effectLst/>
          </c:spPr>
          <c:marker>
            <c:symbol val="none"/>
          </c:marker>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PERFORMANCE'!$D$4:$D$14</c:f>
              <c:numCache>
                <c:formatCode>General</c:formatCode>
                <c:ptCount val="10"/>
                <c:pt idx="0">
                  <c:v>0.47</c:v>
                </c:pt>
                <c:pt idx="1">
                  <c:v>0.51</c:v>
                </c:pt>
                <c:pt idx="2">
                  <c:v>0.49</c:v>
                </c:pt>
                <c:pt idx="3">
                  <c:v>0.53</c:v>
                </c:pt>
                <c:pt idx="4">
                  <c:v>0.4</c:v>
                </c:pt>
                <c:pt idx="5">
                  <c:v>0.21</c:v>
                </c:pt>
                <c:pt idx="6">
                  <c:v>0.49</c:v>
                </c:pt>
                <c:pt idx="7">
                  <c:v>0.55000000000000004</c:v>
                </c:pt>
                <c:pt idx="8">
                  <c:v>0.46</c:v>
                </c:pt>
                <c:pt idx="9">
                  <c:v>0.26</c:v>
                </c:pt>
              </c:numCache>
            </c:numRef>
          </c:val>
          <c:smooth val="0"/>
          <c:extLst>
            <c:ext xmlns:c16="http://schemas.microsoft.com/office/drawing/2014/chart" uri="{C3380CC4-5D6E-409C-BE32-E72D297353CC}">
              <c16:uniqueId val="{00000002-0D1F-BD4F-B6E8-BD0EBD90F67C}"/>
            </c:ext>
          </c:extLst>
        </c:ser>
        <c:dLbls>
          <c:showLegendKey val="0"/>
          <c:showVal val="0"/>
          <c:showCatName val="0"/>
          <c:showSerName val="0"/>
          <c:showPercent val="0"/>
          <c:showBubbleSize val="0"/>
        </c:dLbls>
        <c:marker val="1"/>
        <c:smooth val="0"/>
        <c:axId val="1589963856"/>
        <c:axId val="1590505472"/>
      </c:lineChart>
      <c:catAx>
        <c:axId val="15848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Names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41168"/>
        <c:crosses val="autoZero"/>
        <c:auto val="1"/>
        <c:lblAlgn val="ctr"/>
        <c:lblOffset val="100"/>
        <c:noMultiLvlLbl val="0"/>
      </c:catAx>
      <c:valAx>
        <c:axId val="1560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43968"/>
        <c:crosses val="autoZero"/>
        <c:crossBetween val="between"/>
      </c:valAx>
      <c:valAx>
        <c:axId val="1590505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3856"/>
        <c:crosses val="max"/>
        <c:crossBetween val="between"/>
      </c:valAx>
      <c:catAx>
        <c:axId val="1589963856"/>
        <c:scaling>
          <c:orientation val="minMax"/>
        </c:scaling>
        <c:delete val="1"/>
        <c:axPos val="b"/>
        <c:numFmt formatCode="General" sourceLinked="1"/>
        <c:majorTickMark val="out"/>
        <c:minorTickMark val="none"/>
        <c:tickLblPos val="nextTo"/>
        <c:crossAx val="1590505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 by rating|discount!PivotTable2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BREAKDOWN BY RATING AND DISCOUNT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rating|discount'!$B$1:$B$2</c:f>
              <c:strCache>
                <c:ptCount val="1"/>
                <c:pt idx="0">
                  <c:v>High Discount</c:v>
                </c:pt>
              </c:strCache>
            </c:strRef>
          </c:tx>
          <c:spPr>
            <a:solidFill>
              <a:schemeClr val="accent1"/>
            </a:solidFill>
            <a:ln>
              <a:noFill/>
            </a:ln>
            <a:effectLst/>
          </c:spPr>
          <c:invertIfNegative val="0"/>
          <c:cat>
            <c:strRef>
              <c:f>'product by rating|discount'!$A$3:$A$6</c:f>
              <c:strCache>
                <c:ptCount val="3"/>
                <c:pt idx="0">
                  <c:v>AVERAGE</c:v>
                </c:pt>
                <c:pt idx="1">
                  <c:v>EXCELLENT</c:v>
                </c:pt>
                <c:pt idx="2">
                  <c:v>POOR</c:v>
                </c:pt>
              </c:strCache>
            </c:strRef>
          </c:cat>
          <c:val>
            <c:numRef>
              <c:f>'product by rating|discount'!$B$3:$B$6</c:f>
              <c:numCache>
                <c:formatCode>General</c:formatCode>
                <c:ptCount val="3"/>
                <c:pt idx="0">
                  <c:v>10</c:v>
                </c:pt>
                <c:pt idx="1">
                  <c:v>41</c:v>
                </c:pt>
                <c:pt idx="2">
                  <c:v>11</c:v>
                </c:pt>
              </c:numCache>
            </c:numRef>
          </c:val>
          <c:extLst>
            <c:ext xmlns:c16="http://schemas.microsoft.com/office/drawing/2014/chart" uri="{C3380CC4-5D6E-409C-BE32-E72D297353CC}">
              <c16:uniqueId val="{00000000-89FD-E842-8C6B-3C31C218CCE7}"/>
            </c:ext>
          </c:extLst>
        </c:ser>
        <c:ser>
          <c:idx val="1"/>
          <c:order val="1"/>
          <c:tx>
            <c:strRef>
              <c:f>'product by rating|discount'!$C$1:$C$2</c:f>
              <c:strCache>
                <c:ptCount val="1"/>
                <c:pt idx="0">
                  <c:v>Low Discount</c:v>
                </c:pt>
              </c:strCache>
            </c:strRef>
          </c:tx>
          <c:spPr>
            <a:solidFill>
              <a:schemeClr val="accent2"/>
            </a:solidFill>
            <a:ln>
              <a:noFill/>
            </a:ln>
            <a:effectLst/>
          </c:spPr>
          <c:invertIfNegative val="0"/>
          <c:cat>
            <c:strRef>
              <c:f>'product by rating|discount'!$A$3:$A$6</c:f>
              <c:strCache>
                <c:ptCount val="3"/>
                <c:pt idx="0">
                  <c:v>AVERAGE</c:v>
                </c:pt>
                <c:pt idx="1">
                  <c:v>EXCELLENT</c:v>
                </c:pt>
                <c:pt idx="2">
                  <c:v>POOR</c:v>
                </c:pt>
              </c:strCache>
            </c:strRef>
          </c:cat>
          <c:val>
            <c:numRef>
              <c:f>'product by rating|discount'!$C$3:$C$6</c:f>
              <c:numCache>
                <c:formatCode>General</c:formatCode>
                <c:ptCount val="3"/>
                <c:pt idx="1">
                  <c:v>16</c:v>
                </c:pt>
                <c:pt idx="2">
                  <c:v>2</c:v>
                </c:pt>
              </c:numCache>
            </c:numRef>
          </c:val>
          <c:extLst>
            <c:ext xmlns:c16="http://schemas.microsoft.com/office/drawing/2014/chart" uri="{C3380CC4-5D6E-409C-BE32-E72D297353CC}">
              <c16:uniqueId val="{00000001-89FD-E842-8C6B-3C31C218CCE7}"/>
            </c:ext>
          </c:extLst>
        </c:ser>
        <c:ser>
          <c:idx val="2"/>
          <c:order val="2"/>
          <c:tx>
            <c:strRef>
              <c:f>'product by rating|discount'!$D$1:$D$2</c:f>
              <c:strCache>
                <c:ptCount val="1"/>
                <c:pt idx="0">
                  <c:v>Medium Discount</c:v>
                </c:pt>
              </c:strCache>
            </c:strRef>
          </c:tx>
          <c:spPr>
            <a:solidFill>
              <a:schemeClr val="accent3"/>
            </a:solidFill>
            <a:ln>
              <a:noFill/>
            </a:ln>
            <a:effectLst/>
          </c:spPr>
          <c:invertIfNegative val="0"/>
          <c:cat>
            <c:strRef>
              <c:f>'product by rating|discount'!$A$3:$A$6</c:f>
              <c:strCache>
                <c:ptCount val="3"/>
                <c:pt idx="0">
                  <c:v>AVERAGE</c:v>
                </c:pt>
                <c:pt idx="1">
                  <c:v>EXCELLENT</c:v>
                </c:pt>
                <c:pt idx="2">
                  <c:v>POOR</c:v>
                </c:pt>
              </c:strCache>
            </c:strRef>
          </c:cat>
          <c:val>
            <c:numRef>
              <c:f>'product by rating|discount'!$D$3:$D$6</c:f>
              <c:numCache>
                <c:formatCode>General</c:formatCode>
                <c:ptCount val="3"/>
                <c:pt idx="0">
                  <c:v>11</c:v>
                </c:pt>
                <c:pt idx="1">
                  <c:v>19</c:v>
                </c:pt>
                <c:pt idx="2">
                  <c:v>2</c:v>
                </c:pt>
              </c:numCache>
            </c:numRef>
          </c:val>
          <c:extLst>
            <c:ext xmlns:c16="http://schemas.microsoft.com/office/drawing/2014/chart" uri="{C3380CC4-5D6E-409C-BE32-E72D297353CC}">
              <c16:uniqueId val="{00000002-89FD-E842-8C6B-3C31C218CCE7}"/>
            </c:ext>
          </c:extLst>
        </c:ser>
        <c:dLbls>
          <c:showLegendKey val="0"/>
          <c:showVal val="0"/>
          <c:showCatName val="0"/>
          <c:showSerName val="0"/>
          <c:showPercent val="0"/>
          <c:showBubbleSize val="0"/>
        </c:dLbls>
        <c:gapWidth val="219"/>
        <c:overlap val="-27"/>
        <c:axId val="1552975824"/>
        <c:axId val="1544328848"/>
      </c:barChart>
      <c:catAx>
        <c:axId val="15529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28848"/>
        <c:crosses val="autoZero"/>
        <c:auto val="1"/>
        <c:lblAlgn val="ctr"/>
        <c:lblOffset val="100"/>
        <c:noMultiLvlLbl val="0"/>
      </c:catAx>
      <c:valAx>
        <c:axId val="154432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Product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673100</xdr:colOff>
      <xdr:row>15</xdr:row>
      <xdr:rowOff>50800</xdr:rowOff>
    </xdr:from>
    <xdr:to>
      <xdr:col>6</xdr:col>
      <xdr:colOff>571500</xdr:colOff>
      <xdr:row>28</xdr:row>
      <xdr:rowOff>152400</xdr:rowOff>
    </xdr:to>
    <xdr:graphicFrame macro="">
      <xdr:nvGraphicFramePr>
        <xdr:cNvPr id="2" name="Chart 1">
          <a:extLst>
            <a:ext uri="{FF2B5EF4-FFF2-40B4-BE49-F238E27FC236}">
              <a16:creationId xmlns:a16="http://schemas.microsoft.com/office/drawing/2014/main" id="{9CFB3A26-3D30-D84D-BC0E-CD51571B3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10</xdr:row>
      <xdr:rowOff>152400</xdr:rowOff>
    </xdr:from>
    <xdr:to>
      <xdr:col>8</xdr:col>
      <xdr:colOff>495300</xdr:colOff>
      <xdr:row>24</xdr:row>
      <xdr:rowOff>50800</xdr:rowOff>
    </xdr:to>
    <xdr:graphicFrame macro="">
      <xdr:nvGraphicFramePr>
        <xdr:cNvPr id="2" name="Chart 1">
          <a:extLst>
            <a:ext uri="{FF2B5EF4-FFF2-40B4-BE49-F238E27FC236}">
              <a16:creationId xmlns:a16="http://schemas.microsoft.com/office/drawing/2014/main" id="{81116F6F-FAFA-5D44-BF00-E543AE7F3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1308100</xdr:colOff>
      <xdr:row>12</xdr:row>
      <xdr:rowOff>158750</xdr:rowOff>
    </xdr:from>
    <xdr:to>
      <xdr:col>7</xdr:col>
      <xdr:colOff>165100</xdr:colOff>
      <xdr:row>26</xdr:row>
      <xdr:rowOff>57150</xdr:rowOff>
    </xdr:to>
    <xdr:graphicFrame macro="">
      <xdr:nvGraphicFramePr>
        <xdr:cNvPr id="2" name="Chart 1">
          <a:extLst>
            <a:ext uri="{FF2B5EF4-FFF2-40B4-BE49-F238E27FC236}">
              <a16:creationId xmlns:a16="http://schemas.microsoft.com/office/drawing/2014/main" id="{E425AE66-C9C8-E440-8654-9539EEC7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1EA86BE9-387E-1D45-9765-1038F9095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406400</xdr:colOff>
      <xdr:row>2</xdr:row>
      <xdr:rowOff>127000</xdr:rowOff>
    </xdr:from>
    <xdr:to>
      <xdr:col>9</xdr:col>
      <xdr:colOff>762000</xdr:colOff>
      <xdr:row>15</xdr:row>
      <xdr:rowOff>152400</xdr:rowOff>
    </xdr:to>
    <xdr:graphicFrame macro="">
      <xdr:nvGraphicFramePr>
        <xdr:cNvPr id="2" name="Chart 1">
          <a:extLst>
            <a:ext uri="{FF2B5EF4-FFF2-40B4-BE49-F238E27FC236}">
              <a16:creationId xmlns:a16="http://schemas.microsoft.com/office/drawing/2014/main" id="{BD00A054-2238-5249-83CC-2A0BA295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469900</xdr:colOff>
      <xdr:row>2</xdr:row>
      <xdr:rowOff>177800</xdr:rowOff>
    </xdr:from>
    <xdr:to>
      <xdr:col>17</xdr:col>
      <xdr:colOff>177800</xdr:colOff>
      <xdr:row>15</xdr:row>
      <xdr:rowOff>139700</xdr:rowOff>
    </xdr:to>
    <xdr:graphicFrame macro="">
      <xdr:nvGraphicFramePr>
        <xdr:cNvPr id="3" name="Chart 2">
          <a:extLst>
            <a:ext uri="{FF2B5EF4-FFF2-40B4-BE49-F238E27FC236}">
              <a16:creationId xmlns:a16="http://schemas.microsoft.com/office/drawing/2014/main" id="{2E6105ED-3264-D046-8839-702A7D1DF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393700</xdr:colOff>
      <xdr:row>16</xdr:row>
      <xdr:rowOff>76200</xdr:rowOff>
    </xdr:from>
    <xdr:to>
      <xdr:col>9</xdr:col>
      <xdr:colOff>774700</xdr:colOff>
      <xdr:row>29</xdr:row>
      <xdr:rowOff>177800</xdr:rowOff>
    </xdr:to>
    <xdr:graphicFrame macro="">
      <xdr:nvGraphicFramePr>
        <xdr:cNvPr id="4" name="Chart 3">
          <a:extLst>
            <a:ext uri="{FF2B5EF4-FFF2-40B4-BE49-F238E27FC236}">
              <a16:creationId xmlns:a16="http://schemas.microsoft.com/office/drawing/2014/main" id="{2809181F-C144-E040-B754-09AF1D769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469900</xdr:colOff>
      <xdr:row>16</xdr:row>
      <xdr:rowOff>76200</xdr:rowOff>
    </xdr:from>
    <xdr:to>
      <xdr:col>17</xdr:col>
      <xdr:colOff>177800</xdr:colOff>
      <xdr:row>29</xdr:row>
      <xdr:rowOff>177800</xdr:rowOff>
    </xdr:to>
    <xdr:graphicFrame macro="">
      <xdr:nvGraphicFramePr>
        <xdr:cNvPr id="5" name="Chart 4">
          <a:extLst>
            <a:ext uri="{FF2B5EF4-FFF2-40B4-BE49-F238E27FC236}">
              <a16:creationId xmlns:a16="http://schemas.microsoft.com/office/drawing/2014/main" id="{D93145DC-0310-3B4B-AD18-08F64C8FD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0</xdr:row>
      <xdr:rowOff>266700</xdr:rowOff>
    </xdr:from>
    <xdr:to>
      <xdr:col>2</xdr:col>
      <xdr:colOff>241300</xdr:colOff>
      <xdr:row>7</xdr:row>
      <xdr:rowOff>127000</xdr:rowOff>
    </xdr:to>
    <mc:AlternateContent xmlns:mc="http://schemas.openxmlformats.org/markup-compatibility/2006" xmlns:a14="http://schemas.microsoft.com/office/drawing/2010/main">
      <mc:Choice Requires="a14">
        <xdr:graphicFrame macro="">
          <xdr:nvGraphicFramePr>
            <xdr:cNvPr id="6" name="Discount Comment 2">
              <a:extLst>
                <a:ext uri="{FF2B5EF4-FFF2-40B4-BE49-F238E27FC236}">
                  <a16:creationId xmlns:a16="http://schemas.microsoft.com/office/drawing/2014/main" id="{6F844B4D-9F52-1842-93D9-B41AAA1C18EA}"/>
                </a:ext>
              </a:extLst>
            </xdr:cNvPr>
            <xdr:cNvGraphicFramePr/>
          </xdr:nvGraphicFramePr>
          <xdr:xfrm>
            <a:off x="0" y="0"/>
            <a:ext cx="0" cy="0"/>
          </xdr:xfrm>
          <a:graphic>
            <a:graphicData uri="http://schemas.microsoft.com/office/drawing/2010/slicer">
              <sle:slicer xmlns:sle="http://schemas.microsoft.com/office/drawing/2010/slicer" name="Discount Comment 2"/>
            </a:graphicData>
          </a:graphic>
        </xdr:graphicFrame>
      </mc:Choice>
      <mc:Fallback xmlns="">
        <xdr:sp macro="" textlink="">
          <xdr:nvSpPr>
            <xdr:cNvPr id="0" name=""/>
            <xdr:cNvSpPr>
              <a:spLocks noTextEdit="1"/>
            </xdr:cNvSpPr>
          </xdr:nvSpPr>
          <xdr:spPr>
            <a:xfrm>
              <a:off x="63500" y="266700"/>
              <a:ext cx="182880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101600</xdr:rowOff>
    </xdr:from>
    <xdr:to>
      <xdr:col>2</xdr:col>
      <xdr:colOff>254000</xdr:colOff>
      <xdr:row>16</xdr:row>
      <xdr:rowOff>38100</xdr:rowOff>
    </xdr:to>
    <mc:AlternateContent xmlns:mc="http://schemas.openxmlformats.org/markup-compatibility/2006" xmlns:a14="http://schemas.microsoft.com/office/drawing/2010/main">
      <mc:Choice Requires="a14">
        <xdr:graphicFrame macro="">
          <xdr:nvGraphicFramePr>
            <xdr:cNvPr id="7" name="Rating Comment 1">
              <a:extLst>
                <a:ext uri="{FF2B5EF4-FFF2-40B4-BE49-F238E27FC236}">
                  <a16:creationId xmlns:a16="http://schemas.microsoft.com/office/drawing/2014/main" id="{52F9BB06-E2D6-FA47-915B-0F45AD8BDDAD}"/>
                </a:ext>
              </a:extLst>
            </xdr:cNvPr>
            <xdr:cNvGraphicFramePr/>
          </xdr:nvGraphicFramePr>
          <xdr:xfrm>
            <a:off x="0" y="0"/>
            <a:ext cx="0" cy="0"/>
          </xdr:xfrm>
          <a:graphic>
            <a:graphicData uri="http://schemas.microsoft.com/office/drawing/2010/slicer">
              <sle:slicer xmlns:sle="http://schemas.microsoft.com/office/drawing/2010/slicer" name="Rating Comment 1"/>
            </a:graphicData>
          </a:graphic>
        </xdr:graphicFrame>
      </mc:Choice>
      <mc:Fallback xmlns="">
        <xdr:sp macro="" textlink="">
          <xdr:nvSpPr>
            <xdr:cNvPr id="0" name=""/>
            <xdr:cNvSpPr>
              <a:spLocks noTextEdit="1"/>
            </xdr:cNvSpPr>
          </xdr:nvSpPr>
          <xdr:spPr>
            <a:xfrm>
              <a:off x="76200" y="1993900"/>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16</xdr:row>
      <xdr:rowOff>177800</xdr:rowOff>
    </xdr:from>
    <xdr:to>
      <xdr:col>2</xdr:col>
      <xdr:colOff>279400</xdr:colOff>
      <xdr:row>29</xdr:row>
      <xdr:rowOff>155572</xdr:rowOff>
    </xdr:to>
    <mc:AlternateContent xmlns:mc="http://schemas.openxmlformats.org/markup-compatibility/2006" xmlns:a14="http://schemas.microsoft.com/office/drawing/2010/main">
      <mc:Choice Requires="a14">
        <xdr:graphicFrame macro="">
          <xdr:nvGraphicFramePr>
            <xdr:cNvPr id="8" name="Product 2">
              <a:extLst>
                <a:ext uri="{FF2B5EF4-FFF2-40B4-BE49-F238E27FC236}">
                  <a16:creationId xmlns:a16="http://schemas.microsoft.com/office/drawing/2014/main" id="{7E97A0E4-1D96-7F4F-B286-25A3391D4FB8}"/>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01600" y="3695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787400</xdr:colOff>
      <xdr:row>0</xdr:row>
      <xdr:rowOff>431800</xdr:rowOff>
    </xdr:from>
    <xdr:to>
      <xdr:col>6</xdr:col>
      <xdr:colOff>368300</xdr:colOff>
      <xdr:row>2</xdr:row>
      <xdr:rowOff>63500</xdr:rowOff>
    </xdr:to>
    <xdr:sp macro="" textlink="">
      <xdr:nvSpPr>
        <xdr:cNvPr id="9" name="Rounded Rectangle 8">
          <a:extLst>
            <a:ext uri="{FF2B5EF4-FFF2-40B4-BE49-F238E27FC236}">
              <a16:creationId xmlns:a16="http://schemas.microsoft.com/office/drawing/2014/main" id="{25289B10-0B97-9E44-B741-2DF1CFAF87AC}"/>
            </a:ext>
          </a:extLst>
        </xdr:cNvPr>
        <xdr:cNvSpPr/>
      </xdr:nvSpPr>
      <xdr:spPr>
        <a:xfrm>
          <a:off x="3263900" y="4318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TOTAL</a:t>
          </a:r>
          <a:r>
            <a:rPr lang="en-GB" sz="1100" baseline="0">
              <a:solidFill>
                <a:schemeClr val="tx1"/>
              </a:solidFill>
            </a:rPr>
            <a:t> PRODUCTS: 112</a:t>
          </a:r>
          <a:endParaRPr lang="en-GB" sz="1100">
            <a:solidFill>
              <a:schemeClr val="tx1"/>
            </a:solidFill>
          </a:endParaRPr>
        </a:p>
      </xdr:txBody>
    </xdr:sp>
    <xdr:clientData/>
  </xdr:twoCellAnchor>
  <xdr:twoCellAnchor>
    <xdr:from>
      <xdr:col>6</xdr:col>
      <xdr:colOff>749300</xdr:colOff>
      <xdr:row>0</xdr:row>
      <xdr:rowOff>406400</xdr:rowOff>
    </xdr:from>
    <xdr:to>
      <xdr:col>9</xdr:col>
      <xdr:colOff>330200</xdr:colOff>
      <xdr:row>2</xdr:row>
      <xdr:rowOff>38100</xdr:rowOff>
    </xdr:to>
    <xdr:sp macro="" textlink="">
      <xdr:nvSpPr>
        <xdr:cNvPr id="10" name="Rounded Rectangle 9">
          <a:extLst>
            <a:ext uri="{FF2B5EF4-FFF2-40B4-BE49-F238E27FC236}">
              <a16:creationId xmlns:a16="http://schemas.microsoft.com/office/drawing/2014/main" id="{1BA91278-14D4-7443-A592-1C0BCF04F962}"/>
            </a:ext>
          </a:extLst>
        </xdr:cNvPr>
        <xdr:cNvSpPr/>
      </xdr:nvSpPr>
      <xdr:spPr>
        <a:xfrm>
          <a:off x="5702300" y="4064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AVERAGE</a:t>
          </a:r>
          <a:r>
            <a:rPr lang="en-GB" sz="1100" baseline="0">
              <a:solidFill>
                <a:schemeClr val="tx1"/>
              </a:solidFill>
            </a:rPr>
            <a:t> RATING: </a:t>
          </a:r>
          <a:r>
            <a:rPr lang="en-US" sz="1100" b="0" i="0" u="none" strike="noStrike">
              <a:solidFill>
                <a:schemeClr val="tx1"/>
              </a:solidFill>
              <a:effectLst/>
              <a:latin typeface="+mn-lt"/>
              <a:ea typeface="+mn-ea"/>
              <a:cs typeface="+mn-cs"/>
            </a:rPr>
            <a:t>3.88947368</a:t>
          </a:r>
          <a:r>
            <a:rPr lang="en-US">
              <a:solidFill>
                <a:schemeClr val="tx1"/>
              </a:solidFill>
            </a:rPr>
            <a:t> </a:t>
          </a:r>
          <a:endParaRPr lang="en-GB" sz="1100">
            <a:solidFill>
              <a:schemeClr val="tx1"/>
            </a:solidFill>
          </a:endParaRPr>
        </a:p>
      </xdr:txBody>
    </xdr:sp>
    <xdr:clientData/>
  </xdr:twoCellAnchor>
  <xdr:twoCellAnchor>
    <xdr:from>
      <xdr:col>10</xdr:col>
      <xdr:colOff>127000</xdr:colOff>
      <xdr:row>0</xdr:row>
      <xdr:rowOff>393700</xdr:rowOff>
    </xdr:from>
    <xdr:to>
      <xdr:col>12</xdr:col>
      <xdr:colOff>533400</xdr:colOff>
      <xdr:row>2</xdr:row>
      <xdr:rowOff>25400</xdr:rowOff>
    </xdr:to>
    <xdr:sp macro="" textlink="">
      <xdr:nvSpPr>
        <xdr:cNvPr id="11" name="Rounded Rectangle 10">
          <a:extLst>
            <a:ext uri="{FF2B5EF4-FFF2-40B4-BE49-F238E27FC236}">
              <a16:creationId xmlns:a16="http://schemas.microsoft.com/office/drawing/2014/main" id="{EFE15BC6-3DA6-D048-B638-D976375AA322}"/>
            </a:ext>
          </a:extLst>
        </xdr:cNvPr>
        <xdr:cNvSpPr/>
      </xdr:nvSpPr>
      <xdr:spPr>
        <a:xfrm>
          <a:off x="8382000" y="3937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AVERAGE DISCOUNT:</a:t>
          </a:r>
          <a:r>
            <a:rPr lang="en-GB" sz="1100" baseline="0">
              <a:solidFill>
                <a:schemeClr val="tx1"/>
              </a:solidFill>
            </a:rPr>
            <a:t> </a:t>
          </a:r>
          <a:r>
            <a:rPr lang="en-US" sz="1100" b="0" i="0" u="none" strike="noStrike">
              <a:solidFill>
                <a:schemeClr val="tx1"/>
              </a:solidFill>
              <a:effectLst/>
              <a:latin typeface="+mn-lt"/>
              <a:ea typeface="+mn-ea"/>
              <a:cs typeface="+mn-cs"/>
            </a:rPr>
            <a:t>37%</a:t>
          </a:r>
          <a:r>
            <a:rPr lang="en-US">
              <a:solidFill>
                <a:schemeClr val="tx1"/>
              </a:solidFill>
            </a:rPr>
            <a:t> </a:t>
          </a:r>
          <a:endParaRPr lang="en-GB" sz="1100">
            <a:solidFill>
              <a:schemeClr val="tx1"/>
            </a:solidFill>
          </a:endParaRPr>
        </a:p>
      </xdr:txBody>
    </xdr:sp>
    <xdr:clientData/>
  </xdr:twoCellAnchor>
  <xdr:twoCellAnchor>
    <xdr:from>
      <xdr:col>13</xdr:col>
      <xdr:colOff>355600</xdr:colOff>
      <xdr:row>0</xdr:row>
      <xdr:rowOff>368300</xdr:rowOff>
    </xdr:from>
    <xdr:to>
      <xdr:col>15</xdr:col>
      <xdr:colOff>762000</xdr:colOff>
      <xdr:row>2</xdr:row>
      <xdr:rowOff>0</xdr:rowOff>
    </xdr:to>
    <xdr:sp macro="" textlink="">
      <xdr:nvSpPr>
        <xdr:cNvPr id="12" name="Rounded Rectangle 11">
          <a:extLst>
            <a:ext uri="{FF2B5EF4-FFF2-40B4-BE49-F238E27FC236}">
              <a16:creationId xmlns:a16="http://schemas.microsoft.com/office/drawing/2014/main" id="{3D4BF459-83D0-8C40-9EF0-A0ED840B5CA7}"/>
            </a:ext>
          </a:extLst>
        </xdr:cNvPr>
        <xdr:cNvSpPr/>
      </xdr:nvSpPr>
      <xdr:spPr>
        <a:xfrm>
          <a:off x="11087100" y="3683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TOTAL</a:t>
          </a:r>
          <a:r>
            <a:rPr lang="en-GB" sz="1100" baseline="0">
              <a:solidFill>
                <a:schemeClr val="tx1"/>
              </a:solidFill>
            </a:rPr>
            <a:t> REVIEWS: 223</a:t>
          </a:r>
          <a:r>
            <a:rPr lang="en-US">
              <a:solidFill>
                <a:schemeClr val="tx1"/>
              </a:solidFill>
            </a:rPr>
            <a:t> </a:t>
          </a:r>
          <a:endParaRPr lang="en-GB"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317500</xdr:colOff>
      <xdr:row>8</xdr:row>
      <xdr:rowOff>127000</xdr:rowOff>
    </xdr:from>
    <xdr:to>
      <xdr:col>9</xdr:col>
      <xdr:colOff>762000</xdr:colOff>
      <xdr:row>22</xdr:row>
      <xdr:rowOff>25400</xdr:rowOff>
    </xdr:to>
    <xdr:graphicFrame macro="">
      <xdr:nvGraphicFramePr>
        <xdr:cNvPr id="2" name="Chart 1">
          <a:extLst>
            <a:ext uri="{FF2B5EF4-FFF2-40B4-BE49-F238E27FC236}">
              <a16:creationId xmlns:a16="http://schemas.microsoft.com/office/drawing/2014/main" id="{B4C6908F-920C-C74B-855A-3BE75B9E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698500</xdr:colOff>
      <xdr:row>5</xdr:row>
      <xdr:rowOff>171450</xdr:rowOff>
    </xdr:from>
    <xdr:to>
      <xdr:col>12</xdr:col>
      <xdr:colOff>381000</xdr:colOff>
      <xdr:row>19</xdr:row>
      <xdr:rowOff>69850</xdr:rowOff>
    </xdr:to>
    <xdr:graphicFrame macro="">
      <xdr:nvGraphicFramePr>
        <xdr:cNvPr id="2" name="Chart 1">
          <a:extLst>
            <a:ext uri="{FF2B5EF4-FFF2-40B4-BE49-F238E27FC236}">
              <a16:creationId xmlns:a16="http://schemas.microsoft.com/office/drawing/2014/main" id="{3870E8FF-03F3-1D45-B4DD-8C67E9881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203200</xdr:colOff>
      <xdr:row>14</xdr:row>
      <xdr:rowOff>101600</xdr:rowOff>
    </xdr:from>
    <xdr:to>
      <xdr:col>3</xdr:col>
      <xdr:colOff>444500</xdr:colOff>
      <xdr:row>27</xdr:row>
      <xdr:rowOff>79372</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A5CE8512-2056-424B-8E5F-67C0FB013C0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540500" y="2946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4076700</xdr:colOff>
      <xdr:row>14</xdr:row>
      <xdr:rowOff>177800</xdr:rowOff>
    </xdr:from>
    <xdr:to>
      <xdr:col>1</xdr:col>
      <xdr:colOff>1066800</xdr:colOff>
      <xdr:row>27</xdr:row>
      <xdr:rowOff>155572</xdr:rowOff>
    </xdr:to>
    <mc:AlternateContent xmlns:mc="http://schemas.openxmlformats.org/markup-compatibility/2006" xmlns:a14="http://schemas.microsoft.com/office/drawing/2010/main">
      <mc:Choice Requires="a14">
        <xdr:graphicFrame macro="">
          <xdr:nvGraphicFramePr>
            <xdr:cNvPr id="4" name="Rating Comment">
              <a:extLst>
                <a:ext uri="{FF2B5EF4-FFF2-40B4-BE49-F238E27FC236}">
                  <a16:creationId xmlns:a16="http://schemas.microsoft.com/office/drawing/2014/main" id="{1D29E88B-B0A4-0446-B1EA-E09105B4A887}"/>
                </a:ext>
              </a:extLst>
            </xdr:cNvPr>
            <xdr:cNvGraphicFramePr/>
          </xdr:nvGraphicFramePr>
          <xdr:xfrm>
            <a:off x="0" y="0"/>
            <a:ext cx="0" cy="0"/>
          </xdr:xfrm>
          <a:graphic>
            <a:graphicData uri="http://schemas.microsoft.com/office/drawing/2010/slicer">
              <sle:slicer xmlns:sle="http://schemas.microsoft.com/office/drawing/2010/slicer" name="Rating Comment"/>
            </a:graphicData>
          </a:graphic>
        </xdr:graphicFrame>
      </mc:Choice>
      <mc:Fallback xmlns="">
        <xdr:sp macro="" textlink="">
          <xdr:nvSpPr>
            <xdr:cNvPr id="0" name=""/>
            <xdr:cNvSpPr>
              <a:spLocks noTextEdit="1"/>
            </xdr:cNvSpPr>
          </xdr:nvSpPr>
          <xdr:spPr>
            <a:xfrm>
              <a:off x="4076700" y="3022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1828800</xdr:colOff>
      <xdr:row>14</xdr:row>
      <xdr:rowOff>190500</xdr:rowOff>
    </xdr:from>
    <xdr:to>
      <xdr:col>0</xdr:col>
      <xdr:colOff>3657600</xdr:colOff>
      <xdr:row>27</xdr:row>
      <xdr:rowOff>168272</xdr:rowOff>
    </xdr:to>
    <mc:AlternateContent xmlns:mc="http://schemas.openxmlformats.org/markup-compatibility/2006" xmlns:a14="http://schemas.microsoft.com/office/drawing/2010/main">
      <mc:Choice Requires="a14">
        <xdr:graphicFrame macro="">
          <xdr:nvGraphicFramePr>
            <xdr:cNvPr id="5" name="Discount Comment 1">
              <a:extLst>
                <a:ext uri="{FF2B5EF4-FFF2-40B4-BE49-F238E27FC236}">
                  <a16:creationId xmlns:a16="http://schemas.microsoft.com/office/drawing/2014/main" id="{9A999EA9-6140-074F-8015-2D515A1B64CC}"/>
                </a:ext>
              </a:extLst>
            </xdr:cNvPr>
            <xdr:cNvGraphicFramePr/>
          </xdr:nvGraphicFramePr>
          <xdr:xfrm>
            <a:off x="0" y="0"/>
            <a:ext cx="0" cy="0"/>
          </xdr:xfrm>
          <a:graphic>
            <a:graphicData uri="http://schemas.microsoft.com/office/drawing/2010/slicer">
              <sle:slicer xmlns:sle="http://schemas.microsoft.com/office/drawing/2010/slicer" name="Discount Comment 1"/>
            </a:graphicData>
          </a:graphic>
        </xdr:graphicFrame>
      </mc:Choice>
      <mc:Fallback xmlns="">
        <xdr:sp macro="" textlink="">
          <xdr:nvSpPr>
            <xdr:cNvPr id="0" name=""/>
            <xdr:cNvSpPr>
              <a:spLocks noTextEdit="1"/>
            </xdr:cNvSpPr>
          </xdr:nvSpPr>
          <xdr:spPr>
            <a:xfrm>
              <a:off x="1828800" y="3035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63500</xdr:colOff>
      <xdr:row>7</xdr:row>
      <xdr:rowOff>0</xdr:rowOff>
    </xdr:from>
    <xdr:to>
      <xdr:col>12</xdr:col>
      <xdr:colOff>139700</xdr:colOff>
      <xdr:row>21</xdr:row>
      <xdr:rowOff>177800</xdr:rowOff>
    </xdr:to>
    <xdr:graphicFrame macro="">
      <xdr:nvGraphicFramePr>
        <xdr:cNvPr id="2" name="Chart 1">
          <a:extLst>
            <a:ext uri="{FF2B5EF4-FFF2-40B4-BE49-F238E27FC236}">
              <a16:creationId xmlns:a16="http://schemas.microsoft.com/office/drawing/2014/main" id="{05C12F76-B6E8-2649-9EA2-272D76E5E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330200</xdr:colOff>
      <xdr:row>5</xdr:row>
      <xdr:rowOff>152400</xdr:rowOff>
    </xdr:from>
    <xdr:to>
      <xdr:col>11</xdr:col>
      <xdr:colOff>63500</xdr:colOff>
      <xdr:row>21</xdr:row>
      <xdr:rowOff>101600</xdr:rowOff>
    </xdr:to>
    <xdr:graphicFrame macro="">
      <xdr:nvGraphicFramePr>
        <xdr:cNvPr id="2" name="Chart 1">
          <a:extLst>
            <a:ext uri="{FF2B5EF4-FFF2-40B4-BE49-F238E27FC236}">
              <a16:creationId xmlns:a16="http://schemas.microsoft.com/office/drawing/2014/main" id="{1029A02E-5060-7F48-B7F0-41377B26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7.540938773149" createdVersion="6" refreshedVersion="6" minRefreshableVersion="3" recordCount="113" xr:uid="{70D952E0-8795-D34B-81D8-304F65DF97DB}">
  <cacheSource type="worksheet">
    <worksheetSource ref="A1:L1048576" sheet="MAIN dataset"/>
  </cacheSource>
  <cacheFields count="10">
    <cacheField name="Product" numFmtId="0">
      <sharedItems containsBlank="1" count="110">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 Black"/>
        <s v="12 Litre Insulated Lunch Box Grey"/>
        <s v="LED Eye Protection  Desk Lamp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Ñ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m/>
      </sharedItems>
    </cacheField>
    <cacheField name="Current price" numFmtId="0">
      <sharedItems containsString="0" containsBlank="1" containsNumber="1" containsInteger="1" minValue="38" maxValue="16201980"/>
    </cacheField>
    <cacheField name="old price" numFmtId="0">
      <sharedItems containsString="0" containsBlank="1" containsNumber="1" containsInteger="1" minValue="80" maxValue="22003200"/>
    </cacheField>
    <cacheField name="Discount" numFmtId="0">
      <sharedItems containsString="0" containsBlank="1" containsNumber="1" minValue="0.01" maxValue="0.64"/>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d" numFmtId="0">
      <sharedItems containsBlank="1"/>
    </cacheField>
    <cacheField name="new rating" numFmtId="0">
      <sharedItems containsBlank="1" containsMixedTypes="1" containsNumber="1" minValue="2" maxValue="5" count="24">
        <n v="4.5"/>
        <n v="4.0999999999999996"/>
        <n v="4.5999999999999996"/>
        <n v="4.7"/>
        <n v="4.8"/>
        <n v="4"/>
        <n v="3.8"/>
        <n v="4.2"/>
        <n v="5"/>
        <n v="3.3"/>
        <s v=""/>
        <n v="4.4000000000000004"/>
        <n v="4.3"/>
        <n v="2.5"/>
        <n v="3"/>
        <n v="2.1"/>
        <n v="2.8"/>
        <n v="2.7"/>
        <n v="2.9"/>
        <n v="2.2000000000000002"/>
        <n v="2.2999999999999998"/>
        <n v="2.6"/>
        <n v="2"/>
        <m/>
      </sharedItems>
    </cacheField>
    <cacheField name="Discount value" numFmtId="0">
      <sharedItems containsString="0" containsBlank="1" containsNumber="1" containsInteger="1" minValue="24" maxValue="5801220"/>
    </cacheField>
    <cacheField name="Rating Comment" numFmtId="0">
      <sharedItems containsBlank="1"/>
    </cacheField>
    <cacheField name="Discount Comment" numFmtId="0">
      <sharedItems containsBlank="1" count="4">
        <s v="Medium Discount"/>
        <s v="High Discount"/>
        <s v="Low Discou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7.654973958335" createdVersion="6" refreshedVersion="6" minRefreshableVersion="3" recordCount="112" xr:uid="{778FDC03-95C2-C24F-A161-202D1DBBAE20}">
  <cacheSource type="worksheet">
    <worksheetSource ref="A1:L113" sheet="MAIN dataset"/>
  </cacheSource>
  <cacheFields count="12">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 Black"/>
        <s v="12 Litre Insulated Lunch Box Grey"/>
        <s v="LED Eye Protection  Desk Lamp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Ñ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SemiMixedTypes="0" containsString="0" containsNumber="1" containsInteger="1" minValue="38" maxValue="16201980"/>
    </cacheField>
    <cacheField name="old price" numFmtId="0">
      <sharedItems containsSemiMixedTypes="0" containsString="0" containsNumber="1" containsInteger="1" minValue="80" maxValue="22003200"/>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tring="0" containsBlank="1" containsNumber="1" containsInteger="1" minValue="-69" maxValue="-1"/>
    </cacheField>
    <cacheField name="Review Cleaned"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d" numFmtId="0">
      <sharedItems containsBlank="1"/>
    </cacheField>
    <cacheField name="new rating" numFmtId="0">
      <sharedItems containsMixedTypes="1" containsNumber="1" minValue="2" maxValue="5" count="23">
        <n v="4.5"/>
        <n v="4.0999999999999996"/>
        <n v="4.5999999999999996"/>
        <n v="4.7"/>
        <n v="4.8"/>
        <n v="4"/>
        <n v="3.8"/>
        <n v="4.2"/>
        <n v="5"/>
        <n v="3.3"/>
        <s v=""/>
        <n v="4.4000000000000004"/>
        <n v="4.3"/>
        <n v="2.5"/>
        <n v="3"/>
        <n v="2.1"/>
        <n v="2.8"/>
        <n v="2.7"/>
        <n v="2.9"/>
        <n v="2.2000000000000002"/>
        <n v="2.2999999999999998"/>
        <n v="2.6"/>
        <n v="2"/>
      </sharedItems>
    </cacheField>
    <cacheField name="Helper column" numFmtId="0">
      <sharedItems containsMixedTypes="1" containsNumber="1" minValue="2.0011199999999998" maxValue="5.0010300000000001" count="58">
        <n v="4.5000200000000001"/>
        <n v="4.1000299999999994"/>
        <n v="4.6000399999999999"/>
        <n v="4.7000500000000001"/>
        <n v="4.8000600000000002"/>
        <n v="4.00007"/>
        <n v="4.6000799999999993"/>
        <n v="4.0000900000000001"/>
        <n v="4.8000999999999996"/>
        <n v="3.8001099999999997"/>
        <n v="4.1001199999999995"/>
        <n v="4.7001300000000006"/>
        <n v="4.8001399999999999"/>
        <n v="4.5001499999999997"/>
        <n v="4.2001600000000003"/>
        <n v="5.0001699999999998"/>
        <n v="5.0001800000000003"/>
        <n v="5.0001899999999999"/>
        <n v="4.6002000000000001"/>
        <n v="4.6002099999999997"/>
        <n v="3.3002199999999999"/>
        <s v=""/>
        <n v="4.0002399999999998"/>
        <n v="4.4002500000000007"/>
        <n v="4.3002599999999997"/>
        <n v="4.6002700000000001"/>
        <n v="3.8002799999999999"/>
        <n v="3.8002899999999999"/>
        <n v="4.1002999999999998"/>
        <n v="4.3003200000000001"/>
        <n v="4.7003300000000001"/>
        <n v="4.3003399999999994"/>
        <n v="4.7003500000000003"/>
        <n v="4.5003599999999997"/>
        <n v="5.0003700000000002"/>
        <n v="5.0003799999999998"/>
        <n v="4.3003900000000002"/>
        <n v="4.5004"/>
        <n v="2.50061"/>
        <n v="3.0006200000000001"/>
        <n v="2.1006300000000002"/>
        <n v="2.80064"/>
        <n v="2.70065"/>
        <n v="2.9006599999999998"/>
        <n v="2.2006700000000001"/>
        <n v="2.3006799999999998"/>
        <n v="3.0006900000000001"/>
        <n v="2.6007000000000002"/>
        <n v="3.0007100000000002"/>
        <n v="2.3007199999999997"/>
        <n v="3.0007299999999999"/>
        <n v="2.2007400000000001"/>
        <n v="2.1007500000000001"/>
        <n v="3.0007999999999999"/>
        <n v="5.0008100000000004"/>
        <n v="4.0008400000000002"/>
        <n v="5.0010300000000001"/>
        <n v="2.0011199999999998"/>
      </sharedItems>
    </cacheField>
    <cacheField name="Discount value" numFmtId="0">
      <sharedItems containsSemiMixedTypes="0" containsString="0" containsNumber="1" containsInteger="1" minValue="24" maxValue="5801220"/>
    </cacheField>
    <cacheField name="Rating Comment" numFmtId="0">
      <sharedItems count="3">
        <s v="EXCELLENT"/>
        <s v="AVERAGE"/>
        <s v="POOR"/>
      </sharedItems>
    </cacheField>
    <cacheField name="Discount Comment" numFmtId="0">
      <sharedItems count="3">
        <s v="Medium Discount"/>
        <s v="High Discount"/>
        <s v="Low Discount"/>
      </sharedItems>
    </cacheField>
  </cacheFields>
  <extLst>
    <ext xmlns:x14="http://schemas.microsoft.com/office/spreadsheetml/2009/9/main" uri="{725AE2AE-9491-48be-B2B4-4EB974FC3084}">
      <x14:pivotCacheDefinition pivotCacheId="2004164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n v="950"/>
    <n v="1525"/>
    <n v="0.38"/>
    <x v="0"/>
    <s v="4.5 out of 5"/>
    <x v="0"/>
    <n v="575"/>
    <s v="EXCELLENT"/>
    <x v="0"/>
  </r>
  <r>
    <x v="1"/>
    <n v="527"/>
    <n v="999"/>
    <n v="0.47"/>
    <x v="1"/>
    <s v="4.1 out of 5"/>
    <x v="1"/>
    <n v="472"/>
    <s v="EXCELLENT"/>
    <x v="1"/>
  </r>
  <r>
    <x v="2"/>
    <n v="2199"/>
    <n v="2923"/>
    <n v="0.25"/>
    <x v="2"/>
    <s v="4.6 out of 5"/>
    <x v="2"/>
    <n v="724"/>
    <s v="AVERAGE"/>
    <x v="0"/>
  </r>
  <r>
    <x v="3"/>
    <n v="1580"/>
    <n v="2499"/>
    <n v="0.37"/>
    <x v="3"/>
    <s v="4.7 out of 5"/>
    <x v="3"/>
    <n v="919"/>
    <s v="EXCELLENT"/>
    <x v="0"/>
  </r>
  <r>
    <x v="4"/>
    <n v="1740"/>
    <n v="2356"/>
    <n v="0.26"/>
    <x v="4"/>
    <s v="4.8 out of 5"/>
    <x v="4"/>
    <n v="616"/>
    <s v="AVERAGE"/>
    <x v="0"/>
  </r>
  <r>
    <x v="5"/>
    <n v="2999"/>
    <n v="3290"/>
    <n v="0.09"/>
    <x v="5"/>
    <s v="4 out of 5"/>
    <x v="5"/>
    <n v="291"/>
    <s v="EXCELLENT"/>
    <x v="2"/>
  </r>
  <r>
    <x v="6"/>
    <n v="2319"/>
    <n v="3032"/>
    <n v="0.24"/>
    <x v="6"/>
    <s v="4.6 out of 5"/>
    <x v="2"/>
    <n v="713"/>
    <s v="AVERAGE"/>
    <x v="0"/>
  </r>
  <r>
    <x v="7"/>
    <n v="988"/>
    <n v="1580"/>
    <n v="0.37"/>
    <x v="0"/>
    <s v="4 out of 5"/>
    <x v="5"/>
    <n v="592"/>
    <s v="AVERAGE"/>
    <x v="0"/>
  </r>
  <r>
    <x v="8"/>
    <n v="1274"/>
    <n v="2800"/>
    <n v="0.55000000000000004"/>
    <x v="4"/>
    <s v="4.8 out of 5"/>
    <x v="4"/>
    <n v="1526"/>
    <s v="EXCELLENT"/>
    <x v="1"/>
  </r>
  <r>
    <x v="9"/>
    <n v="1600"/>
    <n v="2929"/>
    <n v="0.45"/>
    <x v="4"/>
    <s v="3.8 out of 5"/>
    <x v="6"/>
    <n v="1329"/>
    <s v="EXCELLENT"/>
    <x v="1"/>
  </r>
  <r>
    <x v="10"/>
    <n v="799"/>
    <n v="999"/>
    <n v="0.2"/>
    <x v="7"/>
    <s v="4.1 out of 5"/>
    <x v="1"/>
    <n v="200"/>
    <s v="EXCELLENT"/>
    <x v="0"/>
  </r>
  <r>
    <x v="11"/>
    <n v="990"/>
    <n v="1500"/>
    <n v="0.34"/>
    <x v="8"/>
    <s v="4.7 out of 5"/>
    <x v="3"/>
    <n v="510"/>
    <s v="AVERAGE"/>
    <x v="0"/>
  </r>
  <r>
    <x v="12"/>
    <n v="552"/>
    <n v="1035"/>
    <n v="0.47"/>
    <x v="7"/>
    <s v="4.8 out of 5"/>
    <x v="4"/>
    <n v="483"/>
    <s v="EXCELLENT"/>
    <x v="1"/>
  </r>
  <r>
    <x v="13"/>
    <n v="501"/>
    <n v="860"/>
    <n v="0.42"/>
    <x v="9"/>
    <s v="4.5 out of 5"/>
    <x v="0"/>
    <n v="359"/>
    <s v="EXCELLENT"/>
    <x v="1"/>
  </r>
  <r>
    <x v="14"/>
    <n v="1680"/>
    <n v="2499"/>
    <n v="0.33"/>
    <x v="10"/>
    <s v="4.2 out of 5"/>
    <x v="7"/>
    <n v="819"/>
    <s v="EXCELLENT"/>
    <x v="0"/>
  </r>
  <r>
    <x v="15"/>
    <n v="332"/>
    <n v="684"/>
    <n v="0.51"/>
    <x v="0"/>
    <s v="5 out of 5"/>
    <x v="8"/>
    <n v="352"/>
    <s v="EXCELLENT"/>
    <x v="1"/>
  </r>
  <r>
    <x v="16"/>
    <n v="195"/>
    <n v="360"/>
    <n v="0.46"/>
    <x v="0"/>
    <s v="5 out of 5"/>
    <x v="8"/>
    <n v="165"/>
    <s v="EXCELLENT"/>
    <x v="1"/>
  </r>
  <r>
    <x v="17"/>
    <n v="2025"/>
    <n v="3971"/>
    <n v="0.49"/>
    <x v="11"/>
    <s v="5 out of 5"/>
    <x v="8"/>
    <n v="1946"/>
    <s v="AVERAGE"/>
    <x v="1"/>
  </r>
  <r>
    <x v="18"/>
    <n v="2999"/>
    <n v="3699"/>
    <n v="0.19"/>
    <x v="4"/>
    <s v="4.6 out of 5"/>
    <x v="2"/>
    <n v="700"/>
    <s v="EXCELLENT"/>
    <x v="2"/>
  </r>
  <r>
    <x v="19"/>
    <n v="998"/>
    <n v="1966"/>
    <n v="0.49"/>
    <x v="12"/>
    <s v="4.6 out of 5"/>
    <x v="2"/>
    <n v="968"/>
    <s v="AVERAGE"/>
    <x v="1"/>
  </r>
  <r>
    <x v="20"/>
    <n v="38"/>
    <n v="80"/>
    <n v="0.53"/>
    <x v="13"/>
    <s v="3.3 out of 5"/>
    <x v="9"/>
    <n v="42"/>
    <s v="AVERAGE"/>
    <x v="1"/>
  </r>
  <r>
    <x v="21"/>
    <n v="1860"/>
    <n v="3220"/>
    <n v="0.42"/>
    <x v="14"/>
    <m/>
    <x v="10"/>
    <n v="1360"/>
    <s v="AVERAGE"/>
    <x v="1"/>
  </r>
  <r>
    <x v="22"/>
    <n v="880"/>
    <n v="1350"/>
    <n v="0.35"/>
    <x v="9"/>
    <s v="4 out of 5"/>
    <x v="5"/>
    <n v="470"/>
    <s v="EXCELLENT"/>
    <x v="0"/>
  </r>
  <r>
    <x v="23"/>
    <n v="1650"/>
    <n v="2150"/>
    <n v="0.23"/>
    <x v="1"/>
    <s v="4.4 out of 5"/>
    <x v="11"/>
    <n v="500"/>
    <s v="AVERAGE"/>
    <x v="0"/>
  </r>
  <r>
    <x v="24"/>
    <n v="2048"/>
    <n v="4500"/>
    <n v="0.54"/>
    <x v="3"/>
    <s v="4.3 out of 5"/>
    <x v="12"/>
    <n v="2452"/>
    <s v="AVERAGE"/>
    <x v="1"/>
  </r>
  <r>
    <x v="25"/>
    <n v="420"/>
    <n v="647"/>
    <n v="0.35"/>
    <x v="15"/>
    <s v="4.6 out of 5"/>
    <x v="2"/>
    <n v="227"/>
    <s v="AVERAGE"/>
    <x v="0"/>
  </r>
  <r>
    <x v="26"/>
    <n v="2880"/>
    <n v="3520"/>
    <n v="0.18"/>
    <x v="7"/>
    <s v="3.8 out of 5"/>
    <x v="6"/>
    <n v="640"/>
    <s v="EXCELLENT"/>
    <x v="2"/>
  </r>
  <r>
    <x v="27"/>
    <n v="1350"/>
    <n v="1990"/>
    <n v="0.32"/>
    <x v="13"/>
    <s v="3.8 out of 5"/>
    <x v="6"/>
    <n v="640"/>
    <s v="AVERAGE"/>
    <x v="0"/>
  </r>
  <r>
    <x v="28"/>
    <n v="1758"/>
    <n v="2499"/>
    <n v="0.3"/>
    <x v="16"/>
    <s v="4.1 out of 5"/>
    <x v="1"/>
    <n v="741"/>
    <s v="EXCELLENT"/>
    <x v="0"/>
  </r>
  <r>
    <x v="29"/>
    <n v="2200"/>
    <n v="4080"/>
    <n v="0.46"/>
    <x v="14"/>
    <m/>
    <x v="10"/>
    <n v="1880"/>
    <s v="AVERAGE"/>
    <x v="1"/>
  </r>
  <r>
    <x v="30"/>
    <n v="185"/>
    <n v="382"/>
    <n v="0.52"/>
    <x v="10"/>
    <s v="4.3 out of 5"/>
    <x v="12"/>
    <n v="197"/>
    <s v="EXCELLENT"/>
    <x v="1"/>
  </r>
  <r>
    <x v="31"/>
    <n v="980"/>
    <n v="1490"/>
    <n v="0.34"/>
    <x v="7"/>
    <s v="4.7 out of 5"/>
    <x v="3"/>
    <n v="510"/>
    <s v="EXCELLENT"/>
    <x v="0"/>
  </r>
  <r>
    <x v="32"/>
    <n v="1820"/>
    <n v="3490"/>
    <n v="0.48"/>
    <x v="10"/>
    <s v="4.3 out of 5"/>
    <x v="12"/>
    <n v="1670"/>
    <s v="EXCELLENT"/>
    <x v="1"/>
  </r>
  <r>
    <x v="33"/>
    <n v="1940"/>
    <n v="2650"/>
    <n v="0.27"/>
    <x v="16"/>
    <s v="4.7 out of 5"/>
    <x v="3"/>
    <n v="710"/>
    <s v="EXCELLENT"/>
    <x v="0"/>
  </r>
  <r>
    <x v="34"/>
    <n v="1980"/>
    <n v="2699"/>
    <n v="0.27"/>
    <x v="17"/>
    <s v="4.5 out of 5"/>
    <x v="0"/>
    <n v="719"/>
    <s v="AVERAGE"/>
    <x v="0"/>
  </r>
  <r>
    <x v="35"/>
    <n v="1620"/>
    <n v="2690"/>
    <n v="0.4"/>
    <x v="18"/>
    <s v="5 out of 5"/>
    <x v="8"/>
    <n v="1070"/>
    <s v="EXCELLENT"/>
    <x v="0"/>
  </r>
  <r>
    <x v="36"/>
    <n v="171"/>
    <n v="360"/>
    <n v="0.53"/>
    <x v="0"/>
    <s v="5 out of 5"/>
    <x v="8"/>
    <n v="189"/>
    <s v="EXCELLENT"/>
    <x v="1"/>
  </r>
  <r>
    <x v="37"/>
    <n v="389"/>
    <n v="656"/>
    <n v="0.41"/>
    <x v="19"/>
    <s v="4.3 out of 5"/>
    <x v="12"/>
    <n v="267"/>
    <s v="EXCELLENT"/>
    <x v="1"/>
  </r>
  <r>
    <x v="38"/>
    <n v="16201980"/>
    <n v="22003200"/>
    <n v="0.38"/>
    <x v="0"/>
    <s v="4.5 out of 5"/>
    <x v="0"/>
    <n v="5801220"/>
    <s v="EXCELLENT"/>
    <x v="0"/>
  </r>
  <r>
    <x v="39"/>
    <n v="2750"/>
    <n v="4471"/>
    <n v="0.38"/>
    <x v="14"/>
    <m/>
    <x v="10"/>
    <n v="1721"/>
    <s v="EXCELLENT"/>
    <x v="0"/>
  </r>
  <r>
    <x v="40"/>
    <n v="475"/>
    <n v="931"/>
    <n v="0.49"/>
    <x v="14"/>
    <m/>
    <x v="10"/>
    <n v="456"/>
    <s v="EXCELLENT"/>
    <x v="1"/>
  </r>
  <r>
    <x v="41"/>
    <n v="238"/>
    <n v="476"/>
    <n v="0.5"/>
    <x v="14"/>
    <m/>
    <x v="10"/>
    <n v="238"/>
    <s v="EXCELLENT"/>
    <x v="1"/>
  </r>
  <r>
    <x v="42"/>
    <n v="610"/>
    <n v="1060"/>
    <n v="0.42"/>
    <x v="14"/>
    <m/>
    <x v="10"/>
    <n v="450"/>
    <s v="EXCELLENT"/>
    <x v="1"/>
  </r>
  <r>
    <x v="43"/>
    <n v="2132"/>
    <n v="2169"/>
    <n v="0.02"/>
    <x v="14"/>
    <m/>
    <x v="10"/>
    <n v="37"/>
    <s v="EXCELLENT"/>
    <x v="2"/>
  </r>
  <r>
    <x v="44"/>
    <n v="999"/>
    <n v="2000"/>
    <n v="0.5"/>
    <x v="14"/>
    <m/>
    <x v="10"/>
    <n v="1001"/>
    <s v="EXCELLENT"/>
    <x v="1"/>
  </r>
  <r>
    <x v="45"/>
    <n v="1190"/>
    <n v="1785"/>
    <n v="0.33"/>
    <x v="14"/>
    <m/>
    <x v="10"/>
    <n v="595"/>
    <s v="EXCELLENT"/>
    <x v="0"/>
  </r>
  <r>
    <x v="46"/>
    <n v="671"/>
    <n v="1316"/>
    <n v="0.49"/>
    <x v="14"/>
    <m/>
    <x v="10"/>
    <n v="645"/>
    <s v="EXCELLENT"/>
    <x v="1"/>
  </r>
  <r>
    <x v="47"/>
    <n v="1200"/>
    <n v="1950"/>
    <n v="0.38"/>
    <x v="14"/>
    <m/>
    <x v="10"/>
    <n v="750"/>
    <s v="EXCELLENT"/>
    <x v="0"/>
  </r>
  <r>
    <x v="48"/>
    <n v="199"/>
    <n v="504"/>
    <n v="0.61"/>
    <x v="14"/>
    <m/>
    <x v="10"/>
    <n v="305"/>
    <s v="EXCELLENT"/>
    <x v="1"/>
  </r>
  <r>
    <x v="49"/>
    <n v="299"/>
    <n v="600"/>
    <n v="0.5"/>
    <x v="14"/>
    <m/>
    <x v="10"/>
    <n v="301"/>
    <s v="EXCELLENT"/>
    <x v="1"/>
  </r>
  <r>
    <x v="50"/>
    <n v="1660"/>
    <n v="1699"/>
    <n v="0.02"/>
    <x v="14"/>
    <m/>
    <x v="10"/>
    <n v="39"/>
    <s v="EXCELLENT"/>
    <x v="2"/>
  </r>
  <r>
    <x v="51"/>
    <n v="299"/>
    <n v="384"/>
    <n v="0.22"/>
    <x v="14"/>
    <m/>
    <x v="10"/>
    <n v="85"/>
    <s v="EXCELLENT"/>
    <x v="0"/>
  </r>
  <r>
    <x v="52"/>
    <n v="1459"/>
    <n v="1499"/>
    <n v="0.03"/>
    <x v="14"/>
    <m/>
    <x v="10"/>
    <n v="40"/>
    <s v="EXCELLENT"/>
    <x v="2"/>
  </r>
  <r>
    <x v="53"/>
    <n v="799"/>
    <n v="1343"/>
    <n v="0.41"/>
    <x v="14"/>
    <m/>
    <x v="10"/>
    <n v="544"/>
    <s v="EXCELLENT"/>
    <x v="1"/>
  </r>
  <r>
    <x v="54"/>
    <n v="499"/>
    <n v="900"/>
    <n v="0.45"/>
    <x v="14"/>
    <m/>
    <x v="10"/>
    <n v="401"/>
    <s v="EXCELLENT"/>
    <x v="1"/>
  </r>
  <r>
    <x v="55"/>
    <n v="699"/>
    <n v="1343"/>
    <n v="0.48"/>
    <x v="14"/>
    <m/>
    <x v="10"/>
    <n v="644"/>
    <s v="EXCELLENT"/>
    <x v="1"/>
  </r>
  <r>
    <x v="56"/>
    <n v="799"/>
    <n v="1567"/>
    <n v="0.49"/>
    <x v="14"/>
    <m/>
    <x v="10"/>
    <n v="768"/>
    <s v="POOR"/>
    <x v="1"/>
  </r>
  <r>
    <x v="57"/>
    <n v="2799"/>
    <n v="3810"/>
    <n v="0.27"/>
    <x v="14"/>
    <m/>
    <x v="10"/>
    <n v="1011"/>
    <s v="AVERAGE"/>
    <x v="0"/>
  </r>
  <r>
    <x v="54"/>
    <n v="399"/>
    <n v="896"/>
    <n v="0.55000000000000004"/>
    <x v="14"/>
    <m/>
    <x v="10"/>
    <n v="497"/>
    <s v="POOR"/>
    <x v="1"/>
  </r>
  <r>
    <x v="58"/>
    <n v="2170"/>
    <n v="2500"/>
    <n v="0.13"/>
    <x v="9"/>
    <s v="2.5 out of 5"/>
    <x v="13"/>
    <n v="330"/>
    <s v="POOR"/>
    <x v="2"/>
  </r>
  <r>
    <x v="59"/>
    <n v="458"/>
    <n v="986"/>
    <n v="0.54"/>
    <x v="20"/>
    <s v="3 out of 5"/>
    <x v="14"/>
    <n v="528"/>
    <s v="POOR"/>
    <x v="1"/>
  </r>
  <r>
    <x v="60"/>
    <n v="2115"/>
    <n v="4700"/>
    <n v="0.55000000000000004"/>
    <x v="13"/>
    <s v="2.1 out of 5"/>
    <x v="15"/>
    <n v="2585"/>
    <s v="POOR"/>
    <x v="1"/>
  </r>
  <r>
    <x v="61"/>
    <n v="445"/>
    <n v="873"/>
    <n v="0.49"/>
    <x v="21"/>
    <s v="2.8 out of 5"/>
    <x v="16"/>
    <n v="428"/>
    <s v="POOR"/>
    <x v="1"/>
  </r>
  <r>
    <x v="62"/>
    <n v="325"/>
    <n v="680"/>
    <n v="0.52"/>
    <x v="5"/>
    <s v="2.7 out of 5"/>
    <x v="17"/>
    <n v="355"/>
    <s v="POOR"/>
    <x v="1"/>
  </r>
  <r>
    <x v="63"/>
    <n v="1220"/>
    <n v="1555"/>
    <n v="0.22"/>
    <x v="22"/>
    <s v="2.9 out of 5"/>
    <x v="18"/>
    <n v="335"/>
    <s v="AVERAGE"/>
    <x v="0"/>
  </r>
  <r>
    <x v="64"/>
    <n v="990"/>
    <n v="1814"/>
    <n v="0.45"/>
    <x v="9"/>
    <s v="2.2 out of 5"/>
    <x v="19"/>
    <n v="824"/>
    <s v="POOR"/>
    <x v="1"/>
  </r>
  <r>
    <x v="65"/>
    <n v="1000"/>
    <n v="2000"/>
    <n v="0.5"/>
    <x v="3"/>
    <s v="2.3 out of 5"/>
    <x v="20"/>
    <n v="1000"/>
    <s v="AVERAGE"/>
    <x v="1"/>
  </r>
  <r>
    <x v="66"/>
    <n v="3750"/>
    <n v="6143"/>
    <n v="0.39"/>
    <x v="4"/>
    <s v="3 out of 5"/>
    <x v="14"/>
    <n v="2393"/>
    <s v="POOR"/>
    <x v="0"/>
  </r>
  <r>
    <x v="67"/>
    <n v="382"/>
    <n v="700"/>
    <n v="0.45"/>
    <x v="23"/>
    <s v="2.6 out of 5"/>
    <x v="21"/>
    <n v="318"/>
    <s v="AVERAGE"/>
    <x v="1"/>
  </r>
  <r>
    <x v="68"/>
    <n v="2300"/>
    <n v="3240"/>
    <n v="0.28999999999999998"/>
    <x v="4"/>
    <s v="3 out of 5"/>
    <x v="14"/>
    <n v="940"/>
    <s v="POOR"/>
    <x v="0"/>
  </r>
  <r>
    <x v="69"/>
    <n v="345"/>
    <n v="602"/>
    <n v="0.43"/>
    <x v="9"/>
    <s v="2.3 out of 5"/>
    <x v="20"/>
    <n v="257"/>
    <s v="POOR"/>
    <x v="1"/>
  </r>
  <r>
    <x v="70"/>
    <n v="509"/>
    <n v="899"/>
    <n v="0.43"/>
    <x v="4"/>
    <s v="3 out of 5"/>
    <x v="14"/>
    <n v="390"/>
    <s v="EXCELLENT"/>
    <x v="1"/>
  </r>
  <r>
    <x v="71"/>
    <n v="968"/>
    <n v="1814"/>
    <n v="0.47"/>
    <x v="9"/>
    <s v="2.2 out of 5"/>
    <x v="19"/>
    <n v="846"/>
    <s v="EXCELLENT"/>
    <x v="1"/>
  </r>
  <r>
    <x v="72"/>
    <n v="1570"/>
    <n v="2988"/>
    <n v="0.47"/>
    <x v="3"/>
    <s v="2.1 out of 5"/>
    <x v="15"/>
    <n v="1418"/>
    <s v="EXCELLENT"/>
    <x v="1"/>
  </r>
  <r>
    <x v="73"/>
    <n v="790"/>
    <n v="1485"/>
    <n v="0.47"/>
    <x v="14"/>
    <m/>
    <x v="10"/>
    <n v="695"/>
    <s v="EXCELLENT"/>
    <x v="1"/>
  </r>
  <r>
    <x v="74"/>
    <n v="690"/>
    <n v="1200"/>
    <n v="0.43"/>
    <x v="14"/>
    <m/>
    <x v="10"/>
    <n v="510"/>
    <s v="AVERAGE"/>
    <x v="1"/>
  </r>
  <r>
    <x v="75"/>
    <n v="1732"/>
    <n v="1799"/>
    <n v="0.04"/>
    <x v="14"/>
    <m/>
    <x v="10"/>
    <n v="67"/>
    <s v="EXCELLENT"/>
    <x v="2"/>
  </r>
  <r>
    <x v="76"/>
    <n v="230"/>
    <n v="450"/>
    <n v="0.49"/>
    <x v="14"/>
    <m/>
    <x v="10"/>
    <n v="220"/>
    <s v="EXCELLENT"/>
    <x v="1"/>
  </r>
  <r>
    <x v="77"/>
    <n v="1189"/>
    <n v="2199"/>
    <n v="0.46"/>
    <x v="18"/>
    <s v="3 out of 5"/>
    <x v="14"/>
    <n v="1010"/>
    <s v="EXCELLENT"/>
    <x v="1"/>
  </r>
  <r>
    <x v="78"/>
    <n v="979"/>
    <n v="1920"/>
    <n v="0.49"/>
    <x v="18"/>
    <s v="5 out of 5"/>
    <x v="8"/>
    <n v="941"/>
    <s v="AVERAGE"/>
    <x v="1"/>
  </r>
  <r>
    <x v="79"/>
    <n v="1460"/>
    <n v="2290"/>
    <n v="0.36"/>
    <x v="14"/>
    <m/>
    <x v="10"/>
    <n v="830"/>
    <s v="EXCELLENT"/>
    <x v="0"/>
  </r>
  <r>
    <x v="80"/>
    <n v="1666"/>
    <n v="1699"/>
    <n v="0.02"/>
    <x v="14"/>
    <m/>
    <x v="10"/>
    <n v="33"/>
    <s v="EXCELLENT"/>
    <x v="2"/>
  </r>
  <r>
    <x v="81"/>
    <n v="330"/>
    <n v="647"/>
    <n v="0.49"/>
    <x v="18"/>
    <s v="4 out of 5"/>
    <x v="5"/>
    <n v="317"/>
    <s v="EXCELLENT"/>
    <x v="1"/>
  </r>
  <r>
    <x v="48"/>
    <n v="176"/>
    <n v="345"/>
    <n v="0.49"/>
    <x v="14"/>
    <m/>
    <x v="10"/>
    <n v="169"/>
    <s v="EXCELLENT"/>
    <x v="1"/>
  </r>
  <r>
    <x v="82"/>
    <n v="1466"/>
    <n v="1699"/>
    <n v="0.14000000000000001"/>
    <x v="14"/>
    <m/>
    <x v="10"/>
    <n v="233"/>
    <s v="EXCELLENT"/>
    <x v="2"/>
  </r>
  <r>
    <x v="83"/>
    <n v="274"/>
    <n v="537"/>
    <n v="0.49"/>
    <x v="14"/>
    <m/>
    <x v="10"/>
    <n v="263"/>
    <s v="EXCELLENT"/>
    <x v="1"/>
  </r>
  <r>
    <x v="84"/>
    <n v="799"/>
    <n v="900"/>
    <n v="0.11"/>
    <x v="14"/>
    <m/>
    <x v="10"/>
    <n v="101"/>
    <s v="EXCELLENT"/>
    <x v="2"/>
  </r>
  <r>
    <x v="56"/>
    <n v="657"/>
    <n v="1288"/>
    <n v="0.49"/>
    <x v="14"/>
    <m/>
    <x v="10"/>
    <n v="631"/>
    <s v="EXCELLENT"/>
    <x v="1"/>
  </r>
  <r>
    <x v="85"/>
    <n v="1468"/>
    <n v="1699"/>
    <n v="0.14000000000000001"/>
    <x v="14"/>
    <m/>
    <x v="10"/>
    <n v="231"/>
    <s v="EXCELLENT"/>
    <x v="2"/>
  </r>
  <r>
    <x v="86"/>
    <n v="630"/>
    <n v="1100"/>
    <n v="0.43"/>
    <x v="14"/>
    <m/>
    <x v="10"/>
    <n v="470"/>
    <s v="EXCELLENT"/>
    <x v="1"/>
  </r>
  <r>
    <x v="87"/>
    <n v="850"/>
    <n v="1700"/>
    <n v="0.5"/>
    <x v="14"/>
    <m/>
    <x v="10"/>
    <n v="850"/>
    <s v="EXCELLENT"/>
    <x v="1"/>
  </r>
  <r>
    <x v="88"/>
    <n v="1300"/>
    <n v="2500"/>
    <n v="0.48"/>
    <x v="14"/>
    <m/>
    <x v="10"/>
    <n v="1200"/>
    <s v="EXCELLENT"/>
    <x v="1"/>
  </r>
  <r>
    <x v="89"/>
    <n v="105"/>
    <n v="200"/>
    <n v="0.48"/>
    <x v="14"/>
    <m/>
    <x v="10"/>
    <n v="95"/>
    <s v="EXCELLENT"/>
    <x v="1"/>
  </r>
  <r>
    <x v="90"/>
    <n v="899"/>
    <n v="1699"/>
    <n v="0.47"/>
    <x v="14"/>
    <m/>
    <x v="10"/>
    <n v="800"/>
    <s v="EXCELLENT"/>
    <x v="1"/>
  </r>
  <r>
    <x v="91"/>
    <n v="1200"/>
    <n v="2400"/>
    <n v="0.5"/>
    <x v="14"/>
    <m/>
    <x v="10"/>
    <n v="1200"/>
    <s v="EXCELLENT"/>
    <x v="1"/>
  </r>
  <r>
    <x v="92"/>
    <n v="1526"/>
    <n v="1660"/>
    <n v="0.08"/>
    <x v="14"/>
    <m/>
    <x v="10"/>
    <n v="134"/>
    <s v="EXCELLENT"/>
    <x v="2"/>
  </r>
  <r>
    <x v="93"/>
    <n v="1462"/>
    <n v="1499"/>
    <n v="0.02"/>
    <x v="14"/>
    <m/>
    <x v="10"/>
    <n v="37"/>
    <s v="EXCELLENT"/>
    <x v="2"/>
  </r>
  <r>
    <x v="94"/>
    <n v="248"/>
    <n v="486"/>
    <n v="0.49"/>
    <x v="14"/>
    <m/>
    <x v="10"/>
    <n v="238"/>
    <s v="EXCELLENT"/>
    <x v="1"/>
  </r>
  <r>
    <x v="95"/>
    <n v="3546"/>
    <n v="3699"/>
    <n v="0.04"/>
    <x v="14"/>
    <m/>
    <x v="10"/>
    <n v="153"/>
    <s v="EXCELLENT"/>
    <x v="2"/>
  </r>
  <r>
    <x v="96"/>
    <n v="525"/>
    <n v="1029"/>
    <n v="0.49"/>
    <x v="14"/>
    <m/>
    <x v="10"/>
    <n v="504"/>
    <s v="EXCELLENT"/>
    <x v="1"/>
  </r>
  <r>
    <x v="97"/>
    <n v="1080"/>
    <n v="1874"/>
    <n v="0.42"/>
    <x v="14"/>
    <m/>
    <x v="10"/>
    <n v="794"/>
    <s v="EXCELLENT"/>
    <x v="1"/>
  </r>
  <r>
    <x v="98"/>
    <n v="3640"/>
    <n v="4588"/>
    <n v="0.21"/>
    <x v="18"/>
    <s v="5 out of 5"/>
    <x v="8"/>
    <n v="948"/>
    <s v="EXCELLENT"/>
    <x v="0"/>
  </r>
  <r>
    <x v="99"/>
    <n v="1420"/>
    <n v="2420"/>
    <n v="0.41"/>
    <x v="14"/>
    <m/>
    <x v="10"/>
    <n v="1000"/>
    <s v="EXCELLENT"/>
    <x v="1"/>
  </r>
  <r>
    <x v="100"/>
    <n v="1875"/>
    <n v="1899"/>
    <n v="0.01"/>
    <x v="14"/>
    <m/>
    <x v="10"/>
    <n v="24"/>
    <s v="EXCELLENT"/>
    <x v="2"/>
  </r>
  <r>
    <x v="101"/>
    <n v="198"/>
    <n v="260"/>
    <n v="0.24"/>
    <x v="14"/>
    <m/>
    <x v="10"/>
    <n v="62"/>
    <s v="EXCELLENT"/>
    <x v="0"/>
  </r>
  <r>
    <x v="102"/>
    <n v="1150"/>
    <n v="1737"/>
    <n v="0.34"/>
    <x v="14"/>
    <m/>
    <x v="10"/>
    <n v="587"/>
    <s v="EXCELLENT"/>
    <x v="0"/>
  </r>
  <r>
    <x v="103"/>
    <n v="1190"/>
    <n v="1810"/>
    <n v="0.34"/>
    <x v="14"/>
    <m/>
    <x v="10"/>
    <n v="620"/>
    <s v="EXCELLENT"/>
    <x v="0"/>
  </r>
  <r>
    <x v="104"/>
    <n v="1658"/>
    <n v="1699"/>
    <n v="0.02"/>
    <x v="14"/>
    <m/>
    <x v="10"/>
    <n v="41"/>
    <s v="POOR"/>
    <x v="2"/>
  </r>
  <r>
    <x v="105"/>
    <n v="1768"/>
    <n v="1799"/>
    <n v="0.02"/>
    <x v="14"/>
    <m/>
    <x v="10"/>
    <n v="31"/>
    <s v="EXCELLENT"/>
    <x v="2"/>
  </r>
  <r>
    <x v="106"/>
    <n v="199"/>
    <n v="553"/>
    <n v="0.64"/>
    <x v="14"/>
    <m/>
    <x v="10"/>
    <n v="354"/>
    <s v="POOR"/>
    <x v="1"/>
  </r>
  <r>
    <x v="107"/>
    <n v="450"/>
    <n v="900"/>
    <n v="0.5"/>
    <x v="18"/>
    <s v="2 out of 5"/>
    <x v="22"/>
    <n v="450"/>
    <s v="POOR"/>
    <x v="1"/>
  </r>
  <r>
    <x v="108"/>
    <n v="169"/>
    <n v="320"/>
    <n v="0.47"/>
    <x v="14"/>
    <m/>
    <x v="10"/>
    <n v="151"/>
    <s v="POOR"/>
    <x v="1"/>
  </r>
  <r>
    <x v="109"/>
    <m/>
    <m/>
    <m/>
    <x v="14"/>
    <m/>
    <x v="23"/>
    <m/>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x v="0"/>
    <n v="-2"/>
    <x v="0"/>
    <s v="4.5 out of 5"/>
    <x v="0"/>
    <x v="0"/>
    <n v="575"/>
    <x v="0"/>
    <x v="0"/>
  </r>
  <r>
    <x v="1"/>
    <n v="527"/>
    <n v="999"/>
    <x v="1"/>
    <n v="-14"/>
    <x v="1"/>
    <s v="4.1 out of 5"/>
    <x v="1"/>
    <x v="1"/>
    <n v="472"/>
    <x v="0"/>
    <x v="1"/>
  </r>
  <r>
    <x v="2"/>
    <n v="2199"/>
    <n v="2923"/>
    <x v="2"/>
    <n v="-24"/>
    <x v="2"/>
    <s v="4.6 out of 5"/>
    <x v="2"/>
    <x v="2"/>
    <n v="724"/>
    <x v="1"/>
    <x v="0"/>
  </r>
  <r>
    <x v="3"/>
    <n v="1580"/>
    <n v="2499"/>
    <x v="3"/>
    <n v="-7"/>
    <x v="3"/>
    <s v="4.7 out of 5"/>
    <x v="3"/>
    <x v="3"/>
    <n v="919"/>
    <x v="0"/>
    <x v="0"/>
  </r>
  <r>
    <x v="4"/>
    <n v="1740"/>
    <n v="2356"/>
    <x v="4"/>
    <n v="-5"/>
    <x v="4"/>
    <s v="4.8 out of 5"/>
    <x v="4"/>
    <x v="4"/>
    <n v="616"/>
    <x v="1"/>
    <x v="0"/>
  </r>
  <r>
    <x v="5"/>
    <n v="2999"/>
    <n v="3290"/>
    <x v="5"/>
    <n v="-15"/>
    <x v="5"/>
    <s v="4 out of 5"/>
    <x v="5"/>
    <x v="5"/>
    <n v="291"/>
    <x v="0"/>
    <x v="2"/>
  </r>
  <r>
    <x v="6"/>
    <n v="2319"/>
    <n v="3032"/>
    <x v="6"/>
    <n v="-55"/>
    <x v="6"/>
    <s v="4.6 out of 5"/>
    <x v="2"/>
    <x v="6"/>
    <n v="713"/>
    <x v="1"/>
    <x v="0"/>
  </r>
  <r>
    <x v="7"/>
    <n v="988"/>
    <n v="1580"/>
    <x v="3"/>
    <n v="-2"/>
    <x v="0"/>
    <s v="4 out of 5"/>
    <x v="5"/>
    <x v="7"/>
    <n v="592"/>
    <x v="1"/>
    <x v="0"/>
  </r>
  <r>
    <x v="8"/>
    <n v="1274"/>
    <n v="2800"/>
    <x v="7"/>
    <n v="-5"/>
    <x v="4"/>
    <s v="4.8 out of 5"/>
    <x v="4"/>
    <x v="8"/>
    <n v="1526"/>
    <x v="0"/>
    <x v="1"/>
  </r>
  <r>
    <x v="9"/>
    <n v="1600"/>
    <n v="2929"/>
    <x v="8"/>
    <n v="-5"/>
    <x v="4"/>
    <s v="3.8 out of 5"/>
    <x v="6"/>
    <x v="9"/>
    <n v="1329"/>
    <x v="0"/>
    <x v="1"/>
  </r>
  <r>
    <x v="10"/>
    <n v="799"/>
    <n v="999"/>
    <x v="9"/>
    <n v="-12"/>
    <x v="7"/>
    <s v="4.1 out of 5"/>
    <x v="1"/>
    <x v="10"/>
    <n v="200"/>
    <x v="0"/>
    <x v="0"/>
  </r>
  <r>
    <x v="11"/>
    <n v="990"/>
    <n v="1500"/>
    <x v="10"/>
    <n v="-39"/>
    <x v="8"/>
    <s v="4.7 out of 5"/>
    <x v="3"/>
    <x v="11"/>
    <n v="510"/>
    <x v="1"/>
    <x v="0"/>
  </r>
  <r>
    <x v="12"/>
    <n v="552"/>
    <n v="1035"/>
    <x v="1"/>
    <n v="-12"/>
    <x v="7"/>
    <s v="4.8 out of 5"/>
    <x v="4"/>
    <x v="12"/>
    <n v="483"/>
    <x v="0"/>
    <x v="1"/>
  </r>
  <r>
    <x v="13"/>
    <n v="501"/>
    <n v="860"/>
    <x v="11"/>
    <n v="-6"/>
    <x v="9"/>
    <s v="4.5 out of 5"/>
    <x v="0"/>
    <x v="13"/>
    <n v="359"/>
    <x v="0"/>
    <x v="1"/>
  </r>
  <r>
    <x v="14"/>
    <n v="1680"/>
    <n v="2499"/>
    <x v="12"/>
    <n v="-9"/>
    <x v="10"/>
    <s v="4.2 out of 5"/>
    <x v="7"/>
    <x v="14"/>
    <n v="819"/>
    <x v="0"/>
    <x v="0"/>
  </r>
  <r>
    <x v="15"/>
    <n v="332"/>
    <n v="684"/>
    <x v="13"/>
    <n v="-2"/>
    <x v="0"/>
    <s v="5 out of 5"/>
    <x v="8"/>
    <x v="15"/>
    <n v="352"/>
    <x v="0"/>
    <x v="1"/>
  </r>
  <r>
    <x v="16"/>
    <n v="195"/>
    <n v="360"/>
    <x v="14"/>
    <n v="-2"/>
    <x v="0"/>
    <s v="5 out of 5"/>
    <x v="8"/>
    <x v="16"/>
    <n v="165"/>
    <x v="0"/>
    <x v="1"/>
  </r>
  <r>
    <x v="17"/>
    <n v="2025"/>
    <n v="3971"/>
    <x v="15"/>
    <n v="-3"/>
    <x v="11"/>
    <s v="5 out of 5"/>
    <x v="8"/>
    <x v="17"/>
    <n v="1946"/>
    <x v="1"/>
    <x v="1"/>
  </r>
  <r>
    <x v="18"/>
    <n v="2999"/>
    <n v="3699"/>
    <x v="16"/>
    <n v="-5"/>
    <x v="4"/>
    <s v="4.6 out of 5"/>
    <x v="2"/>
    <x v="18"/>
    <n v="700"/>
    <x v="0"/>
    <x v="2"/>
  </r>
  <r>
    <x v="19"/>
    <n v="998"/>
    <n v="1966"/>
    <x v="15"/>
    <n v="-44"/>
    <x v="12"/>
    <s v="4.6 out of 5"/>
    <x v="2"/>
    <x v="19"/>
    <n v="968"/>
    <x v="1"/>
    <x v="1"/>
  </r>
  <r>
    <x v="20"/>
    <n v="38"/>
    <n v="80"/>
    <x v="17"/>
    <n v="-13"/>
    <x v="13"/>
    <s v="3.3 out of 5"/>
    <x v="9"/>
    <x v="20"/>
    <n v="42"/>
    <x v="1"/>
    <x v="1"/>
  </r>
  <r>
    <x v="21"/>
    <n v="1860"/>
    <n v="3220"/>
    <x v="11"/>
    <m/>
    <x v="14"/>
    <m/>
    <x v="10"/>
    <x v="21"/>
    <n v="1360"/>
    <x v="1"/>
    <x v="1"/>
  </r>
  <r>
    <x v="22"/>
    <n v="880"/>
    <n v="1350"/>
    <x v="18"/>
    <n v="-6"/>
    <x v="9"/>
    <s v="4 out of 5"/>
    <x v="5"/>
    <x v="22"/>
    <n v="470"/>
    <x v="0"/>
    <x v="0"/>
  </r>
  <r>
    <x v="23"/>
    <n v="1650"/>
    <n v="2150"/>
    <x v="19"/>
    <n v="-14"/>
    <x v="1"/>
    <s v="4.4 out of 5"/>
    <x v="11"/>
    <x v="23"/>
    <n v="500"/>
    <x v="1"/>
    <x v="0"/>
  </r>
  <r>
    <x v="24"/>
    <n v="2048"/>
    <n v="4500"/>
    <x v="20"/>
    <n v="-7"/>
    <x v="3"/>
    <s v="4.3 out of 5"/>
    <x v="12"/>
    <x v="24"/>
    <n v="2452"/>
    <x v="1"/>
    <x v="1"/>
  </r>
  <r>
    <x v="25"/>
    <n v="420"/>
    <n v="647"/>
    <x v="18"/>
    <n v="-49"/>
    <x v="15"/>
    <s v="4.6 out of 5"/>
    <x v="2"/>
    <x v="25"/>
    <n v="227"/>
    <x v="1"/>
    <x v="0"/>
  </r>
  <r>
    <x v="26"/>
    <n v="2880"/>
    <n v="3520"/>
    <x v="21"/>
    <n v="-12"/>
    <x v="7"/>
    <s v="3.8 out of 5"/>
    <x v="6"/>
    <x v="26"/>
    <n v="640"/>
    <x v="0"/>
    <x v="2"/>
  </r>
  <r>
    <x v="27"/>
    <n v="1350"/>
    <n v="1990"/>
    <x v="22"/>
    <n v="-13"/>
    <x v="13"/>
    <s v="3.8 out of 5"/>
    <x v="6"/>
    <x v="27"/>
    <n v="640"/>
    <x v="1"/>
    <x v="0"/>
  </r>
  <r>
    <x v="28"/>
    <n v="1758"/>
    <n v="2499"/>
    <x v="23"/>
    <n v="-20"/>
    <x v="16"/>
    <s v="4.1 out of 5"/>
    <x v="1"/>
    <x v="28"/>
    <n v="741"/>
    <x v="0"/>
    <x v="0"/>
  </r>
  <r>
    <x v="29"/>
    <n v="2200"/>
    <n v="4080"/>
    <x v="14"/>
    <m/>
    <x v="14"/>
    <m/>
    <x v="10"/>
    <x v="21"/>
    <n v="1880"/>
    <x v="1"/>
    <x v="1"/>
  </r>
  <r>
    <x v="30"/>
    <n v="185"/>
    <n v="382"/>
    <x v="24"/>
    <n v="-9"/>
    <x v="10"/>
    <s v="4.3 out of 5"/>
    <x v="12"/>
    <x v="29"/>
    <n v="197"/>
    <x v="0"/>
    <x v="1"/>
  </r>
  <r>
    <x v="31"/>
    <n v="980"/>
    <n v="1490"/>
    <x v="10"/>
    <n v="-12"/>
    <x v="7"/>
    <s v="4.7 out of 5"/>
    <x v="3"/>
    <x v="30"/>
    <n v="510"/>
    <x v="0"/>
    <x v="0"/>
  </r>
  <r>
    <x v="32"/>
    <n v="1820"/>
    <n v="3490"/>
    <x v="25"/>
    <n v="-9"/>
    <x v="10"/>
    <s v="4.3 out of 5"/>
    <x v="12"/>
    <x v="31"/>
    <n v="1670"/>
    <x v="0"/>
    <x v="1"/>
  </r>
  <r>
    <x v="33"/>
    <n v="1940"/>
    <n v="2650"/>
    <x v="26"/>
    <n v="-20"/>
    <x v="16"/>
    <s v="4.7 out of 5"/>
    <x v="3"/>
    <x v="32"/>
    <n v="710"/>
    <x v="0"/>
    <x v="0"/>
  </r>
  <r>
    <x v="34"/>
    <n v="1980"/>
    <n v="2699"/>
    <x v="26"/>
    <n v="-32"/>
    <x v="17"/>
    <s v="4.5 out of 5"/>
    <x v="0"/>
    <x v="33"/>
    <n v="719"/>
    <x v="1"/>
    <x v="0"/>
  </r>
  <r>
    <x v="35"/>
    <n v="1620"/>
    <n v="2690"/>
    <x v="27"/>
    <n v="-1"/>
    <x v="18"/>
    <s v="5 out of 5"/>
    <x v="8"/>
    <x v="34"/>
    <n v="1070"/>
    <x v="0"/>
    <x v="0"/>
  </r>
  <r>
    <x v="36"/>
    <n v="171"/>
    <n v="360"/>
    <x v="17"/>
    <n v="-2"/>
    <x v="0"/>
    <s v="5 out of 5"/>
    <x v="8"/>
    <x v="35"/>
    <n v="189"/>
    <x v="0"/>
    <x v="1"/>
  </r>
  <r>
    <x v="37"/>
    <n v="389"/>
    <n v="656"/>
    <x v="28"/>
    <n v="-36"/>
    <x v="19"/>
    <s v="4.3 out of 5"/>
    <x v="12"/>
    <x v="36"/>
    <n v="267"/>
    <x v="0"/>
    <x v="1"/>
  </r>
  <r>
    <x v="38"/>
    <n v="16201980"/>
    <n v="22003200"/>
    <x v="0"/>
    <n v="-2"/>
    <x v="0"/>
    <s v="4.5 out of 5"/>
    <x v="0"/>
    <x v="37"/>
    <n v="5801220"/>
    <x v="0"/>
    <x v="0"/>
  </r>
  <r>
    <x v="39"/>
    <n v="2750"/>
    <n v="4471"/>
    <x v="0"/>
    <m/>
    <x v="14"/>
    <m/>
    <x v="10"/>
    <x v="21"/>
    <n v="1721"/>
    <x v="0"/>
    <x v="0"/>
  </r>
  <r>
    <x v="40"/>
    <n v="475"/>
    <n v="931"/>
    <x v="15"/>
    <m/>
    <x v="14"/>
    <m/>
    <x v="10"/>
    <x v="21"/>
    <n v="456"/>
    <x v="0"/>
    <x v="1"/>
  </r>
  <r>
    <x v="41"/>
    <n v="238"/>
    <n v="476"/>
    <x v="29"/>
    <m/>
    <x v="14"/>
    <m/>
    <x v="10"/>
    <x v="21"/>
    <n v="238"/>
    <x v="0"/>
    <x v="1"/>
  </r>
  <r>
    <x v="42"/>
    <n v="610"/>
    <n v="1060"/>
    <x v="11"/>
    <m/>
    <x v="14"/>
    <m/>
    <x v="10"/>
    <x v="21"/>
    <n v="450"/>
    <x v="0"/>
    <x v="1"/>
  </r>
  <r>
    <x v="43"/>
    <n v="2132"/>
    <n v="2169"/>
    <x v="30"/>
    <m/>
    <x v="14"/>
    <m/>
    <x v="10"/>
    <x v="21"/>
    <n v="37"/>
    <x v="0"/>
    <x v="2"/>
  </r>
  <r>
    <x v="44"/>
    <n v="999"/>
    <n v="2000"/>
    <x v="29"/>
    <m/>
    <x v="14"/>
    <m/>
    <x v="10"/>
    <x v="21"/>
    <n v="1001"/>
    <x v="0"/>
    <x v="1"/>
  </r>
  <r>
    <x v="45"/>
    <n v="1190"/>
    <n v="1785"/>
    <x v="12"/>
    <m/>
    <x v="14"/>
    <m/>
    <x v="10"/>
    <x v="21"/>
    <n v="595"/>
    <x v="0"/>
    <x v="0"/>
  </r>
  <r>
    <x v="46"/>
    <n v="671"/>
    <n v="1316"/>
    <x v="15"/>
    <m/>
    <x v="14"/>
    <m/>
    <x v="10"/>
    <x v="21"/>
    <n v="645"/>
    <x v="0"/>
    <x v="1"/>
  </r>
  <r>
    <x v="47"/>
    <n v="1200"/>
    <n v="1950"/>
    <x v="0"/>
    <m/>
    <x v="14"/>
    <m/>
    <x v="10"/>
    <x v="21"/>
    <n v="750"/>
    <x v="0"/>
    <x v="0"/>
  </r>
  <r>
    <x v="48"/>
    <n v="199"/>
    <n v="504"/>
    <x v="31"/>
    <m/>
    <x v="14"/>
    <m/>
    <x v="10"/>
    <x v="21"/>
    <n v="305"/>
    <x v="0"/>
    <x v="1"/>
  </r>
  <r>
    <x v="49"/>
    <n v="299"/>
    <n v="600"/>
    <x v="29"/>
    <m/>
    <x v="14"/>
    <m/>
    <x v="10"/>
    <x v="21"/>
    <n v="301"/>
    <x v="0"/>
    <x v="1"/>
  </r>
  <r>
    <x v="50"/>
    <n v="1660"/>
    <n v="1699"/>
    <x v="30"/>
    <m/>
    <x v="14"/>
    <m/>
    <x v="10"/>
    <x v="21"/>
    <n v="39"/>
    <x v="0"/>
    <x v="2"/>
  </r>
  <r>
    <x v="51"/>
    <n v="299"/>
    <n v="384"/>
    <x v="32"/>
    <m/>
    <x v="14"/>
    <m/>
    <x v="10"/>
    <x v="21"/>
    <n v="85"/>
    <x v="0"/>
    <x v="0"/>
  </r>
  <r>
    <x v="52"/>
    <n v="1459"/>
    <n v="1499"/>
    <x v="33"/>
    <m/>
    <x v="14"/>
    <m/>
    <x v="10"/>
    <x v="21"/>
    <n v="40"/>
    <x v="0"/>
    <x v="2"/>
  </r>
  <r>
    <x v="53"/>
    <n v="799"/>
    <n v="1343"/>
    <x v="28"/>
    <m/>
    <x v="14"/>
    <m/>
    <x v="10"/>
    <x v="21"/>
    <n v="544"/>
    <x v="0"/>
    <x v="1"/>
  </r>
  <r>
    <x v="54"/>
    <n v="499"/>
    <n v="900"/>
    <x v="8"/>
    <m/>
    <x v="14"/>
    <m/>
    <x v="10"/>
    <x v="21"/>
    <n v="401"/>
    <x v="0"/>
    <x v="1"/>
  </r>
  <r>
    <x v="55"/>
    <n v="699"/>
    <n v="1343"/>
    <x v="25"/>
    <m/>
    <x v="14"/>
    <m/>
    <x v="10"/>
    <x v="21"/>
    <n v="644"/>
    <x v="0"/>
    <x v="1"/>
  </r>
  <r>
    <x v="56"/>
    <n v="799"/>
    <n v="1567"/>
    <x v="15"/>
    <m/>
    <x v="14"/>
    <m/>
    <x v="10"/>
    <x v="21"/>
    <n v="768"/>
    <x v="2"/>
    <x v="1"/>
  </r>
  <r>
    <x v="57"/>
    <n v="2799"/>
    <n v="3810"/>
    <x v="26"/>
    <m/>
    <x v="14"/>
    <m/>
    <x v="10"/>
    <x v="21"/>
    <n v="1011"/>
    <x v="1"/>
    <x v="0"/>
  </r>
  <r>
    <x v="54"/>
    <n v="399"/>
    <n v="896"/>
    <x v="7"/>
    <m/>
    <x v="14"/>
    <m/>
    <x v="10"/>
    <x v="21"/>
    <n v="497"/>
    <x v="2"/>
    <x v="1"/>
  </r>
  <r>
    <x v="58"/>
    <n v="2170"/>
    <n v="2500"/>
    <x v="34"/>
    <n v="-6"/>
    <x v="9"/>
    <s v="2.5 out of 5"/>
    <x v="13"/>
    <x v="38"/>
    <n v="330"/>
    <x v="2"/>
    <x v="2"/>
  </r>
  <r>
    <x v="59"/>
    <n v="458"/>
    <n v="986"/>
    <x v="20"/>
    <n v="-10"/>
    <x v="20"/>
    <s v="3 out of 5"/>
    <x v="14"/>
    <x v="39"/>
    <n v="528"/>
    <x v="2"/>
    <x v="1"/>
  </r>
  <r>
    <x v="60"/>
    <n v="2115"/>
    <n v="4700"/>
    <x v="7"/>
    <n v="-13"/>
    <x v="13"/>
    <s v="2.1 out of 5"/>
    <x v="15"/>
    <x v="40"/>
    <n v="2585"/>
    <x v="2"/>
    <x v="1"/>
  </r>
  <r>
    <x v="61"/>
    <n v="445"/>
    <n v="873"/>
    <x v="15"/>
    <n v="-69"/>
    <x v="21"/>
    <s v="2.8 out of 5"/>
    <x v="16"/>
    <x v="41"/>
    <n v="428"/>
    <x v="2"/>
    <x v="1"/>
  </r>
  <r>
    <x v="62"/>
    <n v="325"/>
    <n v="680"/>
    <x v="24"/>
    <n v="-15"/>
    <x v="5"/>
    <s v="2.7 out of 5"/>
    <x v="17"/>
    <x v="42"/>
    <n v="355"/>
    <x v="2"/>
    <x v="1"/>
  </r>
  <r>
    <x v="63"/>
    <n v="1220"/>
    <n v="1555"/>
    <x v="32"/>
    <n v="-16"/>
    <x v="22"/>
    <s v="2.9 out of 5"/>
    <x v="18"/>
    <x v="43"/>
    <n v="335"/>
    <x v="1"/>
    <x v="0"/>
  </r>
  <r>
    <x v="64"/>
    <n v="990"/>
    <n v="1814"/>
    <x v="8"/>
    <n v="-6"/>
    <x v="9"/>
    <s v="2.2 out of 5"/>
    <x v="19"/>
    <x v="44"/>
    <n v="824"/>
    <x v="2"/>
    <x v="1"/>
  </r>
  <r>
    <x v="65"/>
    <n v="1000"/>
    <n v="2000"/>
    <x v="29"/>
    <n v="-7"/>
    <x v="3"/>
    <s v="2.3 out of 5"/>
    <x v="20"/>
    <x v="45"/>
    <n v="1000"/>
    <x v="1"/>
    <x v="1"/>
  </r>
  <r>
    <x v="66"/>
    <n v="3750"/>
    <n v="6143"/>
    <x v="35"/>
    <n v="-5"/>
    <x v="4"/>
    <s v="3 out of 5"/>
    <x v="14"/>
    <x v="46"/>
    <n v="2393"/>
    <x v="2"/>
    <x v="0"/>
  </r>
  <r>
    <x v="67"/>
    <n v="382"/>
    <n v="700"/>
    <x v="8"/>
    <n v="-17"/>
    <x v="23"/>
    <s v="2.6 out of 5"/>
    <x v="21"/>
    <x v="47"/>
    <n v="318"/>
    <x v="1"/>
    <x v="1"/>
  </r>
  <r>
    <x v="68"/>
    <n v="2300"/>
    <n v="3240"/>
    <x v="36"/>
    <n v="-5"/>
    <x v="4"/>
    <s v="3 out of 5"/>
    <x v="14"/>
    <x v="48"/>
    <n v="940"/>
    <x v="2"/>
    <x v="0"/>
  </r>
  <r>
    <x v="69"/>
    <n v="345"/>
    <n v="602"/>
    <x v="37"/>
    <n v="-6"/>
    <x v="9"/>
    <s v="2.3 out of 5"/>
    <x v="20"/>
    <x v="49"/>
    <n v="257"/>
    <x v="2"/>
    <x v="1"/>
  </r>
  <r>
    <x v="70"/>
    <n v="509"/>
    <n v="899"/>
    <x v="37"/>
    <n v="-5"/>
    <x v="4"/>
    <s v="3 out of 5"/>
    <x v="14"/>
    <x v="50"/>
    <n v="390"/>
    <x v="0"/>
    <x v="1"/>
  </r>
  <r>
    <x v="71"/>
    <n v="968"/>
    <n v="1814"/>
    <x v="1"/>
    <n v="-6"/>
    <x v="9"/>
    <s v="2.2 out of 5"/>
    <x v="19"/>
    <x v="51"/>
    <n v="846"/>
    <x v="0"/>
    <x v="1"/>
  </r>
  <r>
    <x v="72"/>
    <n v="1570"/>
    <n v="2988"/>
    <x v="1"/>
    <n v="-7"/>
    <x v="3"/>
    <s v="2.1 out of 5"/>
    <x v="15"/>
    <x v="52"/>
    <n v="1418"/>
    <x v="0"/>
    <x v="1"/>
  </r>
  <r>
    <x v="73"/>
    <n v="790"/>
    <n v="1485"/>
    <x v="1"/>
    <m/>
    <x v="14"/>
    <m/>
    <x v="10"/>
    <x v="21"/>
    <n v="695"/>
    <x v="0"/>
    <x v="1"/>
  </r>
  <r>
    <x v="74"/>
    <n v="690"/>
    <n v="1200"/>
    <x v="37"/>
    <m/>
    <x v="14"/>
    <m/>
    <x v="10"/>
    <x v="21"/>
    <n v="510"/>
    <x v="1"/>
    <x v="1"/>
  </r>
  <r>
    <x v="75"/>
    <n v="1732"/>
    <n v="1799"/>
    <x v="38"/>
    <m/>
    <x v="14"/>
    <m/>
    <x v="10"/>
    <x v="21"/>
    <n v="67"/>
    <x v="0"/>
    <x v="2"/>
  </r>
  <r>
    <x v="76"/>
    <n v="230"/>
    <n v="450"/>
    <x v="15"/>
    <m/>
    <x v="14"/>
    <m/>
    <x v="10"/>
    <x v="21"/>
    <n v="220"/>
    <x v="0"/>
    <x v="1"/>
  </r>
  <r>
    <x v="77"/>
    <n v="1189"/>
    <n v="2199"/>
    <x v="14"/>
    <n v="-1"/>
    <x v="18"/>
    <s v="3 out of 5"/>
    <x v="14"/>
    <x v="53"/>
    <n v="1010"/>
    <x v="0"/>
    <x v="1"/>
  </r>
  <r>
    <x v="78"/>
    <n v="979"/>
    <n v="1920"/>
    <x v="15"/>
    <n v="-1"/>
    <x v="18"/>
    <s v="5 out of 5"/>
    <x v="8"/>
    <x v="54"/>
    <n v="941"/>
    <x v="1"/>
    <x v="1"/>
  </r>
  <r>
    <x v="79"/>
    <n v="1460"/>
    <n v="2290"/>
    <x v="39"/>
    <m/>
    <x v="14"/>
    <m/>
    <x v="10"/>
    <x v="21"/>
    <n v="830"/>
    <x v="0"/>
    <x v="0"/>
  </r>
  <r>
    <x v="80"/>
    <n v="1666"/>
    <n v="1699"/>
    <x v="30"/>
    <m/>
    <x v="14"/>
    <m/>
    <x v="10"/>
    <x v="21"/>
    <n v="33"/>
    <x v="0"/>
    <x v="2"/>
  </r>
  <r>
    <x v="81"/>
    <n v="330"/>
    <n v="647"/>
    <x v="15"/>
    <n v="-1"/>
    <x v="18"/>
    <s v="4 out of 5"/>
    <x v="5"/>
    <x v="55"/>
    <n v="317"/>
    <x v="0"/>
    <x v="1"/>
  </r>
  <r>
    <x v="48"/>
    <n v="176"/>
    <n v="345"/>
    <x v="15"/>
    <m/>
    <x v="14"/>
    <m/>
    <x v="10"/>
    <x v="21"/>
    <n v="169"/>
    <x v="0"/>
    <x v="1"/>
  </r>
  <r>
    <x v="82"/>
    <n v="1466"/>
    <n v="1699"/>
    <x v="40"/>
    <m/>
    <x v="14"/>
    <m/>
    <x v="10"/>
    <x v="21"/>
    <n v="233"/>
    <x v="0"/>
    <x v="2"/>
  </r>
  <r>
    <x v="83"/>
    <n v="274"/>
    <n v="537"/>
    <x v="15"/>
    <m/>
    <x v="14"/>
    <m/>
    <x v="10"/>
    <x v="21"/>
    <n v="263"/>
    <x v="0"/>
    <x v="1"/>
  </r>
  <r>
    <x v="84"/>
    <n v="799"/>
    <n v="900"/>
    <x v="41"/>
    <m/>
    <x v="14"/>
    <m/>
    <x v="10"/>
    <x v="21"/>
    <n v="101"/>
    <x v="0"/>
    <x v="2"/>
  </r>
  <r>
    <x v="56"/>
    <n v="657"/>
    <n v="1288"/>
    <x v="15"/>
    <m/>
    <x v="14"/>
    <m/>
    <x v="10"/>
    <x v="21"/>
    <n v="631"/>
    <x v="0"/>
    <x v="1"/>
  </r>
  <r>
    <x v="85"/>
    <n v="1468"/>
    <n v="1699"/>
    <x v="40"/>
    <m/>
    <x v="14"/>
    <m/>
    <x v="10"/>
    <x v="21"/>
    <n v="231"/>
    <x v="0"/>
    <x v="2"/>
  </r>
  <r>
    <x v="86"/>
    <n v="630"/>
    <n v="1100"/>
    <x v="37"/>
    <m/>
    <x v="14"/>
    <m/>
    <x v="10"/>
    <x v="21"/>
    <n v="470"/>
    <x v="0"/>
    <x v="1"/>
  </r>
  <r>
    <x v="87"/>
    <n v="850"/>
    <n v="1700"/>
    <x v="29"/>
    <m/>
    <x v="14"/>
    <m/>
    <x v="10"/>
    <x v="21"/>
    <n v="850"/>
    <x v="0"/>
    <x v="1"/>
  </r>
  <r>
    <x v="88"/>
    <n v="1300"/>
    <n v="2500"/>
    <x v="25"/>
    <m/>
    <x v="14"/>
    <m/>
    <x v="10"/>
    <x v="21"/>
    <n v="1200"/>
    <x v="0"/>
    <x v="1"/>
  </r>
  <r>
    <x v="89"/>
    <n v="105"/>
    <n v="200"/>
    <x v="25"/>
    <m/>
    <x v="14"/>
    <m/>
    <x v="10"/>
    <x v="21"/>
    <n v="95"/>
    <x v="0"/>
    <x v="1"/>
  </r>
  <r>
    <x v="90"/>
    <n v="899"/>
    <n v="1699"/>
    <x v="1"/>
    <m/>
    <x v="14"/>
    <m/>
    <x v="10"/>
    <x v="21"/>
    <n v="800"/>
    <x v="0"/>
    <x v="1"/>
  </r>
  <r>
    <x v="91"/>
    <n v="1200"/>
    <n v="2400"/>
    <x v="29"/>
    <m/>
    <x v="14"/>
    <m/>
    <x v="10"/>
    <x v="21"/>
    <n v="1200"/>
    <x v="0"/>
    <x v="1"/>
  </r>
  <r>
    <x v="92"/>
    <n v="1526"/>
    <n v="1660"/>
    <x v="42"/>
    <m/>
    <x v="14"/>
    <m/>
    <x v="10"/>
    <x v="21"/>
    <n v="134"/>
    <x v="0"/>
    <x v="2"/>
  </r>
  <r>
    <x v="93"/>
    <n v="1462"/>
    <n v="1499"/>
    <x v="30"/>
    <m/>
    <x v="14"/>
    <m/>
    <x v="10"/>
    <x v="21"/>
    <n v="37"/>
    <x v="0"/>
    <x v="2"/>
  </r>
  <r>
    <x v="94"/>
    <n v="248"/>
    <n v="486"/>
    <x v="15"/>
    <m/>
    <x v="14"/>
    <m/>
    <x v="10"/>
    <x v="21"/>
    <n v="238"/>
    <x v="0"/>
    <x v="1"/>
  </r>
  <r>
    <x v="95"/>
    <n v="3546"/>
    <n v="3699"/>
    <x v="38"/>
    <m/>
    <x v="14"/>
    <m/>
    <x v="10"/>
    <x v="21"/>
    <n v="153"/>
    <x v="0"/>
    <x v="2"/>
  </r>
  <r>
    <x v="96"/>
    <n v="525"/>
    <n v="1029"/>
    <x v="15"/>
    <m/>
    <x v="14"/>
    <m/>
    <x v="10"/>
    <x v="21"/>
    <n v="504"/>
    <x v="0"/>
    <x v="1"/>
  </r>
  <r>
    <x v="97"/>
    <n v="1080"/>
    <n v="1874"/>
    <x v="11"/>
    <m/>
    <x v="14"/>
    <m/>
    <x v="10"/>
    <x v="21"/>
    <n v="794"/>
    <x v="0"/>
    <x v="1"/>
  </r>
  <r>
    <x v="98"/>
    <n v="3640"/>
    <n v="4588"/>
    <x v="43"/>
    <n v="-1"/>
    <x v="18"/>
    <s v="5 out of 5"/>
    <x v="8"/>
    <x v="56"/>
    <n v="948"/>
    <x v="0"/>
    <x v="0"/>
  </r>
  <r>
    <x v="99"/>
    <n v="1420"/>
    <n v="2420"/>
    <x v="28"/>
    <m/>
    <x v="14"/>
    <m/>
    <x v="10"/>
    <x v="21"/>
    <n v="1000"/>
    <x v="0"/>
    <x v="1"/>
  </r>
  <r>
    <x v="100"/>
    <n v="1875"/>
    <n v="1899"/>
    <x v="44"/>
    <m/>
    <x v="14"/>
    <m/>
    <x v="10"/>
    <x v="21"/>
    <n v="24"/>
    <x v="0"/>
    <x v="2"/>
  </r>
  <r>
    <x v="101"/>
    <n v="198"/>
    <n v="260"/>
    <x v="6"/>
    <m/>
    <x v="14"/>
    <m/>
    <x v="10"/>
    <x v="21"/>
    <n v="62"/>
    <x v="0"/>
    <x v="0"/>
  </r>
  <r>
    <x v="102"/>
    <n v="1150"/>
    <n v="1737"/>
    <x v="10"/>
    <m/>
    <x v="14"/>
    <m/>
    <x v="10"/>
    <x v="21"/>
    <n v="587"/>
    <x v="0"/>
    <x v="0"/>
  </r>
  <r>
    <x v="103"/>
    <n v="1190"/>
    <n v="1810"/>
    <x v="10"/>
    <m/>
    <x v="14"/>
    <m/>
    <x v="10"/>
    <x v="21"/>
    <n v="620"/>
    <x v="0"/>
    <x v="0"/>
  </r>
  <r>
    <x v="104"/>
    <n v="1658"/>
    <n v="1699"/>
    <x v="30"/>
    <m/>
    <x v="14"/>
    <m/>
    <x v="10"/>
    <x v="21"/>
    <n v="41"/>
    <x v="2"/>
    <x v="2"/>
  </r>
  <r>
    <x v="105"/>
    <n v="1768"/>
    <n v="1799"/>
    <x v="30"/>
    <m/>
    <x v="14"/>
    <m/>
    <x v="10"/>
    <x v="21"/>
    <n v="31"/>
    <x v="0"/>
    <x v="2"/>
  </r>
  <r>
    <x v="106"/>
    <n v="199"/>
    <n v="553"/>
    <x v="45"/>
    <m/>
    <x v="14"/>
    <m/>
    <x v="10"/>
    <x v="21"/>
    <n v="354"/>
    <x v="2"/>
    <x v="1"/>
  </r>
  <r>
    <x v="107"/>
    <n v="450"/>
    <n v="900"/>
    <x v="29"/>
    <n v="-1"/>
    <x v="18"/>
    <s v="2 out of 5"/>
    <x v="22"/>
    <x v="57"/>
    <n v="450"/>
    <x v="2"/>
    <x v="1"/>
  </r>
  <r>
    <x v="108"/>
    <n v="169"/>
    <n v="320"/>
    <x v="1"/>
    <m/>
    <x v="14"/>
    <m/>
    <x v="10"/>
    <x v="21"/>
    <n v="15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654D4-ECC0-3D44-ADED-4588943CEBC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0">
    <pivotField axis="axisRow" showAll="0" measureFilter="1" sortType="descending">
      <items count="111">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x="10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s>
  <rowFields count="1">
    <field x="0"/>
  </rowFields>
  <rowItems count="11">
    <i>
      <x v="31"/>
    </i>
    <i>
      <x v="70"/>
    </i>
    <i>
      <x v="26"/>
    </i>
    <i>
      <x v="53"/>
    </i>
    <i>
      <x v="67"/>
    </i>
    <i>
      <x v="84"/>
    </i>
    <i>
      <x v="52"/>
    </i>
    <i>
      <x v="20"/>
    </i>
    <i>
      <x v="60"/>
    </i>
    <i>
      <x v="64"/>
    </i>
    <i t="grand">
      <x/>
    </i>
  </rowItems>
  <colItems count="1">
    <i/>
  </colItems>
  <dataFields count="1">
    <dataField name="Average of Discount"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C082F-3B76-0042-AA48-51E3F0EA10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0">
    <pivotField axis="axisRow" showAll="0" measureFilter="1" sortType="descending">
      <items count="111">
        <item x="109"/>
        <item x="70"/>
        <item x="3"/>
        <item x="69"/>
        <item x="85"/>
        <item x="107"/>
        <item x="92"/>
        <item x="87"/>
        <item x="63"/>
        <item x="105"/>
        <item x="54"/>
        <item x="104"/>
        <item x="43"/>
        <item x="89"/>
        <item x="37"/>
        <item x="88"/>
        <item x="26"/>
        <item x="93"/>
        <item x="2"/>
        <item x="4"/>
        <item x="51"/>
        <item x="50"/>
        <item x="16"/>
        <item x="84"/>
        <item x="82"/>
        <item x="59"/>
        <item x="29"/>
        <item x="86"/>
        <item x="14"/>
        <item x="52"/>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6"/>
        <item x="71"/>
        <item x="45"/>
        <item x="90"/>
        <item x="106"/>
        <item x="79"/>
        <item x="33"/>
        <item x="34"/>
        <item x="28"/>
        <item x="60"/>
        <item x="58"/>
        <item x="21"/>
        <item x="40"/>
        <item x="12"/>
        <item x="94"/>
        <item x="20"/>
        <item x="74"/>
        <item x="19"/>
        <item x="65"/>
        <item x="66"/>
        <item x="73"/>
        <item x="47"/>
        <item x="91"/>
        <item x="100"/>
        <item x="5"/>
        <item x="80"/>
        <item x="101"/>
        <item x="6"/>
        <item x="9"/>
        <item x="57"/>
        <item x="61"/>
        <item x="31"/>
        <item x="27"/>
        <item x="0"/>
        <item x="11"/>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25">
        <item x="22"/>
        <item x="15"/>
        <item x="19"/>
        <item x="20"/>
        <item x="13"/>
        <item x="21"/>
        <item x="17"/>
        <item x="16"/>
        <item x="18"/>
        <item x="14"/>
        <item x="9"/>
        <item x="6"/>
        <item x="5"/>
        <item x="1"/>
        <item x="7"/>
        <item x="12"/>
        <item x="11"/>
        <item x="0"/>
        <item x="2"/>
        <item x="3"/>
        <item x="4"/>
        <item x="8"/>
        <item x="10"/>
        <item x="23"/>
        <item t="default"/>
      </items>
    </pivotField>
    <pivotField showAll="0"/>
    <pivotField showAll="0"/>
    <pivotField showAll="0"/>
  </pivotFields>
  <rowFields count="1">
    <field x="0"/>
  </rowFields>
  <rowItems count="11">
    <i>
      <x v="52"/>
    </i>
    <i>
      <x v="65"/>
    </i>
    <i>
      <x v="57"/>
    </i>
    <i>
      <x v="22"/>
    </i>
    <i>
      <x v="69"/>
    </i>
    <i>
      <x v="41"/>
    </i>
    <i>
      <x v="44"/>
    </i>
    <i>
      <x v="39"/>
    </i>
    <i>
      <x v="87"/>
    </i>
    <i>
      <x v="19"/>
    </i>
    <i t="grand">
      <x/>
    </i>
  </rowItems>
  <colItems count="1">
    <i/>
  </colItems>
  <dataFields count="1">
    <dataField name="Average of new rating"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BD5AB-AA8A-8542-8F2F-D4E369C71BD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pivotField showAll="0"/>
    <pivotField showAll="0"/>
    <pivotField showAll="0"/>
    <pivotField showAll="0">
      <items count="4">
        <item x="1"/>
        <item x="0"/>
        <item x="2"/>
        <item t="default"/>
      </items>
    </pivotField>
    <pivotField showAll="0">
      <items count="4">
        <item x="1"/>
        <item x="2"/>
        <item x="0"/>
        <item t="default"/>
      </items>
    </pivotField>
  </pivotFields>
  <rowFields count="1">
    <field x="0"/>
  </rowFields>
  <rowItems count="11">
    <i>
      <x v="5"/>
    </i>
    <i>
      <x v="8"/>
    </i>
    <i>
      <x v="59"/>
    </i>
    <i>
      <x v="18"/>
    </i>
    <i>
      <x v="1"/>
    </i>
    <i>
      <x v="95"/>
    </i>
    <i>
      <x v="28"/>
    </i>
    <i>
      <x v="91"/>
    </i>
    <i>
      <x v="29"/>
    </i>
    <i>
      <x v="27"/>
    </i>
    <i t="grand">
      <x/>
    </i>
  </rowItems>
  <colItems count="1">
    <i/>
  </colItems>
  <dataFields count="1">
    <dataField name="Sum of Review Clean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AE16E-1991-C149-B3A3-F1F7F8B9173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5" firstHeaderRow="0" firstDataRow="1" firstDataCol="1"/>
  <pivotFields count="12">
    <pivotField showAll="0">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dataField="1"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items count="4">
        <item x="1"/>
        <item x="0"/>
        <item x="2"/>
        <item t="default"/>
      </items>
    </pivotField>
    <pivotField axis="axisRow" showAll="0">
      <items count="4">
        <item x="1"/>
        <item x="2"/>
        <item x="0"/>
        <item t="default"/>
      </items>
    </pivotField>
  </pivotFields>
  <rowFields count="1">
    <field x="11"/>
  </rowFields>
  <rowItems count="4">
    <i>
      <x/>
    </i>
    <i>
      <x v="1"/>
    </i>
    <i>
      <x v="2"/>
    </i>
    <i t="grand">
      <x/>
    </i>
  </rowItems>
  <colFields count="1">
    <field x="-2"/>
  </colFields>
  <colItems count="2">
    <i>
      <x/>
    </i>
    <i i="1">
      <x v="1"/>
    </i>
  </colItems>
  <dataFields count="2">
    <dataField name="Average of new rating" fld="7" subtotal="average" baseField="0" baseItem="0"/>
    <dataField name="Sum of Review Cleane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8A7DA9-DFC0-C74E-80A2-7B47F52F575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6" firstHeaderRow="1" firstDataRow="2" firstDataCol="1"/>
  <pivotFields count="12">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showAll="0"/>
    <pivotField showAll="0"/>
    <pivotField showAll="0"/>
    <pivotField showAll="0"/>
    <pivotField showAll="0"/>
    <pivotField axis="axisRow" showAll="0">
      <items count="4">
        <item x="1"/>
        <item x="0"/>
        <item x="2"/>
        <item t="default"/>
      </items>
    </pivotField>
    <pivotField axis="axisCol" showAll="0">
      <items count="4">
        <item x="1"/>
        <item x="2"/>
        <item x="0"/>
        <item t="default"/>
      </items>
    </pivotField>
  </pivotFields>
  <rowFields count="1">
    <field x="10"/>
  </rowFields>
  <rowItems count="4">
    <i>
      <x/>
    </i>
    <i>
      <x v="1"/>
    </i>
    <i>
      <x v="2"/>
    </i>
    <i t="grand">
      <x/>
    </i>
  </rowItems>
  <colFields count="1">
    <field x="11"/>
  </colFields>
  <colItems count="4">
    <i>
      <x/>
    </i>
    <i>
      <x v="1"/>
    </i>
    <i>
      <x v="2"/>
    </i>
    <i t="grand">
      <x/>
    </i>
  </colItems>
  <dataFields count="1">
    <dataField name="Count of Product" fld="0" subtotal="count" baseField="0" baseItem="0"/>
  </dataFields>
  <chartFormats count="9">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3CF8D2-9849-9F4A-BBA6-7A9675F15D09}"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4" firstHeaderRow="0"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items count="4">
        <item x="1"/>
        <item x="0"/>
        <item x="2"/>
        <item t="default"/>
      </items>
    </pivotField>
    <pivotField showAll="0">
      <items count="4">
        <item x="1"/>
        <item x="2"/>
        <item x="0"/>
        <item t="default"/>
      </items>
    </pivotField>
  </pivotFields>
  <rowFields count="1">
    <field x="0"/>
  </rowFields>
  <rowItems count="11">
    <i>
      <x v="22"/>
    </i>
    <i>
      <x v="40"/>
    </i>
    <i>
      <x v="44"/>
    </i>
    <i>
      <x v="52"/>
    </i>
    <i>
      <x v="57"/>
    </i>
    <i>
      <x v="65"/>
    </i>
    <i>
      <x v="68"/>
    </i>
    <i>
      <x v="70"/>
    </i>
    <i>
      <x v="87"/>
    </i>
    <i>
      <x v="90"/>
    </i>
    <i t="grand">
      <x/>
    </i>
  </rowItems>
  <colFields count="1">
    <field x="-2"/>
  </colFields>
  <colItems count="3">
    <i>
      <x/>
    </i>
    <i i="1">
      <x v="1"/>
    </i>
    <i i="2">
      <x v="2"/>
    </i>
  </colItems>
  <dataFields count="3">
    <dataField name="Average of new rating" fld="7" subtotal="average" baseField="0" baseItem="0"/>
    <dataField name="Sum of Review Cleaned" fld="5" baseField="0" baseItem="0"/>
    <dataField name="Average of Discount" fld="3" subtotal="average"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C842BB8-7136-B440-8E72-A3E753BEA045}" sourceName="Product">
  <pivotTables>
    <pivotTable tabId="31" name="PivotTable3"/>
    <pivotTable tabId="23" name="PivotTable4"/>
    <pivotTable tabId="19" name="PivotTable2"/>
    <pivotTable tabId="30" name="PivotTable2"/>
  </pivotTables>
  <data>
    <tabular pivotCacheId="2004164791">
      <items count="109">
        <i x="38" s="1"/>
        <i x="11" s="1"/>
        <i x="0" s="1"/>
        <i x="27" s="1"/>
        <i x="31" s="1"/>
        <i x="61" s="1"/>
        <i x="57" s="1"/>
        <i x="9" s="1"/>
        <i x="6" s="1"/>
        <i x="101" s="1"/>
        <i x="80" s="1"/>
        <i x="5" s="1"/>
        <i x="100" s="1"/>
        <i x="91" s="1"/>
        <i x="47" s="1"/>
        <i x="73" s="1"/>
        <i x="66" s="1"/>
        <i x="65" s="1"/>
        <i x="19" s="1"/>
        <i x="74" s="1"/>
        <i x="20" s="1"/>
        <i x="94" s="1"/>
        <i x="12" s="1"/>
        <i x="40" s="1"/>
        <i x="21" s="1"/>
        <i x="58" s="1"/>
        <i x="60" s="1"/>
        <i x="28" s="1"/>
        <i x="34" s="1"/>
        <i x="33" s="1"/>
        <i x="79" s="1"/>
        <i x="106" s="1"/>
        <i x="90" s="1"/>
        <i x="45" s="1"/>
        <i x="71" s="1"/>
        <i x="76" s="1"/>
        <i x="97" s="1"/>
        <i x="99" s="1"/>
        <i x="67" s="1"/>
        <i x="56" s="1"/>
        <i x="15" s="1"/>
        <i x="64" s="1"/>
        <i x="96" s="1"/>
        <i x="42" s="1"/>
        <i x="78" s="1"/>
        <i x="108" s="1"/>
        <i x="49" s="1"/>
        <i x="46" s="1"/>
        <i x="83" s="1"/>
        <i x="103" s="1"/>
        <i x="44" s="1"/>
        <i x="55" s="1"/>
        <i x="36" s="1"/>
        <i x="48" s="1"/>
        <i x="75" s="1"/>
        <i x="53" s="1"/>
        <i x="7" s="1"/>
        <i x="35" s="1"/>
        <i x="72" s="1"/>
        <i x="25" s="1"/>
        <i x="30" s="1"/>
        <i x="23" s="1"/>
        <i x="10" s="1"/>
        <i x="81" s="1"/>
        <i x="62" s="1"/>
        <i x="98" s="1"/>
        <i x="68" s="1"/>
        <i x="24" s="1"/>
        <i x="17" s="1"/>
        <i x="13" s="1"/>
        <i x="8" s="1"/>
        <i x="39" s="1"/>
        <i x="32" s="1"/>
        <i x="22" s="1"/>
        <i x="102" s="1"/>
        <i x="18" s="1"/>
        <i x="77" s="1"/>
        <i x="1" s="1"/>
        <i x="95" s="1"/>
        <i x="41" s="1"/>
        <i x="52" s="1"/>
        <i x="14" s="1"/>
        <i x="86" s="1"/>
        <i x="29" s="1"/>
        <i x="59" s="1"/>
        <i x="82" s="1"/>
        <i x="84" s="1"/>
        <i x="16" s="1"/>
        <i x="50" s="1"/>
        <i x="51" s="1"/>
        <i x="4" s="1"/>
        <i x="2" s="1"/>
        <i x="93" s="1"/>
        <i x="26" s="1"/>
        <i x="88" s="1"/>
        <i x="37" s="1"/>
        <i x="89" s="1"/>
        <i x="43" s="1"/>
        <i x="104" s="1"/>
        <i x="54" s="1"/>
        <i x="105" s="1"/>
        <i x="63" s="1"/>
        <i x="87" s="1"/>
        <i x="92" s="1"/>
        <i x="107" s="1"/>
        <i x="85" s="1"/>
        <i x="69" s="1"/>
        <i x="3" s="1"/>
        <i x="7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omment" xr10:uid="{F90C7876-350E-D74C-BF8D-5CB743F37E8D}" sourceName="Rating Comment">
  <pivotTables>
    <pivotTable tabId="31" name="PivotTable3"/>
    <pivotTable tabId="23" name="PivotTable4"/>
    <pivotTable tabId="19" name="PivotTable2"/>
    <pivotTable tabId="30" name="PivotTable2"/>
  </pivotTables>
  <data>
    <tabular pivotCacheId="200416479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omment1" xr10:uid="{5FE625BD-49EB-3141-B377-730A4B06FC0A}" sourceName="Discount Comment">
  <pivotTables>
    <pivotTable tabId="31" name="PivotTable3"/>
    <pivotTable tabId="23" name="PivotTable4"/>
    <pivotTable tabId="19" name="PivotTable2"/>
    <pivotTable tabId="30" name="PivotTable2"/>
  </pivotTables>
  <data>
    <tabular pivotCacheId="200416479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A41C84C9-7290-844D-8E0E-B399AD8531B1}" cache="Slicer_Product1" caption="Product" rowHeight="251883"/>
  <slicer name="Rating Comment 1" xr10:uid="{07CED3D7-E65E-8A48-8EB7-D125E428AAC4}" cache="Slicer_Rating_Comment" caption="Rating Comment" rowHeight="251883"/>
  <slicer name="Discount Comment 2" xr10:uid="{095FDCB0-5102-6141-8027-7819E5900ED4}" cache="Slicer_Discount_Comment1" caption="Discount Comm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F4A60D0-92E2-EC42-B7DC-9BB6702FBCA9}" cache="Slicer_Product1" caption="Product" rowHeight="251883"/>
  <slicer name="Rating Comment" xr10:uid="{9E62C1CA-2756-0048-950F-4C4233E3636E}" cache="Slicer_Rating_Comment" caption="Rating Comment" rowHeight="251883"/>
  <slicer name="Discount Comment 1" xr10:uid="{7961CC2A-C0AE-164B-84A7-9BFCAC92315A}" cache="Slicer_Discount_Comment1" caption="Discount Commen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4947-57E5-F44D-9082-D4DC92908E7D}">
  <dimension ref="A3:B14"/>
  <sheetViews>
    <sheetView workbookViewId="0">
      <selection activeCell="A6" sqref="A6"/>
    </sheetView>
  </sheetViews>
  <sheetFormatPr baseColWidth="10" defaultRowHeight="16"/>
  <cols>
    <col min="1" max="1" width="69.83203125" bestFit="1" customWidth="1"/>
    <col min="2" max="2" width="18" bestFit="1" customWidth="1"/>
  </cols>
  <sheetData>
    <row r="3" spans="1:2">
      <c r="A3" s="2" t="s">
        <v>141</v>
      </c>
      <c r="B3" t="s">
        <v>155</v>
      </c>
    </row>
    <row r="4" spans="1:2">
      <c r="A4" s="3" t="s">
        <v>137</v>
      </c>
      <c r="B4" s="4">
        <v>0.64</v>
      </c>
    </row>
    <row r="5" spans="1:2">
      <c r="A5" s="3" t="s">
        <v>24</v>
      </c>
      <c r="B5" s="4">
        <v>0.55000000000000004</v>
      </c>
    </row>
    <row r="6" spans="1:2">
      <c r="A6" s="3" t="s">
        <v>84</v>
      </c>
      <c r="B6" s="4">
        <v>0.55000000000000004</v>
      </c>
    </row>
    <row r="7" spans="1:2">
      <c r="A7" s="3" t="s">
        <v>70</v>
      </c>
      <c r="B7" s="4">
        <v>0.55000000000000004</v>
      </c>
    </row>
    <row r="8" spans="1:2">
      <c r="A8" s="3" t="s">
        <v>45</v>
      </c>
      <c r="B8" s="4">
        <v>0.54</v>
      </c>
    </row>
    <row r="9" spans="1:2">
      <c r="A9" s="3" t="s">
        <v>82</v>
      </c>
      <c r="B9" s="4">
        <v>0.54</v>
      </c>
    </row>
    <row r="10" spans="1:2">
      <c r="A10" s="3" t="s">
        <v>58</v>
      </c>
      <c r="B10" s="4">
        <v>0.53</v>
      </c>
    </row>
    <row r="11" spans="1:2">
      <c r="A11" s="3" t="s">
        <v>39</v>
      </c>
      <c r="B11" s="4">
        <v>0.53</v>
      </c>
    </row>
    <row r="12" spans="1:2">
      <c r="A12" s="3" t="s">
        <v>52</v>
      </c>
      <c r="B12" s="4">
        <v>0.52</v>
      </c>
    </row>
    <row r="13" spans="1:2">
      <c r="A13" s="3" t="s">
        <v>88</v>
      </c>
      <c r="B13" s="4">
        <v>0.52</v>
      </c>
    </row>
    <row r="14" spans="1:2">
      <c r="A14" s="3" t="s">
        <v>142</v>
      </c>
      <c r="B14" s="4">
        <v>0.54727272727272724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719A2-9A34-0D4F-98D5-2006D75F84BE}">
  <dimension ref="A1"/>
  <sheetViews>
    <sheetView workbookViewId="0">
      <selection activeCell="I24" sqref="I24"/>
    </sheetView>
  </sheetViews>
  <sheetFormatPr baseColWidth="10" defaultRowHeight="16"/>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9A6A-BFE2-5E43-9E64-8DE728D2D59A}">
  <dimension ref="A1"/>
  <sheetViews>
    <sheetView workbookViewId="0">
      <selection activeCell="P10" sqref="P10"/>
    </sheetView>
  </sheetViews>
  <sheetFormatPr baseColWidth="10" defaultRowHeight="16"/>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8915-BC6A-8846-9DD5-065018719938}">
  <dimension ref="A1:B5"/>
  <sheetViews>
    <sheetView workbookViewId="0">
      <selection activeCell="N28" sqref="N28"/>
    </sheetView>
  </sheetViews>
  <sheetFormatPr baseColWidth="10" defaultRowHeight="16"/>
  <cols>
    <col min="1" max="1" width="18.33203125" customWidth="1"/>
    <col min="2" max="2" width="10.83203125" customWidth="1"/>
    <col min="4" max="4" width="20.1640625" customWidth="1"/>
  </cols>
  <sheetData>
    <row r="1" spans="1:2">
      <c r="A1" t="s">
        <v>151</v>
      </c>
      <c r="B1">
        <f>COUNTA('MAIN dataset'!A2:A113)</f>
        <v>112</v>
      </c>
    </row>
    <row r="2" spans="1:2">
      <c r="A2" t="s">
        <v>152</v>
      </c>
      <c r="B2">
        <f>AVERAGE('MAIN dataset'!H2:H113)</f>
        <v>3.8894736842105258</v>
      </c>
    </row>
    <row r="3" spans="1:2">
      <c r="A3" t="s">
        <v>153</v>
      </c>
      <c r="B3" s="1">
        <f>AVERAGE('MAIN dataset'!D2:D113)</f>
        <v>0.36776785714285715</v>
      </c>
    </row>
    <row r="4" spans="1:2">
      <c r="B4" s="1"/>
    </row>
    <row r="5" spans="1:2">
      <c r="A5" t="s">
        <v>154</v>
      </c>
      <c r="B5">
        <f>SUMPRODUCT(ABS('MAIN dataset'!E2:E113))</f>
        <v>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75F7-E797-F64C-BA65-93EBB9FF9C56}">
  <dimension ref="A3:B14"/>
  <sheetViews>
    <sheetView topLeftCell="N1" workbookViewId="0">
      <selection activeCell="B28" sqref="B28"/>
    </sheetView>
  </sheetViews>
  <sheetFormatPr baseColWidth="10" defaultRowHeight="16"/>
  <cols>
    <col min="1" max="1" width="63.5" bestFit="1" customWidth="1"/>
    <col min="2" max="2" width="19.6640625" bestFit="1" customWidth="1"/>
  </cols>
  <sheetData>
    <row r="3" spans="1:2">
      <c r="A3" s="2" t="s">
        <v>141</v>
      </c>
      <c r="B3" t="s">
        <v>144</v>
      </c>
    </row>
    <row r="4" spans="1:2">
      <c r="A4" s="3" t="s">
        <v>57</v>
      </c>
      <c r="B4" s="4">
        <v>5</v>
      </c>
    </row>
    <row r="5" spans="1:2">
      <c r="A5" s="3" t="s">
        <v>109</v>
      </c>
      <c r="B5" s="4">
        <v>5</v>
      </c>
    </row>
    <row r="6" spans="1:2">
      <c r="A6" s="3" t="s">
        <v>58</v>
      </c>
      <c r="B6" s="4">
        <v>5</v>
      </c>
    </row>
    <row r="7" spans="1:2">
      <c r="A7" s="3" t="s">
        <v>35</v>
      </c>
      <c r="B7" s="4">
        <v>5</v>
      </c>
    </row>
    <row r="8" spans="1:2">
      <c r="A8" s="3" t="s">
        <v>33</v>
      </c>
      <c r="B8" s="4">
        <v>5</v>
      </c>
    </row>
    <row r="9" spans="1:2">
      <c r="A9" s="3" t="s">
        <v>36</v>
      </c>
      <c r="B9" s="4">
        <v>5</v>
      </c>
    </row>
    <row r="10" spans="1:2">
      <c r="A10" s="3" t="s">
        <v>129</v>
      </c>
      <c r="B10" s="4">
        <v>5</v>
      </c>
    </row>
    <row r="11" spans="1:2">
      <c r="A11" s="3" t="s">
        <v>24</v>
      </c>
      <c r="B11" s="4">
        <v>4.8</v>
      </c>
    </row>
    <row r="12" spans="1:2">
      <c r="A12" s="3" t="s">
        <v>29</v>
      </c>
      <c r="B12" s="4">
        <v>4.8</v>
      </c>
    </row>
    <row r="13" spans="1:2">
      <c r="A13" s="3" t="s">
        <v>18</v>
      </c>
      <c r="B13" s="4">
        <v>4.8</v>
      </c>
    </row>
    <row r="14" spans="1:2">
      <c r="A14" s="3" t="s">
        <v>142</v>
      </c>
      <c r="B14" s="4">
        <v>4.9399999999999995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2C79-5706-6844-8AAA-10CCC3C0EBAF}">
  <dimension ref="A3:B14"/>
  <sheetViews>
    <sheetView workbookViewId="0">
      <selection activeCell="H7" sqref="H7"/>
    </sheetView>
  </sheetViews>
  <sheetFormatPr baseColWidth="10" defaultRowHeight="16"/>
  <cols>
    <col min="1" max="1" width="62.33203125" bestFit="1" customWidth="1"/>
    <col min="2" max="2" width="20.83203125" bestFit="1" customWidth="1"/>
  </cols>
  <sheetData>
    <row r="3" spans="1:2">
      <c r="A3" s="2" t="s">
        <v>141</v>
      </c>
      <c r="B3" t="s">
        <v>157</v>
      </c>
    </row>
    <row r="4" spans="1:2">
      <c r="A4" s="3" t="s">
        <v>86</v>
      </c>
      <c r="B4" s="4">
        <v>69</v>
      </c>
    </row>
    <row r="5" spans="1:2">
      <c r="A5" s="3" t="s">
        <v>22</v>
      </c>
      <c r="B5" s="4">
        <v>55</v>
      </c>
    </row>
    <row r="6" spans="1:2">
      <c r="A6" s="3" t="s">
        <v>47</v>
      </c>
      <c r="B6" s="4">
        <v>49</v>
      </c>
    </row>
    <row r="7" spans="1:2">
      <c r="A7" s="3" t="s">
        <v>38</v>
      </c>
      <c r="B7" s="4">
        <v>44</v>
      </c>
    </row>
    <row r="8" spans="1:2">
      <c r="A8" s="3" t="s">
        <v>28</v>
      </c>
      <c r="B8" s="4">
        <v>39</v>
      </c>
    </row>
    <row r="9" spans="1:2">
      <c r="A9" s="3" t="s">
        <v>59</v>
      </c>
      <c r="B9" s="4">
        <v>36</v>
      </c>
    </row>
    <row r="10" spans="1:2">
      <c r="A10" s="3" t="s">
        <v>56</v>
      </c>
      <c r="B10" s="4">
        <v>32</v>
      </c>
    </row>
    <row r="11" spans="1:2">
      <c r="A11" s="3" t="s">
        <v>14</v>
      </c>
      <c r="B11" s="4">
        <v>24</v>
      </c>
    </row>
    <row r="12" spans="1:2">
      <c r="A12" s="3" t="s">
        <v>55</v>
      </c>
      <c r="B12" s="4">
        <v>20</v>
      </c>
    </row>
    <row r="13" spans="1:2">
      <c r="A13" s="3" t="s">
        <v>50</v>
      </c>
      <c r="B13" s="4">
        <v>20</v>
      </c>
    </row>
    <row r="14" spans="1:2">
      <c r="A14" s="3" t="s">
        <v>142</v>
      </c>
      <c r="B14" s="4">
        <v>388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009C-C631-1349-98C1-A022211222E6}">
  <dimension ref="A1:C5"/>
  <sheetViews>
    <sheetView workbookViewId="0">
      <selection activeCell="J11" sqref="J11"/>
    </sheetView>
  </sheetViews>
  <sheetFormatPr baseColWidth="10" defaultRowHeight="16"/>
  <cols>
    <col min="1" max="1" width="15.5" bestFit="1" customWidth="1"/>
    <col min="2" max="2" width="19.6640625" bestFit="1" customWidth="1"/>
    <col min="3" max="3" width="20.83203125" bestFit="1" customWidth="1"/>
  </cols>
  <sheetData>
    <row r="1" spans="1:3">
      <c r="A1" s="2" t="s">
        <v>141</v>
      </c>
      <c r="B1" t="s">
        <v>144</v>
      </c>
      <c r="C1" t="s">
        <v>157</v>
      </c>
    </row>
    <row r="2" spans="1:3">
      <c r="A2" s="3" t="s">
        <v>143</v>
      </c>
      <c r="B2" s="4">
        <v>3.6133333333333324</v>
      </c>
      <c r="C2" s="4">
        <v>334</v>
      </c>
    </row>
    <row r="3" spans="1:3">
      <c r="A3" s="3" t="s">
        <v>145</v>
      </c>
      <c r="B3" s="4">
        <v>3.7249999999999996</v>
      </c>
      <c r="C3" s="4">
        <v>38</v>
      </c>
    </row>
    <row r="4" spans="1:3">
      <c r="A4" s="3" t="s">
        <v>146</v>
      </c>
      <c r="B4" s="4">
        <v>4.2782608695652184</v>
      </c>
      <c r="C4" s="4">
        <v>351</v>
      </c>
    </row>
    <row r="5" spans="1:3">
      <c r="A5" s="3" t="s">
        <v>142</v>
      </c>
      <c r="B5" s="4">
        <v>3.8894736842105253</v>
      </c>
      <c r="C5" s="4">
        <v>723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5792-D70C-5C48-B1FF-553512C0FA5F}">
  <dimension ref="G1:I1"/>
  <sheetViews>
    <sheetView workbookViewId="0">
      <selection activeCell="R12" sqref="R12"/>
    </sheetView>
  </sheetViews>
  <sheetFormatPr baseColWidth="10" defaultRowHeight="16"/>
  <cols>
    <col min="1" max="16384" width="10.83203125" style="6"/>
  </cols>
  <sheetData>
    <row r="1" spans="7:9" ht="37">
      <c r="G1" s="5" t="s">
        <v>163</v>
      </c>
      <c r="I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1A7A-5C62-2B42-A6A4-2E76F565AA55}">
  <dimension ref="A1:E6"/>
  <sheetViews>
    <sheetView tabSelected="1" workbookViewId="0">
      <selection activeCell="F29" sqref="F29"/>
    </sheetView>
  </sheetViews>
  <sheetFormatPr baseColWidth="10" defaultRowHeight="16"/>
  <cols>
    <col min="1" max="1" width="14.6640625" bestFit="1" customWidth="1"/>
    <col min="2" max="2" width="15.5" bestFit="1" customWidth="1"/>
    <col min="3" max="3" width="12.1640625" bestFit="1" customWidth="1"/>
    <col min="4" max="4" width="15.6640625" bestFit="1" customWidth="1"/>
  </cols>
  <sheetData>
    <row r="1" spans="1:5">
      <c r="A1" s="2" t="s">
        <v>161</v>
      </c>
      <c r="B1" s="2" t="s">
        <v>162</v>
      </c>
    </row>
    <row r="2" spans="1:5">
      <c r="A2" s="2" t="s">
        <v>141</v>
      </c>
      <c r="B2" t="s">
        <v>143</v>
      </c>
      <c r="C2" t="s">
        <v>145</v>
      </c>
      <c r="D2" t="s">
        <v>146</v>
      </c>
      <c r="E2" t="s">
        <v>142</v>
      </c>
    </row>
    <row r="3" spans="1:5">
      <c r="A3" s="3" t="s">
        <v>158</v>
      </c>
      <c r="B3" s="4">
        <v>10</v>
      </c>
      <c r="C3" s="4"/>
      <c r="D3" s="4">
        <v>11</v>
      </c>
      <c r="E3" s="4">
        <v>21</v>
      </c>
    </row>
    <row r="4" spans="1:5">
      <c r="A4" s="3" t="s">
        <v>159</v>
      </c>
      <c r="B4" s="4">
        <v>41</v>
      </c>
      <c r="C4" s="4">
        <v>16</v>
      </c>
      <c r="D4" s="4">
        <v>19</v>
      </c>
      <c r="E4" s="4">
        <v>76</v>
      </c>
    </row>
    <row r="5" spans="1:5">
      <c r="A5" s="3" t="s">
        <v>160</v>
      </c>
      <c r="B5" s="4">
        <v>11</v>
      </c>
      <c r="C5" s="4">
        <v>2</v>
      </c>
      <c r="D5" s="4">
        <v>2</v>
      </c>
      <c r="E5" s="4">
        <v>15</v>
      </c>
    </row>
    <row r="6" spans="1:5">
      <c r="A6" s="3" t="s">
        <v>142</v>
      </c>
      <c r="B6" s="4">
        <v>62</v>
      </c>
      <c r="C6" s="4">
        <v>18</v>
      </c>
      <c r="D6" s="4">
        <v>32</v>
      </c>
      <c r="E6" s="4">
        <v>112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1B30-69D5-9E4D-9970-EE85DF1A412B}">
  <dimension ref="A3:D14"/>
  <sheetViews>
    <sheetView workbookViewId="0">
      <selection activeCell="R12" sqref="R12"/>
    </sheetView>
  </sheetViews>
  <sheetFormatPr baseColWidth="10" defaultRowHeight="16"/>
  <cols>
    <col min="1" max="1" width="63.5" bestFit="1" customWidth="1"/>
    <col min="2" max="2" width="19.6640625" bestFit="1" customWidth="1"/>
    <col min="3" max="3" width="20.83203125" bestFit="1" customWidth="1"/>
    <col min="4" max="4" width="18" bestFit="1" customWidth="1"/>
  </cols>
  <sheetData>
    <row r="3" spans="1:4">
      <c r="A3" s="2" t="s">
        <v>141</v>
      </c>
      <c r="B3" t="s">
        <v>144</v>
      </c>
      <c r="C3" t="s">
        <v>157</v>
      </c>
      <c r="D3" t="s">
        <v>155</v>
      </c>
    </row>
    <row r="4" spans="1:4">
      <c r="A4" s="3" t="s">
        <v>29</v>
      </c>
      <c r="B4" s="4">
        <v>4.8</v>
      </c>
      <c r="C4" s="4">
        <v>12</v>
      </c>
      <c r="D4" s="4">
        <v>0.47</v>
      </c>
    </row>
    <row r="5" spans="1:4">
      <c r="A5" s="3" t="s">
        <v>33</v>
      </c>
      <c r="B5" s="4">
        <v>5</v>
      </c>
      <c r="C5" s="4">
        <v>2</v>
      </c>
      <c r="D5" s="4">
        <v>0.51</v>
      </c>
    </row>
    <row r="6" spans="1:4">
      <c r="A6" s="3" t="s">
        <v>109</v>
      </c>
      <c r="B6" s="4">
        <v>5</v>
      </c>
      <c r="C6" s="4">
        <v>1</v>
      </c>
      <c r="D6" s="4">
        <v>0.49</v>
      </c>
    </row>
    <row r="7" spans="1:4">
      <c r="A7" s="3" t="s">
        <v>58</v>
      </c>
      <c r="B7" s="4">
        <v>5</v>
      </c>
      <c r="C7" s="4">
        <v>2</v>
      </c>
      <c r="D7" s="4">
        <v>0.53</v>
      </c>
    </row>
    <row r="8" spans="1:4">
      <c r="A8" s="3" t="s">
        <v>57</v>
      </c>
      <c r="B8" s="4">
        <v>5</v>
      </c>
      <c r="C8" s="4">
        <v>1</v>
      </c>
      <c r="D8" s="4">
        <v>0.4</v>
      </c>
    </row>
    <row r="9" spans="1:4">
      <c r="A9" s="3" t="s">
        <v>129</v>
      </c>
      <c r="B9" s="4">
        <v>5</v>
      </c>
      <c r="C9" s="4">
        <v>1</v>
      </c>
      <c r="D9" s="4">
        <v>0.21</v>
      </c>
    </row>
    <row r="10" spans="1:4">
      <c r="A10" s="3" t="s">
        <v>36</v>
      </c>
      <c r="B10" s="4">
        <v>5</v>
      </c>
      <c r="C10" s="4">
        <v>3</v>
      </c>
      <c r="D10" s="4">
        <v>0.49</v>
      </c>
    </row>
    <row r="11" spans="1:4">
      <c r="A11" s="3" t="s">
        <v>24</v>
      </c>
      <c r="B11" s="4">
        <v>4.8</v>
      </c>
      <c r="C11" s="4">
        <v>5</v>
      </c>
      <c r="D11" s="4">
        <v>0.55000000000000004</v>
      </c>
    </row>
    <row r="12" spans="1:4">
      <c r="A12" s="3" t="s">
        <v>35</v>
      </c>
      <c r="B12" s="4">
        <v>5</v>
      </c>
      <c r="C12" s="4">
        <v>2</v>
      </c>
      <c r="D12" s="4">
        <v>0.46</v>
      </c>
    </row>
    <row r="13" spans="1:4">
      <c r="A13" s="3" t="s">
        <v>18</v>
      </c>
      <c r="B13" s="4">
        <v>4.8</v>
      </c>
      <c r="C13" s="4">
        <v>5</v>
      </c>
      <c r="D13" s="4">
        <v>0.26</v>
      </c>
    </row>
    <row r="14" spans="1:4">
      <c r="A14" s="3" t="s">
        <v>142</v>
      </c>
      <c r="B14" s="4">
        <v>4.9399999999999995</v>
      </c>
      <c r="C14" s="4">
        <v>34</v>
      </c>
      <c r="D14" s="4">
        <v>0.43699999999999994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486C-B63C-A549-8712-3064719FBE3A}">
  <dimension ref="A1:S118"/>
  <sheetViews>
    <sheetView zoomScale="87" zoomScaleNormal="100" workbookViewId="0">
      <selection activeCell="J11" sqref="J11"/>
    </sheetView>
  </sheetViews>
  <sheetFormatPr baseColWidth="10" defaultRowHeight="16"/>
  <cols>
    <col min="1" max="1" width="89.83203125" bestFit="1" customWidth="1"/>
    <col min="2" max="2" width="11.6640625" bestFit="1" customWidth="1"/>
    <col min="3" max="3" width="9.1640625" bestFit="1" customWidth="1"/>
    <col min="4" max="4" width="8.1640625" bestFit="1" customWidth="1"/>
    <col min="5" max="5" width="7.1640625" bestFit="1" customWidth="1"/>
    <col min="6" max="6" width="14.1640625" bestFit="1" customWidth="1"/>
    <col min="7" max="7" width="10.5" bestFit="1" customWidth="1"/>
    <col min="8" max="8" width="10" bestFit="1" customWidth="1"/>
    <col min="9" max="10" width="13" bestFit="1" customWidth="1"/>
    <col min="11" max="11" width="15" bestFit="1" customWidth="1"/>
    <col min="12" max="12" width="16.83203125" bestFit="1" customWidth="1"/>
    <col min="13" max="13" width="16.83203125" customWidth="1"/>
    <col min="14" max="14" width="14.1640625" customWidth="1"/>
    <col min="15" max="15" width="63.5" bestFit="1" customWidth="1"/>
    <col min="16" max="16" width="11.33203125" bestFit="1" customWidth="1"/>
    <col min="17" max="17" width="7.6640625" bestFit="1" customWidth="1"/>
    <col min="18" max="18" width="53.5" bestFit="1" customWidth="1"/>
    <col min="19" max="19" width="11.33203125" bestFit="1" customWidth="1"/>
    <col min="22" max="22" width="65.5" customWidth="1"/>
    <col min="267" max="267" width="14.5" customWidth="1"/>
    <col min="268" max="268" width="15.33203125" customWidth="1"/>
    <col min="269" max="269" width="20.83203125" customWidth="1"/>
    <col min="523" max="523" width="14.5" customWidth="1"/>
    <col min="524" max="524" width="15.33203125" customWidth="1"/>
    <col min="525" max="525" width="20.83203125" customWidth="1"/>
    <col min="779" max="779" width="14.5" customWidth="1"/>
    <col min="780" max="780" width="15.33203125" customWidth="1"/>
    <col min="781" max="781" width="20.83203125" customWidth="1"/>
    <col min="1035" max="1035" width="14.5" customWidth="1"/>
    <col min="1036" max="1036" width="15.33203125" customWidth="1"/>
    <col min="1037" max="1037" width="20.83203125" customWidth="1"/>
    <col min="1291" max="1291" width="14.5" customWidth="1"/>
    <col min="1292" max="1292" width="15.33203125" customWidth="1"/>
    <col min="1293" max="1293" width="20.83203125" customWidth="1"/>
    <col min="1547" max="1547" width="14.5" customWidth="1"/>
    <col min="1548" max="1548" width="15.33203125" customWidth="1"/>
    <col min="1549" max="1549" width="20.83203125" customWidth="1"/>
    <col min="1803" max="1803" width="14.5" customWidth="1"/>
    <col min="1804" max="1804" width="15.33203125" customWidth="1"/>
    <col min="1805" max="1805" width="20.83203125" customWidth="1"/>
    <col min="2059" max="2059" width="14.5" customWidth="1"/>
    <col min="2060" max="2060" width="15.33203125" customWidth="1"/>
    <col min="2061" max="2061" width="20.83203125" customWidth="1"/>
    <col min="2315" max="2315" width="14.5" customWidth="1"/>
    <col min="2316" max="2316" width="15.33203125" customWidth="1"/>
    <col min="2317" max="2317" width="20.83203125" customWidth="1"/>
    <col min="2571" max="2571" width="14.5" customWidth="1"/>
    <col min="2572" max="2572" width="15.33203125" customWidth="1"/>
    <col min="2573" max="2573" width="20.83203125" customWidth="1"/>
    <col min="2827" max="2827" width="14.5" customWidth="1"/>
    <col min="2828" max="2828" width="15.33203125" customWidth="1"/>
    <col min="2829" max="2829" width="20.83203125" customWidth="1"/>
    <col min="3083" max="3083" width="14.5" customWidth="1"/>
    <col min="3084" max="3084" width="15.33203125" customWidth="1"/>
    <col min="3085" max="3085" width="20.83203125" customWidth="1"/>
    <col min="3339" max="3339" width="14.5" customWidth="1"/>
    <col min="3340" max="3340" width="15.33203125" customWidth="1"/>
    <col min="3341" max="3341" width="20.83203125" customWidth="1"/>
    <col min="3595" max="3595" width="14.5" customWidth="1"/>
    <col min="3596" max="3596" width="15.33203125" customWidth="1"/>
    <col min="3597" max="3597" width="20.83203125" customWidth="1"/>
    <col min="3851" max="3851" width="14.5" customWidth="1"/>
    <col min="3852" max="3852" width="15.33203125" customWidth="1"/>
    <col min="3853" max="3853" width="20.83203125" customWidth="1"/>
    <col min="4107" max="4107" width="14.5" customWidth="1"/>
    <col min="4108" max="4108" width="15.33203125" customWidth="1"/>
    <col min="4109" max="4109" width="20.83203125" customWidth="1"/>
    <col min="4363" max="4363" width="14.5" customWidth="1"/>
    <col min="4364" max="4364" width="15.33203125" customWidth="1"/>
    <col min="4365" max="4365" width="20.83203125" customWidth="1"/>
    <col min="4619" max="4619" width="14.5" customWidth="1"/>
    <col min="4620" max="4620" width="15.33203125" customWidth="1"/>
    <col min="4621" max="4621" width="20.83203125" customWidth="1"/>
    <col min="4875" max="4875" width="14.5" customWidth="1"/>
    <col min="4876" max="4876" width="15.33203125" customWidth="1"/>
    <col min="4877" max="4877" width="20.83203125" customWidth="1"/>
    <col min="5131" max="5131" width="14.5" customWidth="1"/>
    <col min="5132" max="5132" width="15.33203125" customWidth="1"/>
    <col min="5133" max="5133" width="20.83203125" customWidth="1"/>
    <col min="5387" max="5387" width="14.5" customWidth="1"/>
    <col min="5388" max="5388" width="15.33203125" customWidth="1"/>
    <col min="5389" max="5389" width="20.83203125" customWidth="1"/>
    <col min="5643" max="5643" width="14.5" customWidth="1"/>
    <col min="5644" max="5644" width="15.33203125" customWidth="1"/>
    <col min="5645" max="5645" width="20.83203125" customWidth="1"/>
    <col min="5899" max="5899" width="14.5" customWidth="1"/>
    <col min="5900" max="5900" width="15.33203125" customWidth="1"/>
    <col min="5901" max="5901" width="20.83203125" customWidth="1"/>
    <col min="6155" max="6155" width="14.5" customWidth="1"/>
    <col min="6156" max="6156" width="15.33203125" customWidth="1"/>
    <col min="6157" max="6157" width="20.83203125" customWidth="1"/>
    <col min="6411" max="6411" width="14.5" customWidth="1"/>
    <col min="6412" max="6412" width="15.33203125" customWidth="1"/>
    <col min="6413" max="6413" width="20.83203125" customWidth="1"/>
    <col min="6667" max="6667" width="14.5" customWidth="1"/>
    <col min="6668" max="6668" width="15.33203125" customWidth="1"/>
    <col min="6669" max="6669" width="20.83203125" customWidth="1"/>
    <col min="6923" max="6923" width="14.5" customWidth="1"/>
    <col min="6924" max="6924" width="15.33203125" customWidth="1"/>
    <col min="6925" max="6925" width="20.83203125" customWidth="1"/>
    <col min="7179" max="7179" width="14.5" customWidth="1"/>
    <col min="7180" max="7180" width="15.33203125" customWidth="1"/>
    <col min="7181" max="7181" width="20.83203125" customWidth="1"/>
    <col min="7435" max="7435" width="14.5" customWidth="1"/>
    <col min="7436" max="7436" width="15.33203125" customWidth="1"/>
    <col min="7437" max="7437" width="20.83203125" customWidth="1"/>
    <col min="7691" max="7691" width="14.5" customWidth="1"/>
    <col min="7692" max="7692" width="15.33203125" customWidth="1"/>
    <col min="7693" max="7693" width="20.83203125" customWidth="1"/>
    <col min="7947" max="7947" width="14.5" customWidth="1"/>
    <col min="7948" max="7948" width="15.33203125" customWidth="1"/>
    <col min="7949" max="7949" width="20.83203125" customWidth="1"/>
    <col min="8203" max="8203" width="14.5" customWidth="1"/>
    <col min="8204" max="8204" width="15.33203125" customWidth="1"/>
    <col min="8205" max="8205" width="20.83203125" customWidth="1"/>
    <col min="8459" max="8459" width="14.5" customWidth="1"/>
    <col min="8460" max="8460" width="15.33203125" customWidth="1"/>
    <col min="8461" max="8461" width="20.83203125" customWidth="1"/>
    <col min="8715" max="8715" width="14.5" customWidth="1"/>
    <col min="8716" max="8716" width="15.33203125" customWidth="1"/>
    <col min="8717" max="8717" width="20.83203125" customWidth="1"/>
    <col min="8971" max="8971" width="14.5" customWidth="1"/>
    <col min="8972" max="8972" width="15.33203125" customWidth="1"/>
    <col min="8973" max="8973" width="20.83203125" customWidth="1"/>
    <col min="9227" max="9227" width="14.5" customWidth="1"/>
    <col min="9228" max="9228" width="15.33203125" customWidth="1"/>
    <col min="9229" max="9229" width="20.83203125" customWidth="1"/>
    <col min="9483" max="9483" width="14.5" customWidth="1"/>
    <col min="9484" max="9484" width="15.33203125" customWidth="1"/>
    <col min="9485" max="9485" width="20.83203125" customWidth="1"/>
    <col min="9739" max="9739" width="14.5" customWidth="1"/>
    <col min="9740" max="9740" width="15.33203125" customWidth="1"/>
    <col min="9741" max="9741" width="20.83203125" customWidth="1"/>
    <col min="9995" max="9995" width="14.5" customWidth="1"/>
    <col min="9996" max="9996" width="15.33203125" customWidth="1"/>
    <col min="9997" max="9997" width="20.83203125" customWidth="1"/>
    <col min="10251" max="10251" width="14.5" customWidth="1"/>
    <col min="10252" max="10252" width="15.33203125" customWidth="1"/>
    <col min="10253" max="10253" width="20.83203125" customWidth="1"/>
    <col min="10507" max="10507" width="14.5" customWidth="1"/>
    <col min="10508" max="10508" width="15.33203125" customWidth="1"/>
    <col min="10509" max="10509" width="20.83203125" customWidth="1"/>
    <col min="10763" max="10763" width="14.5" customWidth="1"/>
    <col min="10764" max="10764" width="15.33203125" customWidth="1"/>
    <col min="10765" max="10765" width="20.83203125" customWidth="1"/>
    <col min="11019" max="11019" width="14.5" customWidth="1"/>
    <col min="11020" max="11020" width="15.33203125" customWidth="1"/>
    <col min="11021" max="11021" width="20.83203125" customWidth="1"/>
    <col min="11275" max="11275" width="14.5" customWidth="1"/>
    <col min="11276" max="11276" width="15.33203125" customWidth="1"/>
    <col min="11277" max="11277" width="20.83203125" customWidth="1"/>
    <col min="11531" max="11531" width="14.5" customWidth="1"/>
    <col min="11532" max="11532" width="15.33203125" customWidth="1"/>
    <col min="11533" max="11533" width="20.83203125" customWidth="1"/>
    <col min="11787" max="11787" width="14.5" customWidth="1"/>
    <col min="11788" max="11788" width="15.33203125" customWidth="1"/>
    <col min="11789" max="11789" width="20.83203125" customWidth="1"/>
    <col min="12043" max="12043" width="14.5" customWidth="1"/>
    <col min="12044" max="12044" width="15.33203125" customWidth="1"/>
    <col min="12045" max="12045" width="20.83203125" customWidth="1"/>
    <col min="12299" max="12299" width="14.5" customWidth="1"/>
    <col min="12300" max="12300" width="15.33203125" customWidth="1"/>
    <col min="12301" max="12301" width="20.83203125" customWidth="1"/>
    <col min="12555" max="12555" width="14.5" customWidth="1"/>
    <col min="12556" max="12556" width="15.33203125" customWidth="1"/>
    <col min="12557" max="12557" width="20.83203125" customWidth="1"/>
    <col min="12811" max="12811" width="14.5" customWidth="1"/>
    <col min="12812" max="12812" width="15.33203125" customWidth="1"/>
    <col min="12813" max="12813" width="20.83203125" customWidth="1"/>
    <col min="13067" max="13067" width="14.5" customWidth="1"/>
    <col min="13068" max="13068" width="15.33203125" customWidth="1"/>
    <col min="13069" max="13069" width="20.83203125" customWidth="1"/>
    <col min="13323" max="13323" width="14.5" customWidth="1"/>
    <col min="13324" max="13324" width="15.33203125" customWidth="1"/>
    <col min="13325" max="13325" width="20.83203125" customWidth="1"/>
    <col min="13579" max="13579" width="14.5" customWidth="1"/>
    <col min="13580" max="13580" width="15.33203125" customWidth="1"/>
    <col min="13581" max="13581" width="20.83203125" customWidth="1"/>
    <col min="13835" max="13835" width="14.5" customWidth="1"/>
    <col min="13836" max="13836" width="15.33203125" customWidth="1"/>
    <col min="13837" max="13837" width="20.83203125" customWidth="1"/>
    <col min="14091" max="14091" width="14.5" customWidth="1"/>
    <col min="14092" max="14092" width="15.33203125" customWidth="1"/>
    <col min="14093" max="14093" width="20.83203125" customWidth="1"/>
    <col min="14347" max="14347" width="14.5" customWidth="1"/>
    <col min="14348" max="14348" width="15.33203125" customWidth="1"/>
    <col min="14349" max="14349" width="20.83203125" customWidth="1"/>
    <col min="14603" max="14603" width="14.5" customWidth="1"/>
    <col min="14604" max="14604" width="15.33203125" customWidth="1"/>
    <col min="14605" max="14605" width="20.83203125" customWidth="1"/>
    <col min="14859" max="14859" width="14.5" customWidth="1"/>
    <col min="14860" max="14860" width="15.33203125" customWidth="1"/>
    <col min="14861" max="14861" width="20.83203125" customWidth="1"/>
    <col min="15115" max="15115" width="14.5" customWidth="1"/>
    <col min="15116" max="15116" width="15.33203125" customWidth="1"/>
    <col min="15117" max="15117" width="20.83203125" customWidth="1"/>
    <col min="15371" max="15371" width="14.5" customWidth="1"/>
    <col min="15372" max="15372" width="15.33203125" customWidth="1"/>
    <col min="15373" max="15373" width="20.83203125" customWidth="1"/>
    <col min="15627" max="15627" width="14.5" customWidth="1"/>
    <col min="15628" max="15628" width="15.33203125" customWidth="1"/>
    <col min="15629" max="15629" width="20.83203125" customWidth="1"/>
    <col min="15883" max="15883" width="14.5" customWidth="1"/>
    <col min="15884" max="15884" width="15.33203125" customWidth="1"/>
    <col min="15885" max="15885" width="20.83203125" customWidth="1"/>
    <col min="16139" max="16139" width="14.5" customWidth="1"/>
    <col min="16140" max="16140" width="15.33203125" customWidth="1"/>
    <col min="16141" max="16141" width="20.83203125" customWidth="1"/>
  </cols>
  <sheetData>
    <row r="1" spans="1:19">
      <c r="A1" t="s">
        <v>0</v>
      </c>
      <c r="B1" t="s">
        <v>1</v>
      </c>
      <c r="C1" t="s">
        <v>2</v>
      </c>
      <c r="D1" t="s">
        <v>3</v>
      </c>
      <c r="E1" t="s">
        <v>4</v>
      </c>
      <c r="F1" t="s">
        <v>156</v>
      </c>
      <c r="G1" t="s">
        <v>5</v>
      </c>
      <c r="H1" t="s">
        <v>6</v>
      </c>
      <c r="I1" t="s">
        <v>147</v>
      </c>
      <c r="J1" t="s">
        <v>7</v>
      </c>
      <c r="K1" t="s">
        <v>8</v>
      </c>
      <c r="L1" t="s">
        <v>9</v>
      </c>
      <c r="O1" t="s">
        <v>148</v>
      </c>
      <c r="P1" t="s">
        <v>149</v>
      </c>
      <c r="R1" t="s">
        <v>150</v>
      </c>
      <c r="S1" t="s">
        <v>149</v>
      </c>
    </row>
    <row r="2" spans="1:19">
      <c r="A2" t="s">
        <v>10</v>
      </c>
      <c r="B2">
        <v>950</v>
      </c>
      <c r="C2">
        <v>1525</v>
      </c>
      <c r="D2" s="1">
        <v>0.38</v>
      </c>
      <c r="E2">
        <v>-2</v>
      </c>
      <c r="F2">
        <f>ABS(E2)</f>
        <v>2</v>
      </c>
      <c r="G2" t="s">
        <v>11</v>
      </c>
      <c r="H2">
        <f>IFERROR(VALUE(LEFT(G2, FIND(" ", G2)-1)), "")</f>
        <v>4.5</v>
      </c>
      <c r="I2">
        <f>IFERROR(H2 + ROW()/100000, "")</f>
        <v>4.5000200000000001</v>
      </c>
      <c r="J2">
        <f t="shared" ref="J2:J33" si="0">C2-B2</f>
        <v>575</v>
      </c>
      <c r="K2" t="str">
        <f>IF(I2&lt;3,"POOR",IF(I2&lt;=4.4,"AVERAGE","EXCELLENT"))</f>
        <v>EXCELLENT</v>
      </c>
      <c r="L2" t="str">
        <f t="shared" ref="L2:L33" si="1">IF(D2*100 &lt; 20, "Low Discount", IF(D2*100 &lt;= 40, "Medium Discount", "High Discount"))</f>
        <v>Medium Discount</v>
      </c>
      <c r="O2" t="str">
        <f>INDEX($A$2:$A$100, MATCH(LARGE($I$2:$I$100, ROW(1:1)), $I$2:$I$100, 0))</f>
        <v>Bedroom Simple Floor Hanging Clothes Rack Single Pole Hat Rack - White</v>
      </c>
      <c r="P2" t="str">
        <f>INDEX($G$2:$G$100, MATCH(LARGE($H$2:$H$100, ROW(1:1)), $H$2:$H$100, 0))</f>
        <v>5 out of 5</v>
      </c>
      <c r="R2" t="str">
        <f>INDEX($A$2:$A$100, MATCH(SMALL($H$2:$H$100, ROW(1:1)), $H$2:$H$100, 0))</f>
        <v>5-PCS Stainless Steel Cooking Pot Set With Steamed Slices</v>
      </c>
      <c r="S2" t="str">
        <f>INDEX($G$2:$G$100, MATCH(SMALL($H$2:$H$100, ROW(1:1)), $H$2:$H$100, 0))</f>
        <v>2.1 out of 5</v>
      </c>
    </row>
    <row r="3" spans="1:19">
      <c r="A3" t="s">
        <v>12</v>
      </c>
      <c r="B3">
        <v>527</v>
      </c>
      <c r="C3">
        <v>999</v>
      </c>
      <c r="D3" s="1">
        <v>0.47</v>
      </c>
      <c r="E3">
        <v>-14</v>
      </c>
      <c r="F3">
        <f t="shared" ref="F3:F66" si="2">ABS(E3)</f>
        <v>14</v>
      </c>
      <c r="G3" t="s">
        <v>13</v>
      </c>
      <c r="H3">
        <f t="shared" ref="H3:H66" si="3">IFERROR(VALUE(LEFT(G3, FIND(" ", G3)-1)), "")</f>
        <v>4.0999999999999996</v>
      </c>
      <c r="I3">
        <f t="shared" ref="I3:I66" si="4">IFERROR(H3 + ROW()/100000, "")</f>
        <v>4.1000299999999994</v>
      </c>
      <c r="J3">
        <f t="shared" si="0"/>
        <v>472</v>
      </c>
      <c r="K3" t="str">
        <f t="shared" ref="K3:K66" si="5">IF(I3&lt;3,"POOR",IF(I3&lt;=4.4,"AVERAGE","EXCELLENT"))</f>
        <v>AVERAGE</v>
      </c>
      <c r="L3" t="str">
        <f t="shared" si="1"/>
        <v>High Discount</v>
      </c>
      <c r="O3" t="str">
        <f t="shared" ref="O3:O6" si="6">INDEX($A$2:$A$100, MATCH(LARGE($I$2:$I$100, ROW(2:2)), $I$2:$I$100, 0))</f>
        <v>Classic Black Cat Cotton Hemp Pillow Case For Home Car</v>
      </c>
      <c r="P3" t="str">
        <f>INDEX($G$2:$G$100, MATCH(LARGE($H$2:$H$100, ROW(2:2)), $H$2:$H$100, 0))</f>
        <v>5 out of 5</v>
      </c>
      <c r="R3" t="str">
        <f>INDEX($A$2:$A$100, MATCH(SMALL($H$2:$H$100, ROW(2:2)), $H$2:$H$100, 0))</f>
        <v>5-PCS Stainless Steel Cooking Pot Set With Steamed Slices</v>
      </c>
      <c r="S3" t="str">
        <f>INDEX($G$2:$G$100, MATCH(SMALL($H$2:$H$100, ROW(2:2)), $H$2:$H$100, 0))</f>
        <v>2.1 out of 5</v>
      </c>
    </row>
    <row r="4" spans="1:19">
      <c r="A4" t="s">
        <v>14</v>
      </c>
      <c r="B4">
        <v>2199</v>
      </c>
      <c r="C4">
        <v>2923</v>
      </c>
      <c r="D4" s="1">
        <v>0.25</v>
      </c>
      <c r="E4">
        <v>-24</v>
      </c>
      <c r="F4">
        <f t="shared" si="2"/>
        <v>24</v>
      </c>
      <c r="G4" t="s">
        <v>15</v>
      </c>
      <c r="H4">
        <f t="shared" si="3"/>
        <v>4.5999999999999996</v>
      </c>
      <c r="I4">
        <f t="shared" si="4"/>
        <v>4.6000399999999999</v>
      </c>
      <c r="J4">
        <f t="shared" si="0"/>
        <v>724</v>
      </c>
      <c r="K4" t="str">
        <f t="shared" si="5"/>
        <v>EXCELLENT</v>
      </c>
      <c r="L4" t="str">
        <f>IF(D4*100 &lt; 20, "Low Discount", IF(D4*100 &lt;= 40, "Medium Discount", "High Discount"))</f>
        <v>Medium Discount</v>
      </c>
      <c r="O4" t="str">
        <f t="shared" si="6"/>
        <v>DIY File Folder Office Drawer File Holder Pen Holder Desktop Storage Rack</v>
      </c>
      <c r="P4" t="str">
        <f>INDEX($G$2:$G$100, MATCH(LARGE($H$2:$H$100, ROW(3:3)), $H$2:$H$100, 0))</f>
        <v>5 out of 5</v>
      </c>
      <c r="R4" t="str">
        <f>INDEX($A$2:$A$100, MATCH(SMALL($H$2:$H$100, ROW(3:3)), $H$2:$H$100, 0))</f>
        <v>Artificial Potted Flowers Room Decorative Flowers (2 Pieces)</v>
      </c>
      <c r="S4" t="str">
        <f>INDEX($G$2:$G$100, MATCH(SMALL($H$2:$H$100, ROW(3:3)), $H$2:$H$100, 0))</f>
        <v>2.2 out of 5</v>
      </c>
    </row>
    <row r="5" spans="1:19">
      <c r="A5" t="s">
        <v>16</v>
      </c>
      <c r="B5">
        <v>1580</v>
      </c>
      <c r="C5">
        <v>2499</v>
      </c>
      <c r="D5" s="1">
        <v>0.37</v>
      </c>
      <c r="E5">
        <v>-7</v>
      </c>
      <c r="F5">
        <f t="shared" si="2"/>
        <v>7</v>
      </c>
      <c r="G5" t="s">
        <v>17</v>
      </c>
      <c r="H5">
        <f t="shared" si="3"/>
        <v>4.7</v>
      </c>
      <c r="I5">
        <f t="shared" si="4"/>
        <v>4.7000500000000001</v>
      </c>
      <c r="J5">
        <f t="shared" si="0"/>
        <v>919</v>
      </c>
      <c r="K5" t="str">
        <f t="shared" si="5"/>
        <v>EXCELLENT</v>
      </c>
      <c r="L5" t="str">
        <f t="shared" si="1"/>
        <v>Medium Discount</v>
      </c>
      <c r="O5" t="str">
        <f t="shared" si="6"/>
        <v>LASA Aluminum Folding Truck Hand Cart - 68kg Max</v>
      </c>
      <c r="P5" t="str">
        <f>INDEX($G$2:$G$100, MATCH(LARGE($H$2:$H$100, ROW(4:4)), $H$2:$H$100, 0))</f>
        <v>5 out of 5</v>
      </c>
      <c r="R5" t="str">
        <f>INDEX($A$2:$A$100, MATCH(SMALL($H$2:$H$100, ROW(4:4)), $H$2:$H$100, 0))</f>
        <v>Artificial Potted Flowers Room Decorative Flowers (2 Pieces)</v>
      </c>
      <c r="S5" t="str">
        <f>INDEX($G$2:$G$100, MATCH(SMALL($H$2:$H$100, ROW(4:4)), $H$2:$H$100, 0))</f>
        <v>2.2 out of 5</v>
      </c>
    </row>
    <row r="6" spans="1:19">
      <c r="A6" t="s">
        <v>18</v>
      </c>
      <c r="B6">
        <v>1740</v>
      </c>
      <c r="C6">
        <v>2356</v>
      </c>
      <c r="D6" s="1">
        <v>0.26</v>
      </c>
      <c r="E6">
        <v>-5</v>
      </c>
      <c r="F6">
        <f t="shared" si="2"/>
        <v>5</v>
      </c>
      <c r="G6" t="s">
        <v>19</v>
      </c>
      <c r="H6">
        <f t="shared" si="3"/>
        <v>4.8</v>
      </c>
      <c r="I6">
        <f t="shared" si="4"/>
        <v>4.8000600000000002</v>
      </c>
      <c r="J6">
        <f t="shared" si="0"/>
        <v>616</v>
      </c>
      <c r="K6" t="str">
        <f t="shared" si="5"/>
        <v>EXCELLENT</v>
      </c>
      <c r="L6" t="str">
        <f t="shared" si="1"/>
        <v>Medium Discount</v>
      </c>
      <c r="O6" t="str">
        <f t="shared" si="6"/>
        <v>Peacock  Throw Pillow Cushion Case For Home Car</v>
      </c>
      <c r="P6" t="str">
        <f>INDEX($G$2:$G$100, MATCH(LARGE($H$2:$H$100, ROW(5:5)), $H$2:$H$100, 0))</f>
        <v>5 out of 5</v>
      </c>
      <c r="R6" t="str">
        <f>INDEX($A$2:$A$100, MATCH(SMALL($H$2:$H$100, ROW(5:5)), $H$2:$H$100, 0))</f>
        <v>380ML USB Rechargeable Portable Small Blenders And Juicers</v>
      </c>
      <c r="S6" t="str">
        <f>INDEX($G$2:$G$100, MATCH(SMALL($H$2:$H$100, ROW(5:5)), $H$2:$H$100, 0))</f>
        <v>2.3 out of 5</v>
      </c>
    </row>
    <row r="7" spans="1:19">
      <c r="A7" t="s">
        <v>20</v>
      </c>
      <c r="B7">
        <v>2999</v>
      </c>
      <c r="C7">
        <v>3290</v>
      </c>
      <c r="D7" s="1">
        <v>0.09</v>
      </c>
      <c r="E7">
        <v>-15</v>
      </c>
      <c r="F7">
        <f t="shared" si="2"/>
        <v>15</v>
      </c>
      <c r="G7" t="s">
        <v>21</v>
      </c>
      <c r="H7">
        <f t="shared" si="3"/>
        <v>4</v>
      </c>
      <c r="I7">
        <f t="shared" si="4"/>
        <v>4.00007</v>
      </c>
      <c r="J7">
        <f t="shared" si="0"/>
        <v>291</v>
      </c>
      <c r="K7" t="str">
        <f t="shared" si="5"/>
        <v>AVERAGE</v>
      </c>
      <c r="L7" t="str">
        <f t="shared" si="1"/>
        <v>Low Discount</v>
      </c>
    </row>
    <row r="8" spans="1:19">
      <c r="A8" t="s">
        <v>22</v>
      </c>
      <c r="B8">
        <v>2319</v>
      </c>
      <c r="C8">
        <v>3032</v>
      </c>
      <c r="D8" s="1">
        <v>0.24</v>
      </c>
      <c r="E8">
        <v>-55</v>
      </c>
      <c r="F8">
        <f t="shared" si="2"/>
        <v>55</v>
      </c>
      <c r="G8" t="s">
        <v>15</v>
      </c>
      <c r="H8">
        <f t="shared" si="3"/>
        <v>4.5999999999999996</v>
      </c>
      <c r="I8">
        <f t="shared" si="4"/>
        <v>4.6000799999999993</v>
      </c>
      <c r="J8">
        <f t="shared" si="0"/>
        <v>713</v>
      </c>
      <c r="K8" t="str">
        <f t="shared" si="5"/>
        <v>EXCELLENT</v>
      </c>
      <c r="L8" t="str">
        <f t="shared" si="1"/>
        <v>Medium Discount</v>
      </c>
    </row>
    <row r="9" spans="1:19">
      <c r="A9" t="s">
        <v>23</v>
      </c>
      <c r="B9">
        <v>988</v>
      </c>
      <c r="C9">
        <v>1580</v>
      </c>
      <c r="D9" s="1">
        <v>0.37</v>
      </c>
      <c r="E9">
        <v>-2</v>
      </c>
      <c r="F9">
        <f t="shared" si="2"/>
        <v>2</v>
      </c>
      <c r="G9" t="s">
        <v>21</v>
      </c>
      <c r="H9">
        <f t="shared" si="3"/>
        <v>4</v>
      </c>
      <c r="I9">
        <f t="shared" si="4"/>
        <v>4.0000900000000001</v>
      </c>
      <c r="J9">
        <f t="shared" si="0"/>
        <v>592</v>
      </c>
      <c r="K9" t="str">
        <f t="shared" si="5"/>
        <v>AVERAGE</v>
      </c>
      <c r="L9" t="str">
        <f t="shared" si="1"/>
        <v>Medium Discount</v>
      </c>
    </row>
    <row r="10" spans="1:19">
      <c r="A10" t="s">
        <v>24</v>
      </c>
      <c r="B10">
        <v>1274</v>
      </c>
      <c r="C10">
        <v>2800</v>
      </c>
      <c r="D10" s="1">
        <v>0.55000000000000004</v>
      </c>
      <c r="E10">
        <v>-5</v>
      </c>
      <c r="F10">
        <f t="shared" si="2"/>
        <v>5</v>
      </c>
      <c r="G10" t="s">
        <v>19</v>
      </c>
      <c r="H10">
        <f t="shared" si="3"/>
        <v>4.8</v>
      </c>
      <c r="I10">
        <f t="shared" si="4"/>
        <v>4.8000999999999996</v>
      </c>
      <c r="J10">
        <f t="shared" si="0"/>
        <v>1526</v>
      </c>
      <c r="K10" t="str">
        <f t="shared" si="5"/>
        <v>EXCELLENT</v>
      </c>
      <c r="L10" t="str">
        <f t="shared" si="1"/>
        <v>High Discount</v>
      </c>
    </row>
    <row r="11" spans="1:19">
      <c r="A11" t="s">
        <v>25</v>
      </c>
      <c r="B11">
        <v>1600</v>
      </c>
      <c r="C11">
        <v>2929</v>
      </c>
      <c r="D11" s="1">
        <v>0.45</v>
      </c>
      <c r="E11">
        <v>-5</v>
      </c>
      <c r="F11">
        <f t="shared" si="2"/>
        <v>5</v>
      </c>
      <c r="G11" t="s">
        <v>26</v>
      </c>
      <c r="H11">
        <f t="shared" si="3"/>
        <v>3.8</v>
      </c>
      <c r="I11">
        <f t="shared" si="4"/>
        <v>3.8001099999999997</v>
      </c>
      <c r="J11">
        <f t="shared" si="0"/>
        <v>1329</v>
      </c>
      <c r="K11" t="str">
        <f t="shared" si="5"/>
        <v>AVERAGE</v>
      </c>
      <c r="L11" t="str">
        <f t="shared" si="1"/>
        <v>High Discount</v>
      </c>
    </row>
    <row r="12" spans="1:19">
      <c r="A12" t="s">
        <v>27</v>
      </c>
      <c r="B12">
        <v>799</v>
      </c>
      <c r="C12">
        <v>999</v>
      </c>
      <c r="D12" s="1">
        <v>0.2</v>
      </c>
      <c r="E12">
        <v>-12</v>
      </c>
      <c r="F12">
        <f t="shared" si="2"/>
        <v>12</v>
      </c>
      <c r="G12" t="s">
        <v>13</v>
      </c>
      <c r="H12">
        <f t="shared" si="3"/>
        <v>4.0999999999999996</v>
      </c>
      <c r="I12">
        <f t="shared" si="4"/>
        <v>4.1001199999999995</v>
      </c>
      <c r="J12">
        <f t="shared" si="0"/>
        <v>200</v>
      </c>
      <c r="K12" t="str">
        <f t="shared" si="5"/>
        <v>AVERAGE</v>
      </c>
      <c r="L12" t="str">
        <f t="shared" si="1"/>
        <v>Medium Discount</v>
      </c>
    </row>
    <row r="13" spans="1:19">
      <c r="A13" t="s">
        <v>28</v>
      </c>
      <c r="B13">
        <v>990</v>
      </c>
      <c r="C13">
        <v>1500</v>
      </c>
      <c r="D13" s="1">
        <v>0.34</v>
      </c>
      <c r="E13">
        <v>-39</v>
      </c>
      <c r="F13">
        <f t="shared" si="2"/>
        <v>39</v>
      </c>
      <c r="G13" t="s">
        <v>17</v>
      </c>
      <c r="H13">
        <f t="shared" si="3"/>
        <v>4.7</v>
      </c>
      <c r="I13">
        <f t="shared" si="4"/>
        <v>4.7001300000000006</v>
      </c>
      <c r="J13">
        <f t="shared" si="0"/>
        <v>510</v>
      </c>
      <c r="K13" t="str">
        <f t="shared" si="5"/>
        <v>EXCELLENT</v>
      </c>
      <c r="L13" t="str">
        <f t="shared" si="1"/>
        <v>Medium Discount</v>
      </c>
    </row>
    <row r="14" spans="1:19">
      <c r="A14" t="s">
        <v>29</v>
      </c>
      <c r="B14">
        <v>552</v>
      </c>
      <c r="C14">
        <v>1035</v>
      </c>
      <c r="D14" s="1">
        <v>0.47</v>
      </c>
      <c r="E14">
        <v>-12</v>
      </c>
      <c r="F14">
        <f t="shared" si="2"/>
        <v>12</v>
      </c>
      <c r="G14" t="s">
        <v>19</v>
      </c>
      <c r="H14">
        <f t="shared" si="3"/>
        <v>4.8</v>
      </c>
      <c r="I14">
        <f t="shared" si="4"/>
        <v>4.8001399999999999</v>
      </c>
      <c r="J14">
        <f t="shared" si="0"/>
        <v>483</v>
      </c>
      <c r="K14" t="str">
        <f t="shared" si="5"/>
        <v>EXCELLENT</v>
      </c>
      <c r="L14" t="str">
        <f t="shared" si="1"/>
        <v>High Discount</v>
      </c>
    </row>
    <row r="15" spans="1:19">
      <c r="A15" t="s">
        <v>30</v>
      </c>
      <c r="B15">
        <v>501</v>
      </c>
      <c r="C15">
        <v>860</v>
      </c>
      <c r="D15" s="1">
        <v>0.42</v>
      </c>
      <c r="E15">
        <v>-6</v>
      </c>
      <c r="F15">
        <f t="shared" si="2"/>
        <v>6</v>
      </c>
      <c r="G15" t="s">
        <v>11</v>
      </c>
      <c r="H15">
        <f t="shared" si="3"/>
        <v>4.5</v>
      </c>
      <c r="I15">
        <f t="shared" si="4"/>
        <v>4.5001499999999997</v>
      </c>
      <c r="J15">
        <f t="shared" si="0"/>
        <v>359</v>
      </c>
      <c r="K15" t="str">
        <f t="shared" si="5"/>
        <v>EXCELLENT</v>
      </c>
      <c r="L15" t="str">
        <f t="shared" si="1"/>
        <v>High Discount</v>
      </c>
    </row>
    <row r="16" spans="1:19">
      <c r="A16" t="s">
        <v>31</v>
      </c>
      <c r="B16">
        <v>1680</v>
      </c>
      <c r="C16">
        <v>2499</v>
      </c>
      <c r="D16" s="1">
        <v>0.33</v>
      </c>
      <c r="E16">
        <v>-9</v>
      </c>
      <c r="F16">
        <f t="shared" si="2"/>
        <v>9</v>
      </c>
      <c r="G16" t="s">
        <v>32</v>
      </c>
      <c r="H16">
        <f t="shared" si="3"/>
        <v>4.2</v>
      </c>
      <c r="I16">
        <f t="shared" si="4"/>
        <v>4.2001600000000003</v>
      </c>
      <c r="J16">
        <f t="shared" si="0"/>
        <v>819</v>
      </c>
      <c r="K16" t="str">
        <f t="shared" si="5"/>
        <v>AVERAGE</v>
      </c>
      <c r="L16" t="str">
        <f t="shared" si="1"/>
        <v>Medium Discount</v>
      </c>
    </row>
    <row r="17" spans="1:12">
      <c r="A17" t="s">
        <v>33</v>
      </c>
      <c r="B17">
        <v>332</v>
      </c>
      <c r="C17">
        <v>684</v>
      </c>
      <c r="D17" s="1">
        <v>0.51</v>
      </c>
      <c r="E17">
        <v>-2</v>
      </c>
      <c r="F17">
        <f t="shared" si="2"/>
        <v>2</v>
      </c>
      <c r="G17" t="s">
        <v>34</v>
      </c>
      <c r="H17">
        <f t="shared" si="3"/>
        <v>5</v>
      </c>
      <c r="I17">
        <f t="shared" si="4"/>
        <v>5.0001699999999998</v>
      </c>
      <c r="J17">
        <f t="shared" si="0"/>
        <v>352</v>
      </c>
      <c r="K17" t="str">
        <f t="shared" si="5"/>
        <v>EXCELLENT</v>
      </c>
      <c r="L17" t="str">
        <f t="shared" si="1"/>
        <v>High Discount</v>
      </c>
    </row>
    <row r="18" spans="1:12">
      <c r="A18" t="s">
        <v>35</v>
      </c>
      <c r="B18">
        <v>195</v>
      </c>
      <c r="C18">
        <v>360</v>
      </c>
      <c r="D18" s="1">
        <v>0.46</v>
      </c>
      <c r="E18">
        <v>-2</v>
      </c>
      <c r="F18">
        <f t="shared" si="2"/>
        <v>2</v>
      </c>
      <c r="G18" t="s">
        <v>34</v>
      </c>
      <c r="H18">
        <f t="shared" si="3"/>
        <v>5</v>
      </c>
      <c r="I18">
        <f t="shared" si="4"/>
        <v>5.0001800000000003</v>
      </c>
      <c r="J18">
        <f t="shared" si="0"/>
        <v>165</v>
      </c>
      <c r="K18" t="str">
        <f t="shared" si="5"/>
        <v>EXCELLENT</v>
      </c>
      <c r="L18" t="str">
        <f t="shared" si="1"/>
        <v>High Discount</v>
      </c>
    </row>
    <row r="19" spans="1:12">
      <c r="A19" t="s">
        <v>36</v>
      </c>
      <c r="B19">
        <v>2025</v>
      </c>
      <c r="C19">
        <v>3971</v>
      </c>
      <c r="D19" s="1">
        <v>0.49</v>
      </c>
      <c r="E19">
        <v>-3</v>
      </c>
      <c r="F19">
        <f t="shared" si="2"/>
        <v>3</v>
      </c>
      <c r="G19" t="s">
        <v>34</v>
      </c>
      <c r="H19">
        <f t="shared" si="3"/>
        <v>5</v>
      </c>
      <c r="I19">
        <f t="shared" si="4"/>
        <v>5.0001899999999999</v>
      </c>
      <c r="J19">
        <f t="shared" si="0"/>
        <v>1946</v>
      </c>
      <c r="K19" t="str">
        <f t="shared" si="5"/>
        <v>EXCELLENT</v>
      </c>
      <c r="L19" t="str">
        <f t="shared" si="1"/>
        <v>High Discount</v>
      </c>
    </row>
    <row r="20" spans="1:12">
      <c r="A20" t="s">
        <v>37</v>
      </c>
      <c r="B20">
        <v>2999</v>
      </c>
      <c r="C20">
        <v>3699</v>
      </c>
      <c r="D20" s="1">
        <v>0.19</v>
      </c>
      <c r="E20">
        <v>-5</v>
      </c>
      <c r="F20">
        <f t="shared" si="2"/>
        <v>5</v>
      </c>
      <c r="G20" t="s">
        <v>15</v>
      </c>
      <c r="H20">
        <f t="shared" si="3"/>
        <v>4.5999999999999996</v>
      </c>
      <c r="I20">
        <f t="shared" si="4"/>
        <v>4.6002000000000001</v>
      </c>
      <c r="J20">
        <f t="shared" si="0"/>
        <v>700</v>
      </c>
      <c r="K20" t="str">
        <f t="shared" si="5"/>
        <v>EXCELLENT</v>
      </c>
      <c r="L20" t="str">
        <f t="shared" si="1"/>
        <v>Low Discount</v>
      </c>
    </row>
    <row r="21" spans="1:12">
      <c r="A21" t="s">
        <v>38</v>
      </c>
      <c r="B21">
        <v>998</v>
      </c>
      <c r="C21">
        <v>1966</v>
      </c>
      <c r="D21" s="1">
        <v>0.49</v>
      </c>
      <c r="E21">
        <v>-44</v>
      </c>
      <c r="F21">
        <f t="shared" si="2"/>
        <v>44</v>
      </c>
      <c r="G21" t="s">
        <v>15</v>
      </c>
      <c r="H21">
        <f t="shared" si="3"/>
        <v>4.5999999999999996</v>
      </c>
      <c r="I21">
        <f t="shared" si="4"/>
        <v>4.6002099999999997</v>
      </c>
      <c r="J21">
        <f t="shared" si="0"/>
        <v>968</v>
      </c>
      <c r="K21" t="str">
        <f t="shared" si="5"/>
        <v>EXCELLENT</v>
      </c>
      <c r="L21" t="str">
        <f t="shared" si="1"/>
        <v>High Discount</v>
      </c>
    </row>
    <row r="22" spans="1:12">
      <c r="A22" t="s">
        <v>39</v>
      </c>
      <c r="B22">
        <v>38</v>
      </c>
      <c r="C22">
        <v>80</v>
      </c>
      <c r="D22" s="1">
        <v>0.53</v>
      </c>
      <c r="E22">
        <v>-13</v>
      </c>
      <c r="F22">
        <f t="shared" si="2"/>
        <v>13</v>
      </c>
      <c r="G22" t="s">
        <v>40</v>
      </c>
      <c r="H22">
        <f t="shared" si="3"/>
        <v>3.3</v>
      </c>
      <c r="I22">
        <f t="shared" si="4"/>
        <v>3.3002199999999999</v>
      </c>
      <c r="J22">
        <f t="shared" si="0"/>
        <v>42</v>
      </c>
      <c r="K22" t="str">
        <f t="shared" si="5"/>
        <v>AVERAGE</v>
      </c>
      <c r="L22" t="str">
        <f t="shared" si="1"/>
        <v>High Discount</v>
      </c>
    </row>
    <row r="23" spans="1:12">
      <c r="A23" t="s">
        <v>41</v>
      </c>
      <c r="B23">
        <v>1860</v>
      </c>
      <c r="C23">
        <v>3220</v>
      </c>
      <c r="D23" s="1">
        <v>0.42</v>
      </c>
      <c r="F23">
        <f t="shared" si="2"/>
        <v>0</v>
      </c>
      <c r="H23" t="str">
        <f t="shared" si="3"/>
        <v/>
      </c>
      <c r="I23" t="str">
        <f t="shared" si="4"/>
        <v/>
      </c>
      <c r="J23">
        <f t="shared" si="0"/>
        <v>1360</v>
      </c>
      <c r="K23" t="str">
        <f t="shared" si="5"/>
        <v>EXCELLENT</v>
      </c>
      <c r="L23" t="str">
        <f t="shared" si="1"/>
        <v>High Discount</v>
      </c>
    </row>
    <row r="24" spans="1:12">
      <c r="A24" t="s">
        <v>42</v>
      </c>
      <c r="B24">
        <v>880</v>
      </c>
      <c r="C24">
        <v>1350</v>
      </c>
      <c r="D24" s="1">
        <v>0.35</v>
      </c>
      <c r="E24">
        <v>-6</v>
      </c>
      <c r="F24">
        <f t="shared" si="2"/>
        <v>6</v>
      </c>
      <c r="G24" t="s">
        <v>21</v>
      </c>
      <c r="H24">
        <f t="shared" si="3"/>
        <v>4</v>
      </c>
      <c r="I24">
        <f t="shared" si="4"/>
        <v>4.0002399999999998</v>
      </c>
      <c r="J24">
        <f t="shared" si="0"/>
        <v>470</v>
      </c>
      <c r="K24" t="str">
        <f t="shared" si="5"/>
        <v>AVERAGE</v>
      </c>
      <c r="L24" t="str">
        <f t="shared" si="1"/>
        <v>Medium Discount</v>
      </c>
    </row>
    <row r="25" spans="1:12">
      <c r="A25" t="s">
        <v>43</v>
      </c>
      <c r="B25">
        <v>1650</v>
      </c>
      <c r="C25">
        <v>2150</v>
      </c>
      <c r="D25" s="1">
        <v>0.23</v>
      </c>
      <c r="E25">
        <v>-14</v>
      </c>
      <c r="F25">
        <f t="shared" si="2"/>
        <v>14</v>
      </c>
      <c r="G25" t="s">
        <v>44</v>
      </c>
      <c r="H25">
        <f t="shared" si="3"/>
        <v>4.4000000000000004</v>
      </c>
      <c r="I25">
        <f t="shared" si="4"/>
        <v>4.4002500000000007</v>
      </c>
      <c r="J25">
        <f t="shared" si="0"/>
        <v>500</v>
      </c>
      <c r="K25" t="str">
        <f t="shared" si="5"/>
        <v>EXCELLENT</v>
      </c>
      <c r="L25" t="str">
        <f t="shared" si="1"/>
        <v>Medium Discount</v>
      </c>
    </row>
    <row r="26" spans="1:12">
      <c r="A26" t="s">
        <v>45</v>
      </c>
      <c r="B26">
        <v>2048</v>
      </c>
      <c r="C26">
        <v>4500</v>
      </c>
      <c r="D26" s="1">
        <v>0.54</v>
      </c>
      <c r="E26">
        <v>-7</v>
      </c>
      <c r="F26">
        <f t="shared" si="2"/>
        <v>7</v>
      </c>
      <c r="G26" t="s">
        <v>46</v>
      </c>
      <c r="H26">
        <f t="shared" si="3"/>
        <v>4.3</v>
      </c>
      <c r="I26">
        <f t="shared" si="4"/>
        <v>4.3002599999999997</v>
      </c>
      <c r="J26">
        <f t="shared" si="0"/>
        <v>2452</v>
      </c>
      <c r="K26" t="str">
        <f t="shared" si="5"/>
        <v>AVERAGE</v>
      </c>
      <c r="L26" t="str">
        <f t="shared" si="1"/>
        <v>High Discount</v>
      </c>
    </row>
    <row r="27" spans="1:12">
      <c r="A27" t="s">
        <v>47</v>
      </c>
      <c r="B27">
        <v>420</v>
      </c>
      <c r="C27">
        <v>647</v>
      </c>
      <c r="D27" s="1">
        <v>0.35</v>
      </c>
      <c r="E27">
        <v>-49</v>
      </c>
      <c r="F27">
        <f t="shared" si="2"/>
        <v>49</v>
      </c>
      <c r="G27" t="s">
        <v>15</v>
      </c>
      <c r="H27">
        <f t="shared" si="3"/>
        <v>4.5999999999999996</v>
      </c>
      <c r="I27">
        <f t="shared" si="4"/>
        <v>4.6002700000000001</v>
      </c>
      <c r="J27">
        <f t="shared" si="0"/>
        <v>227</v>
      </c>
      <c r="K27" t="str">
        <f t="shared" si="5"/>
        <v>EXCELLENT</v>
      </c>
      <c r="L27" t="str">
        <f t="shared" si="1"/>
        <v>Medium Discount</v>
      </c>
    </row>
    <row r="28" spans="1:12">
      <c r="A28" t="s">
        <v>48</v>
      </c>
      <c r="B28">
        <v>2880</v>
      </c>
      <c r="C28">
        <v>3520</v>
      </c>
      <c r="D28" s="1">
        <v>0.18</v>
      </c>
      <c r="E28">
        <v>-12</v>
      </c>
      <c r="F28">
        <f t="shared" si="2"/>
        <v>12</v>
      </c>
      <c r="G28" t="s">
        <v>26</v>
      </c>
      <c r="H28">
        <f t="shared" si="3"/>
        <v>3.8</v>
      </c>
      <c r="I28">
        <f t="shared" si="4"/>
        <v>3.8002799999999999</v>
      </c>
      <c r="J28">
        <f t="shared" si="0"/>
        <v>640</v>
      </c>
      <c r="K28" t="str">
        <f t="shared" si="5"/>
        <v>AVERAGE</v>
      </c>
      <c r="L28" t="str">
        <f t="shared" si="1"/>
        <v>Low Discount</v>
      </c>
    </row>
    <row r="29" spans="1:12">
      <c r="A29" t="s">
        <v>49</v>
      </c>
      <c r="B29">
        <v>1350</v>
      </c>
      <c r="C29">
        <v>1990</v>
      </c>
      <c r="D29" s="1">
        <v>0.32</v>
      </c>
      <c r="E29">
        <v>-13</v>
      </c>
      <c r="F29">
        <f t="shared" si="2"/>
        <v>13</v>
      </c>
      <c r="G29" t="s">
        <v>26</v>
      </c>
      <c r="H29">
        <f t="shared" si="3"/>
        <v>3.8</v>
      </c>
      <c r="I29">
        <f t="shared" si="4"/>
        <v>3.8002899999999999</v>
      </c>
      <c r="J29">
        <f t="shared" si="0"/>
        <v>640</v>
      </c>
      <c r="K29" t="str">
        <f t="shared" si="5"/>
        <v>AVERAGE</v>
      </c>
      <c r="L29" t="str">
        <f t="shared" si="1"/>
        <v>Medium Discount</v>
      </c>
    </row>
    <row r="30" spans="1:12">
      <c r="A30" t="s">
        <v>50</v>
      </c>
      <c r="B30">
        <v>1758</v>
      </c>
      <c r="C30">
        <v>2499</v>
      </c>
      <c r="D30" s="1">
        <v>0.3</v>
      </c>
      <c r="E30">
        <v>-20</v>
      </c>
      <c r="F30">
        <f t="shared" si="2"/>
        <v>20</v>
      </c>
      <c r="G30" t="s">
        <v>13</v>
      </c>
      <c r="H30">
        <f t="shared" si="3"/>
        <v>4.0999999999999996</v>
      </c>
      <c r="I30">
        <f t="shared" si="4"/>
        <v>4.1002999999999998</v>
      </c>
      <c r="J30">
        <f t="shared" si="0"/>
        <v>741</v>
      </c>
      <c r="K30" t="str">
        <f t="shared" si="5"/>
        <v>AVERAGE</v>
      </c>
      <c r="L30" t="str">
        <f t="shared" si="1"/>
        <v>Medium Discount</v>
      </c>
    </row>
    <row r="31" spans="1:12">
      <c r="A31" t="s">
        <v>51</v>
      </c>
      <c r="B31">
        <v>2200</v>
      </c>
      <c r="C31">
        <v>4080</v>
      </c>
      <c r="D31" s="1">
        <v>0.46</v>
      </c>
      <c r="F31">
        <f t="shared" si="2"/>
        <v>0</v>
      </c>
      <c r="H31" t="str">
        <f t="shared" si="3"/>
        <v/>
      </c>
      <c r="I31" t="str">
        <f t="shared" si="4"/>
        <v/>
      </c>
      <c r="J31">
        <f t="shared" si="0"/>
        <v>1880</v>
      </c>
      <c r="K31" t="str">
        <f t="shared" si="5"/>
        <v>EXCELLENT</v>
      </c>
      <c r="L31" t="str">
        <f t="shared" si="1"/>
        <v>High Discount</v>
      </c>
    </row>
    <row r="32" spans="1:12">
      <c r="A32" t="s">
        <v>52</v>
      </c>
      <c r="B32">
        <v>185</v>
      </c>
      <c r="C32">
        <v>382</v>
      </c>
      <c r="D32" s="1">
        <v>0.52</v>
      </c>
      <c r="E32">
        <v>-9</v>
      </c>
      <c r="F32">
        <f t="shared" si="2"/>
        <v>9</v>
      </c>
      <c r="G32" t="s">
        <v>46</v>
      </c>
      <c r="H32">
        <f t="shared" si="3"/>
        <v>4.3</v>
      </c>
      <c r="I32">
        <f t="shared" si="4"/>
        <v>4.3003200000000001</v>
      </c>
      <c r="J32">
        <f t="shared" si="0"/>
        <v>197</v>
      </c>
      <c r="K32" t="str">
        <f t="shared" si="5"/>
        <v>AVERAGE</v>
      </c>
      <c r="L32" t="str">
        <f t="shared" si="1"/>
        <v>High Discount</v>
      </c>
    </row>
    <row r="33" spans="1:12">
      <c r="A33" t="s">
        <v>53</v>
      </c>
      <c r="B33">
        <v>980</v>
      </c>
      <c r="C33">
        <v>1490</v>
      </c>
      <c r="D33" s="1">
        <v>0.34</v>
      </c>
      <c r="E33">
        <v>-12</v>
      </c>
      <c r="F33">
        <f t="shared" si="2"/>
        <v>12</v>
      </c>
      <c r="G33" t="s">
        <v>17</v>
      </c>
      <c r="H33">
        <f t="shared" si="3"/>
        <v>4.7</v>
      </c>
      <c r="I33">
        <f t="shared" si="4"/>
        <v>4.7003300000000001</v>
      </c>
      <c r="J33">
        <f t="shared" si="0"/>
        <v>510</v>
      </c>
      <c r="K33" t="str">
        <f t="shared" si="5"/>
        <v>EXCELLENT</v>
      </c>
      <c r="L33" t="str">
        <f t="shared" si="1"/>
        <v>Medium Discount</v>
      </c>
    </row>
    <row r="34" spans="1:12">
      <c r="A34" t="s">
        <v>54</v>
      </c>
      <c r="B34">
        <v>1820</v>
      </c>
      <c r="C34">
        <v>3490</v>
      </c>
      <c r="D34" s="1">
        <v>0.48</v>
      </c>
      <c r="E34">
        <v>-9</v>
      </c>
      <c r="F34">
        <f t="shared" si="2"/>
        <v>9</v>
      </c>
      <c r="G34" t="s">
        <v>46</v>
      </c>
      <c r="H34">
        <f t="shared" si="3"/>
        <v>4.3</v>
      </c>
      <c r="I34">
        <f t="shared" si="4"/>
        <v>4.3003399999999994</v>
      </c>
      <c r="J34">
        <f t="shared" ref="J34:J65" si="7">C34-B34</f>
        <v>1670</v>
      </c>
      <c r="K34" t="str">
        <f t="shared" si="5"/>
        <v>AVERAGE</v>
      </c>
      <c r="L34" t="str">
        <f t="shared" ref="L34:L65" si="8">IF(D34*100 &lt; 20, "Low Discount", IF(D34*100 &lt;= 40, "Medium Discount", "High Discount"))</f>
        <v>High Discount</v>
      </c>
    </row>
    <row r="35" spans="1:12">
      <c r="A35" t="s">
        <v>55</v>
      </c>
      <c r="B35">
        <v>1940</v>
      </c>
      <c r="C35">
        <v>2650</v>
      </c>
      <c r="D35" s="1">
        <v>0.27</v>
      </c>
      <c r="E35">
        <v>-20</v>
      </c>
      <c r="F35">
        <f t="shared" si="2"/>
        <v>20</v>
      </c>
      <c r="G35" t="s">
        <v>17</v>
      </c>
      <c r="H35">
        <f t="shared" si="3"/>
        <v>4.7</v>
      </c>
      <c r="I35">
        <f t="shared" si="4"/>
        <v>4.7003500000000003</v>
      </c>
      <c r="J35">
        <f t="shared" si="7"/>
        <v>710</v>
      </c>
      <c r="K35" t="str">
        <f t="shared" si="5"/>
        <v>EXCELLENT</v>
      </c>
      <c r="L35" t="str">
        <f t="shared" si="8"/>
        <v>Medium Discount</v>
      </c>
    </row>
    <row r="36" spans="1:12">
      <c r="A36" t="s">
        <v>56</v>
      </c>
      <c r="B36">
        <v>1980</v>
      </c>
      <c r="C36">
        <v>2699</v>
      </c>
      <c r="D36" s="1">
        <v>0.27</v>
      </c>
      <c r="E36">
        <v>-32</v>
      </c>
      <c r="F36">
        <f t="shared" si="2"/>
        <v>32</v>
      </c>
      <c r="G36" t="s">
        <v>11</v>
      </c>
      <c r="H36">
        <f t="shared" si="3"/>
        <v>4.5</v>
      </c>
      <c r="I36">
        <f t="shared" si="4"/>
        <v>4.5003599999999997</v>
      </c>
      <c r="J36">
        <f t="shared" si="7"/>
        <v>719</v>
      </c>
      <c r="K36" t="str">
        <f t="shared" si="5"/>
        <v>EXCELLENT</v>
      </c>
      <c r="L36" t="str">
        <f t="shared" si="8"/>
        <v>Medium Discount</v>
      </c>
    </row>
    <row r="37" spans="1:12">
      <c r="A37" t="s">
        <v>57</v>
      </c>
      <c r="B37">
        <v>1620</v>
      </c>
      <c r="C37">
        <v>2690</v>
      </c>
      <c r="D37" s="1">
        <v>0.4</v>
      </c>
      <c r="E37">
        <v>-1</v>
      </c>
      <c r="F37">
        <f t="shared" si="2"/>
        <v>1</v>
      </c>
      <c r="G37" t="s">
        <v>34</v>
      </c>
      <c r="H37">
        <f t="shared" si="3"/>
        <v>5</v>
      </c>
      <c r="I37">
        <f t="shared" si="4"/>
        <v>5.0003700000000002</v>
      </c>
      <c r="J37">
        <f t="shared" si="7"/>
        <v>1070</v>
      </c>
      <c r="K37" t="str">
        <f t="shared" si="5"/>
        <v>EXCELLENT</v>
      </c>
      <c r="L37" t="str">
        <f t="shared" si="8"/>
        <v>Medium Discount</v>
      </c>
    </row>
    <row r="38" spans="1:12">
      <c r="A38" t="s">
        <v>58</v>
      </c>
      <c r="B38">
        <v>171</v>
      </c>
      <c r="C38">
        <v>360</v>
      </c>
      <c r="D38" s="1">
        <v>0.53</v>
      </c>
      <c r="E38">
        <v>-2</v>
      </c>
      <c r="F38">
        <f t="shared" si="2"/>
        <v>2</v>
      </c>
      <c r="G38" t="s">
        <v>34</v>
      </c>
      <c r="H38">
        <f t="shared" si="3"/>
        <v>5</v>
      </c>
      <c r="I38">
        <f t="shared" si="4"/>
        <v>5.0003799999999998</v>
      </c>
      <c r="J38">
        <f t="shared" si="7"/>
        <v>189</v>
      </c>
      <c r="K38" t="str">
        <f t="shared" si="5"/>
        <v>EXCELLENT</v>
      </c>
      <c r="L38" t="str">
        <f t="shared" si="8"/>
        <v>High Discount</v>
      </c>
    </row>
    <row r="39" spans="1:12">
      <c r="A39" t="s">
        <v>59</v>
      </c>
      <c r="B39">
        <v>389</v>
      </c>
      <c r="C39">
        <v>656</v>
      </c>
      <c r="D39" s="1">
        <v>0.41</v>
      </c>
      <c r="E39">
        <v>-36</v>
      </c>
      <c r="F39">
        <f t="shared" si="2"/>
        <v>36</v>
      </c>
      <c r="G39" t="s">
        <v>46</v>
      </c>
      <c r="H39">
        <f t="shared" si="3"/>
        <v>4.3</v>
      </c>
      <c r="I39">
        <f t="shared" si="4"/>
        <v>4.3003900000000002</v>
      </c>
      <c r="J39">
        <f t="shared" si="7"/>
        <v>267</v>
      </c>
      <c r="K39" t="str">
        <f t="shared" si="5"/>
        <v>AVERAGE</v>
      </c>
      <c r="L39" t="str">
        <f t="shared" si="8"/>
        <v>High Discount</v>
      </c>
    </row>
    <row r="40" spans="1:12">
      <c r="A40" t="s">
        <v>60</v>
      </c>
      <c r="B40">
        <v>16201980</v>
      </c>
      <c r="C40">
        <v>22003200</v>
      </c>
      <c r="D40" s="1">
        <v>0.38</v>
      </c>
      <c r="E40">
        <v>-2</v>
      </c>
      <c r="F40">
        <f t="shared" si="2"/>
        <v>2</v>
      </c>
      <c r="G40" t="s">
        <v>11</v>
      </c>
      <c r="H40">
        <f t="shared" si="3"/>
        <v>4.5</v>
      </c>
      <c r="I40">
        <f t="shared" si="4"/>
        <v>4.5004</v>
      </c>
      <c r="J40">
        <f t="shared" si="7"/>
        <v>5801220</v>
      </c>
      <c r="K40" t="str">
        <f t="shared" si="5"/>
        <v>EXCELLENT</v>
      </c>
      <c r="L40" t="str">
        <f t="shared" si="8"/>
        <v>Medium Discount</v>
      </c>
    </row>
    <row r="41" spans="1:12">
      <c r="A41" t="s">
        <v>61</v>
      </c>
      <c r="B41">
        <v>2750</v>
      </c>
      <c r="C41">
        <v>4471</v>
      </c>
      <c r="D41" s="1">
        <v>0.38</v>
      </c>
      <c r="F41">
        <f t="shared" si="2"/>
        <v>0</v>
      </c>
      <c r="H41" t="str">
        <f t="shared" si="3"/>
        <v/>
      </c>
      <c r="I41" t="str">
        <f t="shared" si="4"/>
        <v/>
      </c>
      <c r="J41">
        <f t="shared" si="7"/>
        <v>1721</v>
      </c>
      <c r="K41" t="str">
        <f t="shared" si="5"/>
        <v>EXCELLENT</v>
      </c>
      <c r="L41" t="str">
        <f t="shared" si="8"/>
        <v>Medium Discount</v>
      </c>
    </row>
    <row r="42" spans="1:12">
      <c r="A42" t="s">
        <v>62</v>
      </c>
      <c r="B42">
        <v>475</v>
      </c>
      <c r="C42">
        <v>931</v>
      </c>
      <c r="D42" s="1">
        <v>0.49</v>
      </c>
      <c r="F42">
        <f t="shared" si="2"/>
        <v>0</v>
      </c>
      <c r="H42" t="str">
        <f t="shared" si="3"/>
        <v/>
      </c>
      <c r="I42" t="str">
        <f t="shared" si="4"/>
        <v/>
      </c>
      <c r="J42">
        <f t="shared" si="7"/>
        <v>456</v>
      </c>
      <c r="K42" t="str">
        <f t="shared" si="5"/>
        <v>EXCELLENT</v>
      </c>
      <c r="L42" t="str">
        <f t="shared" si="8"/>
        <v>High Discount</v>
      </c>
    </row>
    <row r="43" spans="1:12">
      <c r="A43" t="s">
        <v>63</v>
      </c>
      <c r="B43">
        <v>238</v>
      </c>
      <c r="C43">
        <v>476</v>
      </c>
      <c r="D43" s="1">
        <v>0.5</v>
      </c>
      <c r="F43">
        <f t="shared" si="2"/>
        <v>0</v>
      </c>
      <c r="H43" t="str">
        <f t="shared" si="3"/>
        <v/>
      </c>
      <c r="I43" t="str">
        <f t="shared" si="4"/>
        <v/>
      </c>
      <c r="J43">
        <f t="shared" si="7"/>
        <v>238</v>
      </c>
      <c r="K43" t="str">
        <f t="shared" si="5"/>
        <v>EXCELLENT</v>
      </c>
      <c r="L43" t="str">
        <f t="shared" si="8"/>
        <v>High Discount</v>
      </c>
    </row>
    <row r="44" spans="1:12">
      <c r="A44" t="s">
        <v>64</v>
      </c>
      <c r="B44">
        <v>610</v>
      </c>
      <c r="C44">
        <v>1060</v>
      </c>
      <c r="D44" s="1">
        <v>0.42</v>
      </c>
      <c r="F44">
        <f t="shared" si="2"/>
        <v>0</v>
      </c>
      <c r="H44" t="str">
        <f t="shared" si="3"/>
        <v/>
      </c>
      <c r="I44" t="str">
        <f t="shared" si="4"/>
        <v/>
      </c>
      <c r="J44">
        <f t="shared" si="7"/>
        <v>450</v>
      </c>
      <c r="K44" t="str">
        <f t="shared" si="5"/>
        <v>EXCELLENT</v>
      </c>
      <c r="L44" t="str">
        <f t="shared" si="8"/>
        <v>High Discount</v>
      </c>
    </row>
    <row r="45" spans="1:12">
      <c r="A45" t="s">
        <v>65</v>
      </c>
      <c r="B45">
        <v>2132</v>
      </c>
      <c r="C45">
        <v>2169</v>
      </c>
      <c r="D45" s="1">
        <v>0.02</v>
      </c>
      <c r="F45">
        <f t="shared" si="2"/>
        <v>0</v>
      </c>
      <c r="H45" t="str">
        <f t="shared" si="3"/>
        <v/>
      </c>
      <c r="I45" t="str">
        <f t="shared" si="4"/>
        <v/>
      </c>
      <c r="J45">
        <f t="shared" si="7"/>
        <v>37</v>
      </c>
      <c r="K45" t="str">
        <f t="shared" si="5"/>
        <v>EXCELLENT</v>
      </c>
      <c r="L45" t="str">
        <f t="shared" si="8"/>
        <v>Low Discount</v>
      </c>
    </row>
    <row r="46" spans="1:12">
      <c r="A46" t="s">
        <v>66</v>
      </c>
      <c r="B46">
        <v>999</v>
      </c>
      <c r="C46">
        <v>2000</v>
      </c>
      <c r="D46" s="1">
        <v>0.5</v>
      </c>
      <c r="F46">
        <f t="shared" si="2"/>
        <v>0</v>
      </c>
      <c r="H46" t="str">
        <f t="shared" si="3"/>
        <v/>
      </c>
      <c r="I46" t="str">
        <f t="shared" si="4"/>
        <v/>
      </c>
      <c r="J46">
        <f t="shared" si="7"/>
        <v>1001</v>
      </c>
      <c r="K46" t="str">
        <f t="shared" si="5"/>
        <v>EXCELLENT</v>
      </c>
      <c r="L46" t="str">
        <f t="shared" si="8"/>
        <v>High Discount</v>
      </c>
    </row>
    <row r="47" spans="1:12">
      <c r="A47" t="s">
        <v>67</v>
      </c>
      <c r="B47">
        <v>1190</v>
      </c>
      <c r="C47">
        <v>1785</v>
      </c>
      <c r="D47" s="1">
        <v>0.33</v>
      </c>
      <c r="F47">
        <f t="shared" si="2"/>
        <v>0</v>
      </c>
      <c r="H47" t="str">
        <f t="shared" si="3"/>
        <v/>
      </c>
      <c r="I47" t="str">
        <f t="shared" si="4"/>
        <v/>
      </c>
      <c r="J47">
        <f t="shared" si="7"/>
        <v>595</v>
      </c>
      <c r="K47" t="str">
        <f t="shared" si="5"/>
        <v>EXCELLENT</v>
      </c>
      <c r="L47" t="str">
        <f t="shared" si="8"/>
        <v>Medium Discount</v>
      </c>
    </row>
    <row r="48" spans="1:12">
      <c r="A48" t="s">
        <v>68</v>
      </c>
      <c r="B48">
        <v>671</v>
      </c>
      <c r="C48">
        <v>1316</v>
      </c>
      <c r="D48" s="1">
        <v>0.49</v>
      </c>
      <c r="F48">
        <f t="shared" si="2"/>
        <v>0</v>
      </c>
      <c r="H48" t="str">
        <f t="shared" si="3"/>
        <v/>
      </c>
      <c r="I48" t="str">
        <f t="shared" si="4"/>
        <v/>
      </c>
      <c r="J48">
        <f t="shared" si="7"/>
        <v>645</v>
      </c>
      <c r="K48" t="str">
        <f t="shared" si="5"/>
        <v>EXCELLENT</v>
      </c>
      <c r="L48" t="str">
        <f t="shared" si="8"/>
        <v>High Discount</v>
      </c>
    </row>
    <row r="49" spans="1:12">
      <c r="A49" t="s">
        <v>69</v>
      </c>
      <c r="B49">
        <v>1200</v>
      </c>
      <c r="C49">
        <v>1950</v>
      </c>
      <c r="D49" s="1">
        <v>0.38</v>
      </c>
      <c r="F49">
        <f t="shared" si="2"/>
        <v>0</v>
      </c>
      <c r="H49" t="str">
        <f t="shared" si="3"/>
        <v/>
      </c>
      <c r="I49" t="str">
        <f t="shared" si="4"/>
        <v/>
      </c>
      <c r="J49">
        <f t="shared" si="7"/>
        <v>750</v>
      </c>
      <c r="K49" t="str">
        <f t="shared" si="5"/>
        <v>EXCELLENT</v>
      </c>
      <c r="L49" t="str">
        <f t="shared" si="8"/>
        <v>Medium Discount</v>
      </c>
    </row>
    <row r="50" spans="1:12">
      <c r="A50" t="s">
        <v>70</v>
      </c>
      <c r="B50">
        <v>199</v>
      </c>
      <c r="C50">
        <v>504</v>
      </c>
      <c r="D50" s="1">
        <v>0.61</v>
      </c>
      <c r="F50">
        <f t="shared" si="2"/>
        <v>0</v>
      </c>
      <c r="H50" t="str">
        <f t="shared" si="3"/>
        <v/>
      </c>
      <c r="I50" t="str">
        <f t="shared" si="4"/>
        <v/>
      </c>
      <c r="J50">
        <f t="shared" si="7"/>
        <v>305</v>
      </c>
      <c r="K50" t="str">
        <f t="shared" si="5"/>
        <v>EXCELLENT</v>
      </c>
      <c r="L50" t="str">
        <f t="shared" si="8"/>
        <v>High Discount</v>
      </c>
    </row>
    <row r="51" spans="1:12">
      <c r="A51" t="s">
        <v>71</v>
      </c>
      <c r="B51">
        <v>299</v>
      </c>
      <c r="C51">
        <v>600</v>
      </c>
      <c r="D51" s="1">
        <v>0.5</v>
      </c>
      <c r="F51">
        <f t="shared" si="2"/>
        <v>0</v>
      </c>
      <c r="H51" t="str">
        <f t="shared" si="3"/>
        <v/>
      </c>
      <c r="I51" t="str">
        <f t="shared" si="4"/>
        <v/>
      </c>
      <c r="J51">
        <f t="shared" si="7"/>
        <v>301</v>
      </c>
      <c r="K51" t="str">
        <f t="shared" si="5"/>
        <v>EXCELLENT</v>
      </c>
      <c r="L51" t="str">
        <f t="shared" si="8"/>
        <v>High Discount</v>
      </c>
    </row>
    <row r="52" spans="1:12">
      <c r="A52" t="s">
        <v>72</v>
      </c>
      <c r="B52">
        <v>1660</v>
      </c>
      <c r="C52">
        <v>1699</v>
      </c>
      <c r="D52" s="1">
        <v>0.02</v>
      </c>
      <c r="F52">
        <f t="shared" si="2"/>
        <v>0</v>
      </c>
      <c r="H52" t="str">
        <f t="shared" si="3"/>
        <v/>
      </c>
      <c r="I52" t="str">
        <f t="shared" si="4"/>
        <v/>
      </c>
      <c r="J52">
        <f t="shared" si="7"/>
        <v>39</v>
      </c>
      <c r="K52" t="str">
        <f t="shared" si="5"/>
        <v>EXCELLENT</v>
      </c>
      <c r="L52" t="str">
        <f t="shared" si="8"/>
        <v>Low Discount</v>
      </c>
    </row>
    <row r="53" spans="1:12">
      <c r="A53" t="s">
        <v>73</v>
      </c>
      <c r="B53">
        <v>299</v>
      </c>
      <c r="C53">
        <v>384</v>
      </c>
      <c r="D53" s="1">
        <v>0.22</v>
      </c>
      <c r="F53">
        <f t="shared" si="2"/>
        <v>0</v>
      </c>
      <c r="H53" t="str">
        <f t="shared" si="3"/>
        <v/>
      </c>
      <c r="I53" t="str">
        <f t="shared" si="4"/>
        <v/>
      </c>
      <c r="J53">
        <f t="shared" si="7"/>
        <v>85</v>
      </c>
      <c r="K53" t="str">
        <f t="shared" si="5"/>
        <v>EXCELLENT</v>
      </c>
      <c r="L53" t="str">
        <f t="shared" si="8"/>
        <v>Medium Discount</v>
      </c>
    </row>
    <row r="54" spans="1:12">
      <c r="A54" t="s">
        <v>74</v>
      </c>
      <c r="B54">
        <v>1459</v>
      </c>
      <c r="C54">
        <v>1499</v>
      </c>
      <c r="D54" s="1">
        <v>0.03</v>
      </c>
      <c r="F54">
        <f t="shared" si="2"/>
        <v>0</v>
      </c>
      <c r="H54" t="str">
        <f t="shared" si="3"/>
        <v/>
      </c>
      <c r="I54" t="str">
        <f t="shared" si="4"/>
        <v/>
      </c>
      <c r="J54">
        <f t="shared" si="7"/>
        <v>40</v>
      </c>
      <c r="K54" t="str">
        <f t="shared" si="5"/>
        <v>EXCELLENT</v>
      </c>
      <c r="L54" t="str">
        <f t="shared" si="8"/>
        <v>Low Discount</v>
      </c>
    </row>
    <row r="55" spans="1:12">
      <c r="A55" t="s">
        <v>75</v>
      </c>
      <c r="B55">
        <v>799</v>
      </c>
      <c r="C55">
        <v>1343</v>
      </c>
      <c r="D55" s="1">
        <v>0.41</v>
      </c>
      <c r="F55">
        <f t="shared" si="2"/>
        <v>0</v>
      </c>
      <c r="H55" t="str">
        <f t="shared" si="3"/>
        <v/>
      </c>
      <c r="I55" t="str">
        <f t="shared" si="4"/>
        <v/>
      </c>
      <c r="J55">
        <f t="shared" si="7"/>
        <v>544</v>
      </c>
      <c r="K55" t="str">
        <f t="shared" si="5"/>
        <v>EXCELLENT</v>
      </c>
      <c r="L55" t="str">
        <f t="shared" si="8"/>
        <v>High Discount</v>
      </c>
    </row>
    <row r="56" spans="1:12">
      <c r="A56" t="s">
        <v>76</v>
      </c>
      <c r="B56">
        <v>499</v>
      </c>
      <c r="C56">
        <v>900</v>
      </c>
      <c r="D56" s="1">
        <v>0.45</v>
      </c>
      <c r="F56">
        <f t="shared" si="2"/>
        <v>0</v>
      </c>
      <c r="H56" t="str">
        <f t="shared" si="3"/>
        <v/>
      </c>
      <c r="I56" t="str">
        <f t="shared" si="4"/>
        <v/>
      </c>
      <c r="J56">
        <f t="shared" si="7"/>
        <v>401</v>
      </c>
      <c r="K56" t="str">
        <f t="shared" si="5"/>
        <v>EXCELLENT</v>
      </c>
      <c r="L56" t="str">
        <f t="shared" si="8"/>
        <v>High Discount</v>
      </c>
    </row>
    <row r="57" spans="1:12">
      <c r="A57" t="s">
        <v>77</v>
      </c>
      <c r="B57">
        <v>699</v>
      </c>
      <c r="C57">
        <v>1343</v>
      </c>
      <c r="D57" s="1">
        <v>0.48</v>
      </c>
      <c r="F57">
        <f t="shared" si="2"/>
        <v>0</v>
      </c>
      <c r="H57" t="str">
        <f t="shared" si="3"/>
        <v/>
      </c>
      <c r="I57" t="str">
        <f t="shared" si="4"/>
        <v/>
      </c>
      <c r="J57">
        <f t="shared" si="7"/>
        <v>644</v>
      </c>
      <c r="K57" t="str">
        <f t="shared" si="5"/>
        <v>EXCELLENT</v>
      </c>
      <c r="L57" t="str">
        <f t="shared" si="8"/>
        <v>High Discount</v>
      </c>
    </row>
    <row r="58" spans="1:12">
      <c r="A58" t="s">
        <v>78</v>
      </c>
      <c r="B58">
        <v>799</v>
      </c>
      <c r="C58">
        <v>1567</v>
      </c>
      <c r="D58" s="1">
        <v>0.49</v>
      </c>
      <c r="F58">
        <f t="shared" si="2"/>
        <v>0</v>
      </c>
      <c r="H58" t="str">
        <f t="shared" si="3"/>
        <v/>
      </c>
      <c r="I58" t="str">
        <f t="shared" si="4"/>
        <v/>
      </c>
      <c r="J58">
        <f t="shared" si="7"/>
        <v>768</v>
      </c>
      <c r="K58" t="str">
        <f t="shared" si="5"/>
        <v>EXCELLENT</v>
      </c>
      <c r="L58" t="str">
        <f t="shared" si="8"/>
        <v>High Discount</v>
      </c>
    </row>
    <row r="59" spans="1:12">
      <c r="A59" t="s">
        <v>79</v>
      </c>
      <c r="B59">
        <v>2799</v>
      </c>
      <c r="C59">
        <v>3810</v>
      </c>
      <c r="D59" s="1">
        <v>0.27</v>
      </c>
      <c r="F59">
        <f t="shared" si="2"/>
        <v>0</v>
      </c>
      <c r="H59" t="str">
        <f t="shared" si="3"/>
        <v/>
      </c>
      <c r="I59" t="str">
        <f t="shared" si="4"/>
        <v/>
      </c>
      <c r="J59">
        <f t="shared" si="7"/>
        <v>1011</v>
      </c>
      <c r="K59" t="str">
        <f t="shared" si="5"/>
        <v>EXCELLENT</v>
      </c>
      <c r="L59" t="str">
        <f t="shared" si="8"/>
        <v>Medium Discount</v>
      </c>
    </row>
    <row r="60" spans="1:12">
      <c r="A60" t="s">
        <v>76</v>
      </c>
      <c r="B60">
        <v>399</v>
      </c>
      <c r="C60">
        <v>896</v>
      </c>
      <c r="D60" s="1">
        <v>0.55000000000000004</v>
      </c>
      <c r="F60">
        <f t="shared" si="2"/>
        <v>0</v>
      </c>
      <c r="H60" t="str">
        <f t="shared" si="3"/>
        <v/>
      </c>
      <c r="I60" t="str">
        <f t="shared" si="4"/>
        <v/>
      </c>
      <c r="J60">
        <f t="shared" si="7"/>
        <v>497</v>
      </c>
      <c r="K60" t="str">
        <f t="shared" si="5"/>
        <v>EXCELLENT</v>
      </c>
      <c r="L60" t="str">
        <f t="shared" si="8"/>
        <v>High Discount</v>
      </c>
    </row>
    <row r="61" spans="1:12">
      <c r="A61" t="s">
        <v>80</v>
      </c>
      <c r="B61">
        <v>2170</v>
      </c>
      <c r="C61">
        <v>2500</v>
      </c>
      <c r="D61" s="1">
        <v>0.13</v>
      </c>
      <c r="E61">
        <v>-6</v>
      </c>
      <c r="F61">
        <f t="shared" si="2"/>
        <v>6</v>
      </c>
      <c r="G61" t="s">
        <v>81</v>
      </c>
      <c r="H61">
        <f t="shared" si="3"/>
        <v>2.5</v>
      </c>
      <c r="I61">
        <f t="shared" si="4"/>
        <v>2.50061</v>
      </c>
      <c r="J61">
        <f t="shared" si="7"/>
        <v>330</v>
      </c>
      <c r="K61" t="str">
        <f t="shared" si="5"/>
        <v>POOR</v>
      </c>
      <c r="L61" t="str">
        <f t="shared" si="8"/>
        <v>Low Discount</v>
      </c>
    </row>
    <row r="62" spans="1:12">
      <c r="A62" t="s">
        <v>82</v>
      </c>
      <c r="B62">
        <v>458</v>
      </c>
      <c r="C62">
        <v>986</v>
      </c>
      <c r="D62" s="1">
        <v>0.54</v>
      </c>
      <c r="E62">
        <v>-10</v>
      </c>
      <c r="F62">
        <f t="shared" si="2"/>
        <v>10</v>
      </c>
      <c r="G62" t="s">
        <v>83</v>
      </c>
      <c r="H62">
        <f t="shared" si="3"/>
        <v>3</v>
      </c>
      <c r="I62">
        <f t="shared" si="4"/>
        <v>3.0006200000000001</v>
      </c>
      <c r="J62">
        <f t="shared" si="7"/>
        <v>528</v>
      </c>
      <c r="K62" t="str">
        <f t="shared" si="5"/>
        <v>AVERAGE</v>
      </c>
      <c r="L62" t="str">
        <f t="shared" si="8"/>
        <v>High Discount</v>
      </c>
    </row>
    <row r="63" spans="1:12">
      <c r="A63" t="s">
        <v>84</v>
      </c>
      <c r="B63">
        <v>2115</v>
      </c>
      <c r="C63">
        <v>4700</v>
      </c>
      <c r="D63" s="1">
        <v>0.55000000000000004</v>
      </c>
      <c r="E63">
        <v>-13</v>
      </c>
      <c r="F63">
        <f t="shared" si="2"/>
        <v>13</v>
      </c>
      <c r="G63" t="s">
        <v>85</v>
      </c>
      <c r="H63">
        <f t="shared" si="3"/>
        <v>2.1</v>
      </c>
      <c r="I63">
        <f t="shared" si="4"/>
        <v>2.1006300000000002</v>
      </c>
      <c r="J63">
        <f t="shared" si="7"/>
        <v>2585</v>
      </c>
      <c r="K63" t="str">
        <f t="shared" si="5"/>
        <v>POOR</v>
      </c>
      <c r="L63" t="str">
        <f t="shared" si="8"/>
        <v>High Discount</v>
      </c>
    </row>
    <row r="64" spans="1:12">
      <c r="A64" t="s">
        <v>86</v>
      </c>
      <c r="B64">
        <v>445</v>
      </c>
      <c r="C64">
        <v>873</v>
      </c>
      <c r="D64" s="1">
        <v>0.49</v>
      </c>
      <c r="E64">
        <v>-69</v>
      </c>
      <c r="F64">
        <f t="shared" si="2"/>
        <v>69</v>
      </c>
      <c r="G64" t="s">
        <v>87</v>
      </c>
      <c r="H64">
        <f t="shared" si="3"/>
        <v>2.8</v>
      </c>
      <c r="I64">
        <f t="shared" si="4"/>
        <v>2.80064</v>
      </c>
      <c r="J64">
        <f t="shared" si="7"/>
        <v>428</v>
      </c>
      <c r="K64" t="str">
        <f t="shared" si="5"/>
        <v>POOR</v>
      </c>
      <c r="L64" t="str">
        <f t="shared" si="8"/>
        <v>High Discount</v>
      </c>
    </row>
    <row r="65" spans="1:12">
      <c r="A65" t="s">
        <v>88</v>
      </c>
      <c r="B65">
        <v>325</v>
      </c>
      <c r="C65">
        <v>680</v>
      </c>
      <c r="D65" s="1">
        <v>0.52</v>
      </c>
      <c r="E65">
        <v>-15</v>
      </c>
      <c r="F65">
        <f t="shared" si="2"/>
        <v>15</v>
      </c>
      <c r="G65" t="s">
        <v>89</v>
      </c>
      <c r="H65">
        <f t="shared" si="3"/>
        <v>2.7</v>
      </c>
      <c r="I65">
        <f t="shared" si="4"/>
        <v>2.70065</v>
      </c>
      <c r="J65">
        <f t="shared" si="7"/>
        <v>355</v>
      </c>
      <c r="K65" t="str">
        <f t="shared" si="5"/>
        <v>POOR</v>
      </c>
      <c r="L65" t="str">
        <f t="shared" si="8"/>
        <v>High Discount</v>
      </c>
    </row>
    <row r="66" spans="1:12">
      <c r="A66" t="s">
        <v>90</v>
      </c>
      <c r="B66">
        <v>1220</v>
      </c>
      <c r="C66">
        <v>1555</v>
      </c>
      <c r="D66" s="1">
        <v>0.22</v>
      </c>
      <c r="E66">
        <v>-16</v>
      </c>
      <c r="F66">
        <f t="shared" si="2"/>
        <v>16</v>
      </c>
      <c r="G66" t="s">
        <v>91</v>
      </c>
      <c r="H66">
        <f t="shared" si="3"/>
        <v>2.9</v>
      </c>
      <c r="I66">
        <f t="shared" si="4"/>
        <v>2.9006599999999998</v>
      </c>
      <c r="J66">
        <f t="shared" ref="J66:J97" si="9">C66-B66</f>
        <v>335</v>
      </c>
      <c r="K66" t="str">
        <f t="shared" si="5"/>
        <v>POOR</v>
      </c>
      <c r="L66" t="str">
        <f t="shared" ref="L66:L97" si="10">IF(D66*100 &lt; 20, "Low Discount", IF(D66*100 &lt;= 40, "Medium Discount", "High Discount"))</f>
        <v>Medium Discount</v>
      </c>
    </row>
    <row r="67" spans="1:12">
      <c r="A67" t="s">
        <v>92</v>
      </c>
      <c r="B67">
        <v>990</v>
      </c>
      <c r="C67">
        <v>1814</v>
      </c>
      <c r="D67" s="1">
        <v>0.45</v>
      </c>
      <c r="E67">
        <v>-6</v>
      </c>
      <c r="F67">
        <f t="shared" ref="F67:F113" si="11">ABS(E67)</f>
        <v>6</v>
      </c>
      <c r="G67" t="s">
        <v>93</v>
      </c>
      <c r="H67">
        <f t="shared" ref="H67:H113" si="12">IFERROR(VALUE(LEFT(G67, FIND(" ", G67)-1)), "")</f>
        <v>2.2000000000000002</v>
      </c>
      <c r="I67">
        <f t="shared" ref="I67:I113" si="13">IFERROR(H67 + ROW()/100000, "")</f>
        <v>2.2006700000000001</v>
      </c>
      <c r="J67">
        <f t="shared" si="9"/>
        <v>824</v>
      </c>
      <c r="K67" t="str">
        <f t="shared" ref="K67:K113" si="14">IF(I67&lt;3,"POOR",IF(I67&lt;=4.4,"AVERAGE","EXCELLENT"))</f>
        <v>POOR</v>
      </c>
      <c r="L67" t="str">
        <f t="shared" si="10"/>
        <v>High Discount</v>
      </c>
    </row>
    <row r="68" spans="1:12">
      <c r="A68" t="s">
        <v>94</v>
      </c>
      <c r="B68">
        <v>1000</v>
      </c>
      <c r="C68">
        <v>2000</v>
      </c>
      <c r="D68" s="1">
        <v>0.5</v>
      </c>
      <c r="E68">
        <v>-7</v>
      </c>
      <c r="F68">
        <f t="shared" si="11"/>
        <v>7</v>
      </c>
      <c r="G68" t="s">
        <v>95</v>
      </c>
      <c r="H68">
        <f t="shared" si="12"/>
        <v>2.2999999999999998</v>
      </c>
      <c r="I68">
        <f t="shared" si="13"/>
        <v>2.3006799999999998</v>
      </c>
      <c r="J68">
        <f t="shared" si="9"/>
        <v>1000</v>
      </c>
      <c r="K68" t="str">
        <f t="shared" si="14"/>
        <v>POOR</v>
      </c>
      <c r="L68" t="str">
        <f t="shared" si="10"/>
        <v>High Discount</v>
      </c>
    </row>
    <row r="69" spans="1:12">
      <c r="A69" t="s">
        <v>96</v>
      </c>
      <c r="B69">
        <v>3750</v>
      </c>
      <c r="C69">
        <v>6143</v>
      </c>
      <c r="D69" s="1">
        <v>0.39</v>
      </c>
      <c r="E69">
        <v>-5</v>
      </c>
      <c r="F69">
        <f t="shared" si="11"/>
        <v>5</v>
      </c>
      <c r="G69" t="s">
        <v>83</v>
      </c>
      <c r="H69">
        <f t="shared" si="12"/>
        <v>3</v>
      </c>
      <c r="I69">
        <f t="shared" si="13"/>
        <v>3.0006900000000001</v>
      </c>
      <c r="J69">
        <f t="shared" si="9"/>
        <v>2393</v>
      </c>
      <c r="K69" t="str">
        <f t="shared" si="14"/>
        <v>AVERAGE</v>
      </c>
      <c r="L69" t="str">
        <f t="shared" si="10"/>
        <v>Medium Discount</v>
      </c>
    </row>
    <row r="70" spans="1:12">
      <c r="A70" t="s">
        <v>97</v>
      </c>
      <c r="B70">
        <v>382</v>
      </c>
      <c r="C70">
        <v>700</v>
      </c>
      <c r="D70" s="1">
        <v>0.45</v>
      </c>
      <c r="E70">
        <v>-17</v>
      </c>
      <c r="F70">
        <f t="shared" si="11"/>
        <v>17</v>
      </c>
      <c r="G70" t="s">
        <v>98</v>
      </c>
      <c r="H70">
        <f t="shared" si="12"/>
        <v>2.6</v>
      </c>
      <c r="I70">
        <f t="shared" si="13"/>
        <v>2.6007000000000002</v>
      </c>
      <c r="J70">
        <f t="shared" si="9"/>
        <v>318</v>
      </c>
      <c r="K70" t="str">
        <f t="shared" si="14"/>
        <v>POOR</v>
      </c>
      <c r="L70" t="str">
        <f t="shared" si="10"/>
        <v>High Discount</v>
      </c>
    </row>
    <row r="71" spans="1:12">
      <c r="A71" t="s">
        <v>99</v>
      </c>
      <c r="B71">
        <v>2300</v>
      </c>
      <c r="C71">
        <v>3240</v>
      </c>
      <c r="D71" s="1">
        <v>0.28999999999999998</v>
      </c>
      <c r="E71">
        <v>-5</v>
      </c>
      <c r="F71">
        <f t="shared" si="11"/>
        <v>5</v>
      </c>
      <c r="G71" t="s">
        <v>83</v>
      </c>
      <c r="H71">
        <f t="shared" si="12"/>
        <v>3</v>
      </c>
      <c r="I71">
        <f t="shared" si="13"/>
        <v>3.0007100000000002</v>
      </c>
      <c r="J71">
        <f t="shared" si="9"/>
        <v>940</v>
      </c>
      <c r="K71" t="str">
        <f t="shared" si="14"/>
        <v>AVERAGE</v>
      </c>
      <c r="L71" t="str">
        <f t="shared" si="10"/>
        <v>Medium Discount</v>
      </c>
    </row>
    <row r="72" spans="1:12">
      <c r="A72" t="s">
        <v>100</v>
      </c>
      <c r="B72">
        <v>345</v>
      </c>
      <c r="C72">
        <v>602</v>
      </c>
      <c r="D72" s="1">
        <v>0.43</v>
      </c>
      <c r="E72">
        <v>-6</v>
      </c>
      <c r="F72">
        <f t="shared" si="11"/>
        <v>6</v>
      </c>
      <c r="G72" t="s">
        <v>95</v>
      </c>
      <c r="H72">
        <f t="shared" si="12"/>
        <v>2.2999999999999998</v>
      </c>
      <c r="I72">
        <f t="shared" si="13"/>
        <v>2.3007199999999997</v>
      </c>
      <c r="J72">
        <f t="shared" si="9"/>
        <v>257</v>
      </c>
      <c r="K72" t="str">
        <f t="shared" si="14"/>
        <v>POOR</v>
      </c>
      <c r="L72" t="str">
        <f t="shared" si="10"/>
        <v>High Discount</v>
      </c>
    </row>
    <row r="73" spans="1:12">
      <c r="A73" t="s">
        <v>101</v>
      </c>
      <c r="B73">
        <v>509</v>
      </c>
      <c r="C73">
        <v>899</v>
      </c>
      <c r="D73" s="1">
        <v>0.43</v>
      </c>
      <c r="E73">
        <v>-5</v>
      </c>
      <c r="F73">
        <f t="shared" si="11"/>
        <v>5</v>
      </c>
      <c r="G73" t="s">
        <v>83</v>
      </c>
      <c r="H73">
        <f t="shared" si="12"/>
        <v>3</v>
      </c>
      <c r="I73">
        <f t="shared" si="13"/>
        <v>3.0007299999999999</v>
      </c>
      <c r="J73">
        <f t="shared" si="9"/>
        <v>390</v>
      </c>
      <c r="K73" t="str">
        <f t="shared" si="14"/>
        <v>AVERAGE</v>
      </c>
      <c r="L73" t="str">
        <f t="shared" si="10"/>
        <v>High Discount</v>
      </c>
    </row>
    <row r="74" spans="1:12">
      <c r="A74" t="s">
        <v>102</v>
      </c>
      <c r="B74">
        <v>968</v>
      </c>
      <c r="C74">
        <v>1814</v>
      </c>
      <c r="D74" s="1">
        <v>0.47</v>
      </c>
      <c r="E74">
        <v>-6</v>
      </c>
      <c r="F74">
        <f t="shared" si="11"/>
        <v>6</v>
      </c>
      <c r="G74" t="s">
        <v>93</v>
      </c>
      <c r="H74">
        <f t="shared" si="12"/>
        <v>2.2000000000000002</v>
      </c>
      <c r="I74">
        <f t="shared" si="13"/>
        <v>2.2007400000000001</v>
      </c>
      <c r="J74">
        <f t="shared" si="9"/>
        <v>846</v>
      </c>
      <c r="K74" t="str">
        <f t="shared" si="14"/>
        <v>POOR</v>
      </c>
      <c r="L74" t="str">
        <f t="shared" si="10"/>
        <v>High Discount</v>
      </c>
    </row>
    <row r="75" spans="1:12">
      <c r="A75" t="s">
        <v>103</v>
      </c>
      <c r="B75">
        <v>1570</v>
      </c>
      <c r="C75">
        <v>2988</v>
      </c>
      <c r="D75" s="1">
        <v>0.47</v>
      </c>
      <c r="E75">
        <v>-7</v>
      </c>
      <c r="F75">
        <f t="shared" si="11"/>
        <v>7</v>
      </c>
      <c r="G75" t="s">
        <v>85</v>
      </c>
      <c r="H75">
        <f t="shared" si="12"/>
        <v>2.1</v>
      </c>
      <c r="I75">
        <f t="shared" si="13"/>
        <v>2.1007500000000001</v>
      </c>
      <c r="J75">
        <f t="shared" si="9"/>
        <v>1418</v>
      </c>
      <c r="K75" t="str">
        <f t="shared" si="14"/>
        <v>POOR</v>
      </c>
      <c r="L75" t="str">
        <f t="shared" si="10"/>
        <v>High Discount</v>
      </c>
    </row>
    <row r="76" spans="1:12">
      <c r="A76" t="s">
        <v>104</v>
      </c>
      <c r="B76">
        <v>790</v>
      </c>
      <c r="C76">
        <v>1485</v>
      </c>
      <c r="D76" s="1">
        <v>0.47</v>
      </c>
      <c r="F76">
        <f t="shared" si="11"/>
        <v>0</v>
      </c>
      <c r="H76" t="str">
        <f t="shared" si="12"/>
        <v/>
      </c>
      <c r="I76" t="str">
        <f t="shared" si="13"/>
        <v/>
      </c>
      <c r="J76">
        <f t="shared" si="9"/>
        <v>695</v>
      </c>
      <c r="K76" t="str">
        <f t="shared" si="14"/>
        <v>EXCELLENT</v>
      </c>
      <c r="L76" t="str">
        <f t="shared" si="10"/>
        <v>High Discount</v>
      </c>
    </row>
    <row r="77" spans="1:12">
      <c r="A77" t="s">
        <v>105</v>
      </c>
      <c r="B77">
        <v>690</v>
      </c>
      <c r="C77">
        <v>1200</v>
      </c>
      <c r="D77" s="1">
        <v>0.43</v>
      </c>
      <c r="F77">
        <f t="shared" si="11"/>
        <v>0</v>
      </c>
      <c r="H77" t="str">
        <f t="shared" si="12"/>
        <v/>
      </c>
      <c r="I77" t="str">
        <f t="shared" si="13"/>
        <v/>
      </c>
      <c r="J77">
        <f t="shared" si="9"/>
        <v>510</v>
      </c>
      <c r="K77" t="str">
        <f t="shared" si="14"/>
        <v>EXCELLENT</v>
      </c>
      <c r="L77" t="str">
        <f t="shared" si="10"/>
        <v>High Discount</v>
      </c>
    </row>
    <row r="78" spans="1:12">
      <c r="A78" t="s">
        <v>106</v>
      </c>
      <c r="B78">
        <v>1732</v>
      </c>
      <c r="C78">
        <v>1799</v>
      </c>
      <c r="D78" s="1">
        <v>0.04</v>
      </c>
      <c r="F78">
        <f t="shared" si="11"/>
        <v>0</v>
      </c>
      <c r="H78" t="str">
        <f t="shared" si="12"/>
        <v/>
      </c>
      <c r="I78" t="str">
        <f t="shared" si="13"/>
        <v/>
      </c>
      <c r="J78">
        <f t="shared" si="9"/>
        <v>67</v>
      </c>
      <c r="K78" t="str">
        <f t="shared" si="14"/>
        <v>EXCELLENT</v>
      </c>
      <c r="L78" t="str">
        <f t="shared" si="10"/>
        <v>Low Discount</v>
      </c>
    </row>
    <row r="79" spans="1:12">
      <c r="A79" t="s">
        <v>107</v>
      </c>
      <c r="B79">
        <v>230</v>
      </c>
      <c r="C79">
        <v>450</v>
      </c>
      <c r="D79" s="1">
        <v>0.49</v>
      </c>
      <c r="F79">
        <f t="shared" si="11"/>
        <v>0</v>
      </c>
      <c r="H79" t="str">
        <f t="shared" si="12"/>
        <v/>
      </c>
      <c r="I79" t="str">
        <f t="shared" si="13"/>
        <v/>
      </c>
      <c r="J79">
        <f t="shared" si="9"/>
        <v>220</v>
      </c>
      <c r="K79" t="str">
        <f t="shared" si="14"/>
        <v>EXCELLENT</v>
      </c>
      <c r="L79" t="str">
        <f t="shared" si="10"/>
        <v>High Discount</v>
      </c>
    </row>
    <row r="80" spans="1:12">
      <c r="A80" t="s">
        <v>108</v>
      </c>
      <c r="B80">
        <v>1189</v>
      </c>
      <c r="C80">
        <v>2199</v>
      </c>
      <c r="D80" s="1">
        <v>0.46</v>
      </c>
      <c r="E80">
        <v>-1</v>
      </c>
      <c r="F80">
        <f t="shared" si="11"/>
        <v>1</v>
      </c>
      <c r="G80" t="s">
        <v>83</v>
      </c>
      <c r="H80">
        <f t="shared" si="12"/>
        <v>3</v>
      </c>
      <c r="I80">
        <f t="shared" si="13"/>
        <v>3.0007999999999999</v>
      </c>
      <c r="J80">
        <f t="shared" si="9"/>
        <v>1010</v>
      </c>
      <c r="K80" t="str">
        <f t="shared" si="14"/>
        <v>AVERAGE</v>
      </c>
      <c r="L80" t="str">
        <f t="shared" si="10"/>
        <v>High Discount</v>
      </c>
    </row>
    <row r="81" spans="1:12">
      <c r="A81" t="s">
        <v>109</v>
      </c>
      <c r="B81">
        <v>979</v>
      </c>
      <c r="C81">
        <v>1920</v>
      </c>
      <c r="D81" s="1">
        <v>0.49</v>
      </c>
      <c r="E81">
        <v>-1</v>
      </c>
      <c r="F81">
        <f t="shared" si="11"/>
        <v>1</v>
      </c>
      <c r="G81" t="s">
        <v>34</v>
      </c>
      <c r="H81">
        <f t="shared" si="12"/>
        <v>5</v>
      </c>
      <c r="I81">
        <f t="shared" si="13"/>
        <v>5.0008100000000004</v>
      </c>
      <c r="J81">
        <f t="shared" si="9"/>
        <v>941</v>
      </c>
      <c r="K81" t="str">
        <f t="shared" si="14"/>
        <v>EXCELLENT</v>
      </c>
      <c r="L81" t="str">
        <f t="shared" si="10"/>
        <v>High Discount</v>
      </c>
    </row>
    <row r="82" spans="1:12">
      <c r="A82" t="s">
        <v>110</v>
      </c>
      <c r="B82">
        <v>1460</v>
      </c>
      <c r="C82">
        <v>2290</v>
      </c>
      <c r="D82" s="1">
        <v>0.36</v>
      </c>
      <c r="F82">
        <f t="shared" si="11"/>
        <v>0</v>
      </c>
      <c r="H82" t="str">
        <f t="shared" si="12"/>
        <v/>
      </c>
      <c r="I82" t="str">
        <f t="shared" si="13"/>
        <v/>
      </c>
      <c r="J82">
        <f t="shared" si="9"/>
        <v>830</v>
      </c>
      <c r="K82" t="str">
        <f t="shared" si="14"/>
        <v>EXCELLENT</v>
      </c>
      <c r="L82" t="str">
        <f t="shared" si="10"/>
        <v>Medium Discount</v>
      </c>
    </row>
    <row r="83" spans="1:12">
      <c r="A83" t="s">
        <v>111</v>
      </c>
      <c r="B83">
        <v>1666</v>
      </c>
      <c r="C83">
        <v>1699</v>
      </c>
      <c r="D83" s="1">
        <v>0.02</v>
      </c>
      <c r="F83">
        <f t="shared" si="11"/>
        <v>0</v>
      </c>
      <c r="H83" t="str">
        <f t="shared" si="12"/>
        <v/>
      </c>
      <c r="I83" t="str">
        <f t="shared" si="13"/>
        <v/>
      </c>
      <c r="J83">
        <f t="shared" si="9"/>
        <v>33</v>
      </c>
      <c r="K83" t="str">
        <f t="shared" si="14"/>
        <v>EXCELLENT</v>
      </c>
      <c r="L83" t="str">
        <f t="shared" si="10"/>
        <v>Low Discount</v>
      </c>
    </row>
    <row r="84" spans="1:12">
      <c r="A84" t="s">
        <v>112</v>
      </c>
      <c r="B84">
        <v>330</v>
      </c>
      <c r="C84">
        <v>647</v>
      </c>
      <c r="D84" s="1">
        <v>0.49</v>
      </c>
      <c r="E84">
        <v>-1</v>
      </c>
      <c r="F84">
        <f t="shared" si="11"/>
        <v>1</v>
      </c>
      <c r="G84" t="s">
        <v>21</v>
      </c>
      <c r="H84">
        <f t="shared" si="12"/>
        <v>4</v>
      </c>
      <c r="I84">
        <f t="shared" si="13"/>
        <v>4.0008400000000002</v>
      </c>
      <c r="J84">
        <f t="shared" si="9"/>
        <v>317</v>
      </c>
      <c r="K84" t="str">
        <f t="shared" si="14"/>
        <v>AVERAGE</v>
      </c>
      <c r="L84" t="str">
        <f t="shared" si="10"/>
        <v>High Discount</v>
      </c>
    </row>
    <row r="85" spans="1:12">
      <c r="A85" t="s">
        <v>70</v>
      </c>
      <c r="B85">
        <v>176</v>
      </c>
      <c r="C85">
        <v>345</v>
      </c>
      <c r="D85" s="1">
        <v>0.49</v>
      </c>
      <c r="F85">
        <f t="shared" si="11"/>
        <v>0</v>
      </c>
      <c r="H85" t="str">
        <f t="shared" si="12"/>
        <v/>
      </c>
      <c r="I85" t="str">
        <f t="shared" si="13"/>
        <v/>
      </c>
      <c r="J85">
        <f t="shared" si="9"/>
        <v>169</v>
      </c>
      <c r="K85" t="str">
        <f t="shared" si="14"/>
        <v>EXCELLENT</v>
      </c>
      <c r="L85" t="str">
        <f t="shared" si="10"/>
        <v>High Discount</v>
      </c>
    </row>
    <row r="86" spans="1:12">
      <c r="A86" t="s">
        <v>113</v>
      </c>
      <c r="B86">
        <v>1466</v>
      </c>
      <c r="C86">
        <v>1699</v>
      </c>
      <c r="D86" s="1">
        <v>0.14000000000000001</v>
      </c>
      <c r="F86">
        <f t="shared" si="11"/>
        <v>0</v>
      </c>
      <c r="H86" t="str">
        <f t="shared" si="12"/>
        <v/>
      </c>
      <c r="I86" t="str">
        <f t="shared" si="13"/>
        <v/>
      </c>
      <c r="J86">
        <f t="shared" si="9"/>
        <v>233</v>
      </c>
      <c r="K86" t="str">
        <f t="shared" si="14"/>
        <v>EXCELLENT</v>
      </c>
      <c r="L86" t="str">
        <f t="shared" si="10"/>
        <v>Low Discount</v>
      </c>
    </row>
    <row r="87" spans="1:12">
      <c r="A87" t="s">
        <v>114</v>
      </c>
      <c r="B87">
        <v>274</v>
      </c>
      <c r="C87">
        <v>537</v>
      </c>
      <c r="D87" s="1">
        <v>0.49</v>
      </c>
      <c r="F87">
        <f t="shared" si="11"/>
        <v>0</v>
      </c>
      <c r="H87" t="str">
        <f t="shared" si="12"/>
        <v/>
      </c>
      <c r="I87" t="str">
        <f t="shared" si="13"/>
        <v/>
      </c>
      <c r="J87">
        <f t="shared" si="9"/>
        <v>263</v>
      </c>
      <c r="K87" t="str">
        <f t="shared" si="14"/>
        <v>EXCELLENT</v>
      </c>
      <c r="L87" t="str">
        <f t="shared" si="10"/>
        <v>High Discount</v>
      </c>
    </row>
    <row r="88" spans="1:12">
      <c r="A88" t="s">
        <v>115</v>
      </c>
      <c r="B88">
        <v>799</v>
      </c>
      <c r="C88">
        <v>900</v>
      </c>
      <c r="D88" s="1">
        <v>0.11</v>
      </c>
      <c r="F88">
        <f t="shared" si="11"/>
        <v>0</v>
      </c>
      <c r="H88" t="str">
        <f t="shared" si="12"/>
        <v/>
      </c>
      <c r="I88" t="str">
        <f t="shared" si="13"/>
        <v/>
      </c>
      <c r="J88">
        <f t="shared" si="9"/>
        <v>101</v>
      </c>
      <c r="K88" t="str">
        <f t="shared" si="14"/>
        <v>EXCELLENT</v>
      </c>
      <c r="L88" t="str">
        <f t="shared" si="10"/>
        <v>Low Discount</v>
      </c>
    </row>
    <row r="89" spans="1:12">
      <c r="A89" t="s">
        <v>78</v>
      </c>
      <c r="B89">
        <v>657</v>
      </c>
      <c r="C89">
        <v>1288</v>
      </c>
      <c r="D89" s="1">
        <v>0.49</v>
      </c>
      <c r="F89">
        <f t="shared" si="11"/>
        <v>0</v>
      </c>
      <c r="H89" t="str">
        <f t="shared" si="12"/>
        <v/>
      </c>
      <c r="I89" t="str">
        <f t="shared" si="13"/>
        <v/>
      </c>
      <c r="J89">
        <f t="shared" si="9"/>
        <v>631</v>
      </c>
      <c r="K89" t="str">
        <f t="shared" si="14"/>
        <v>EXCELLENT</v>
      </c>
      <c r="L89" t="str">
        <f t="shared" si="10"/>
        <v>High Discount</v>
      </c>
    </row>
    <row r="90" spans="1:12">
      <c r="A90" t="s">
        <v>116</v>
      </c>
      <c r="B90">
        <v>1468</v>
      </c>
      <c r="C90">
        <v>1699</v>
      </c>
      <c r="D90" s="1">
        <v>0.14000000000000001</v>
      </c>
      <c r="F90">
        <f t="shared" si="11"/>
        <v>0</v>
      </c>
      <c r="H90" t="str">
        <f t="shared" si="12"/>
        <v/>
      </c>
      <c r="I90" t="str">
        <f t="shared" si="13"/>
        <v/>
      </c>
      <c r="J90">
        <f t="shared" si="9"/>
        <v>231</v>
      </c>
      <c r="K90" t="str">
        <f t="shared" si="14"/>
        <v>EXCELLENT</v>
      </c>
      <c r="L90" t="str">
        <f t="shared" si="10"/>
        <v>Low Discount</v>
      </c>
    </row>
    <row r="91" spans="1:12">
      <c r="A91" t="s">
        <v>117</v>
      </c>
      <c r="B91">
        <v>630</v>
      </c>
      <c r="C91">
        <v>1100</v>
      </c>
      <c r="D91" s="1">
        <v>0.43</v>
      </c>
      <c r="F91">
        <f t="shared" si="11"/>
        <v>0</v>
      </c>
      <c r="H91" t="str">
        <f t="shared" si="12"/>
        <v/>
      </c>
      <c r="I91" t="str">
        <f t="shared" si="13"/>
        <v/>
      </c>
      <c r="J91">
        <f t="shared" si="9"/>
        <v>470</v>
      </c>
      <c r="K91" t="str">
        <f t="shared" si="14"/>
        <v>EXCELLENT</v>
      </c>
      <c r="L91" t="str">
        <f t="shared" si="10"/>
        <v>High Discount</v>
      </c>
    </row>
    <row r="92" spans="1:12">
      <c r="A92" t="s">
        <v>118</v>
      </c>
      <c r="B92">
        <v>850</v>
      </c>
      <c r="C92">
        <v>1700</v>
      </c>
      <c r="D92" s="1">
        <v>0.5</v>
      </c>
      <c r="F92">
        <f t="shared" si="11"/>
        <v>0</v>
      </c>
      <c r="H92" t="str">
        <f t="shared" si="12"/>
        <v/>
      </c>
      <c r="I92" t="str">
        <f t="shared" si="13"/>
        <v/>
      </c>
      <c r="J92">
        <f t="shared" si="9"/>
        <v>850</v>
      </c>
      <c r="K92" t="str">
        <f t="shared" si="14"/>
        <v>EXCELLENT</v>
      </c>
      <c r="L92" t="str">
        <f t="shared" si="10"/>
        <v>High Discount</v>
      </c>
    </row>
    <row r="93" spans="1:12">
      <c r="A93" t="s">
        <v>119</v>
      </c>
      <c r="B93">
        <v>1300</v>
      </c>
      <c r="C93">
        <v>2500</v>
      </c>
      <c r="D93" s="1">
        <v>0.48</v>
      </c>
      <c r="F93">
        <f t="shared" si="11"/>
        <v>0</v>
      </c>
      <c r="H93" t="str">
        <f t="shared" si="12"/>
        <v/>
      </c>
      <c r="I93" t="str">
        <f t="shared" si="13"/>
        <v/>
      </c>
      <c r="J93">
        <f t="shared" si="9"/>
        <v>1200</v>
      </c>
      <c r="K93" t="str">
        <f t="shared" si="14"/>
        <v>EXCELLENT</v>
      </c>
      <c r="L93" t="str">
        <f t="shared" si="10"/>
        <v>High Discount</v>
      </c>
    </row>
    <row r="94" spans="1:12">
      <c r="A94" t="s">
        <v>120</v>
      </c>
      <c r="B94">
        <v>105</v>
      </c>
      <c r="C94">
        <v>200</v>
      </c>
      <c r="D94" s="1">
        <v>0.48</v>
      </c>
      <c r="F94">
        <f t="shared" si="11"/>
        <v>0</v>
      </c>
      <c r="H94" t="str">
        <f t="shared" si="12"/>
        <v/>
      </c>
      <c r="I94" t="str">
        <f t="shared" si="13"/>
        <v/>
      </c>
      <c r="J94">
        <f t="shared" si="9"/>
        <v>95</v>
      </c>
      <c r="K94" t="str">
        <f t="shared" si="14"/>
        <v>EXCELLENT</v>
      </c>
      <c r="L94" t="str">
        <f t="shared" si="10"/>
        <v>High Discount</v>
      </c>
    </row>
    <row r="95" spans="1:12">
      <c r="A95" t="s">
        <v>121</v>
      </c>
      <c r="B95">
        <v>899</v>
      </c>
      <c r="C95">
        <v>1699</v>
      </c>
      <c r="D95" s="1">
        <v>0.47</v>
      </c>
      <c r="F95">
        <f t="shared" si="11"/>
        <v>0</v>
      </c>
      <c r="H95" t="str">
        <f t="shared" si="12"/>
        <v/>
      </c>
      <c r="I95" t="str">
        <f t="shared" si="13"/>
        <v/>
      </c>
      <c r="J95">
        <f t="shared" si="9"/>
        <v>800</v>
      </c>
      <c r="K95" t="str">
        <f t="shared" si="14"/>
        <v>EXCELLENT</v>
      </c>
      <c r="L95" t="str">
        <f t="shared" si="10"/>
        <v>High Discount</v>
      </c>
    </row>
    <row r="96" spans="1:12">
      <c r="A96" t="s">
        <v>122</v>
      </c>
      <c r="B96">
        <v>1200</v>
      </c>
      <c r="C96">
        <v>2400</v>
      </c>
      <c r="D96" s="1">
        <v>0.5</v>
      </c>
      <c r="F96">
        <f t="shared" si="11"/>
        <v>0</v>
      </c>
      <c r="H96" t="str">
        <f t="shared" si="12"/>
        <v/>
      </c>
      <c r="I96" t="str">
        <f t="shared" si="13"/>
        <v/>
      </c>
      <c r="J96">
        <f t="shared" si="9"/>
        <v>1200</v>
      </c>
      <c r="K96" t="str">
        <f t="shared" si="14"/>
        <v>EXCELLENT</v>
      </c>
      <c r="L96" t="str">
        <f t="shared" si="10"/>
        <v>High Discount</v>
      </c>
    </row>
    <row r="97" spans="1:12">
      <c r="A97" t="s">
        <v>123</v>
      </c>
      <c r="B97">
        <v>1526</v>
      </c>
      <c r="C97">
        <v>1660</v>
      </c>
      <c r="D97" s="1">
        <v>0.08</v>
      </c>
      <c r="F97">
        <f t="shared" si="11"/>
        <v>0</v>
      </c>
      <c r="H97" t="str">
        <f t="shared" si="12"/>
        <v/>
      </c>
      <c r="I97" t="str">
        <f t="shared" si="13"/>
        <v/>
      </c>
      <c r="J97">
        <f t="shared" si="9"/>
        <v>134</v>
      </c>
      <c r="K97" t="str">
        <f t="shared" si="14"/>
        <v>EXCELLENT</v>
      </c>
      <c r="L97" t="str">
        <f t="shared" si="10"/>
        <v>Low Discount</v>
      </c>
    </row>
    <row r="98" spans="1:12">
      <c r="A98" t="s">
        <v>124</v>
      </c>
      <c r="B98">
        <v>1462</v>
      </c>
      <c r="C98">
        <v>1499</v>
      </c>
      <c r="D98" s="1">
        <v>0.02</v>
      </c>
      <c r="F98">
        <f t="shared" si="11"/>
        <v>0</v>
      </c>
      <c r="H98" t="str">
        <f t="shared" si="12"/>
        <v/>
      </c>
      <c r="I98" t="str">
        <f t="shared" si="13"/>
        <v/>
      </c>
      <c r="J98">
        <f t="shared" ref="J98:J113" si="15">C98-B98</f>
        <v>37</v>
      </c>
      <c r="K98" t="str">
        <f t="shared" si="14"/>
        <v>EXCELLENT</v>
      </c>
      <c r="L98" t="str">
        <f t="shared" ref="L98:L113" si="16">IF(D98*100 &lt; 20, "Low Discount", IF(D98*100 &lt;= 40, "Medium Discount", "High Discount"))</f>
        <v>Low Discount</v>
      </c>
    </row>
    <row r="99" spans="1:12">
      <c r="A99" t="s">
        <v>125</v>
      </c>
      <c r="B99">
        <v>248</v>
      </c>
      <c r="C99">
        <v>486</v>
      </c>
      <c r="D99" s="1">
        <v>0.49</v>
      </c>
      <c r="F99">
        <f t="shared" si="11"/>
        <v>0</v>
      </c>
      <c r="H99" t="str">
        <f t="shared" si="12"/>
        <v/>
      </c>
      <c r="I99" t="str">
        <f t="shared" si="13"/>
        <v/>
      </c>
      <c r="J99">
        <f t="shared" si="15"/>
        <v>238</v>
      </c>
      <c r="K99" t="str">
        <f t="shared" si="14"/>
        <v>EXCELLENT</v>
      </c>
      <c r="L99" t="str">
        <f t="shared" si="16"/>
        <v>High Discount</v>
      </c>
    </row>
    <row r="100" spans="1:12">
      <c r="A100" t="s">
        <v>126</v>
      </c>
      <c r="B100">
        <v>3546</v>
      </c>
      <c r="C100">
        <v>3699</v>
      </c>
      <c r="D100" s="1">
        <v>0.04</v>
      </c>
      <c r="F100">
        <f t="shared" si="11"/>
        <v>0</v>
      </c>
      <c r="H100" t="str">
        <f t="shared" si="12"/>
        <v/>
      </c>
      <c r="I100" t="str">
        <f t="shared" si="13"/>
        <v/>
      </c>
      <c r="J100">
        <f t="shared" si="15"/>
        <v>153</v>
      </c>
      <c r="K100" t="str">
        <f t="shared" si="14"/>
        <v>EXCELLENT</v>
      </c>
      <c r="L100" t="str">
        <f t="shared" si="16"/>
        <v>Low Discount</v>
      </c>
    </row>
    <row r="101" spans="1:12">
      <c r="A101" t="s">
        <v>127</v>
      </c>
      <c r="B101">
        <v>525</v>
      </c>
      <c r="C101">
        <v>1029</v>
      </c>
      <c r="D101" s="1">
        <v>0.49</v>
      </c>
      <c r="F101">
        <f t="shared" si="11"/>
        <v>0</v>
      </c>
      <c r="H101" t="str">
        <f t="shared" si="12"/>
        <v/>
      </c>
      <c r="I101" t="str">
        <f t="shared" si="13"/>
        <v/>
      </c>
      <c r="J101">
        <f t="shared" si="15"/>
        <v>504</v>
      </c>
      <c r="K101" t="str">
        <f t="shared" si="14"/>
        <v>EXCELLENT</v>
      </c>
      <c r="L101" t="str">
        <f t="shared" si="16"/>
        <v>High Discount</v>
      </c>
    </row>
    <row r="102" spans="1:12">
      <c r="A102" t="s">
        <v>128</v>
      </c>
      <c r="B102">
        <v>1080</v>
      </c>
      <c r="C102">
        <v>1874</v>
      </c>
      <c r="D102" s="1">
        <v>0.42</v>
      </c>
      <c r="F102">
        <f t="shared" si="11"/>
        <v>0</v>
      </c>
      <c r="H102" t="str">
        <f t="shared" si="12"/>
        <v/>
      </c>
      <c r="I102" t="str">
        <f t="shared" si="13"/>
        <v/>
      </c>
      <c r="J102">
        <f t="shared" si="15"/>
        <v>794</v>
      </c>
      <c r="K102" t="str">
        <f t="shared" si="14"/>
        <v>EXCELLENT</v>
      </c>
      <c r="L102" t="str">
        <f t="shared" si="16"/>
        <v>High Discount</v>
      </c>
    </row>
    <row r="103" spans="1:12">
      <c r="A103" t="s">
        <v>129</v>
      </c>
      <c r="B103">
        <v>3640</v>
      </c>
      <c r="C103">
        <v>4588</v>
      </c>
      <c r="D103" s="1">
        <v>0.21</v>
      </c>
      <c r="E103">
        <v>-1</v>
      </c>
      <c r="F103">
        <f t="shared" si="11"/>
        <v>1</v>
      </c>
      <c r="G103" t="s">
        <v>34</v>
      </c>
      <c r="H103">
        <f t="shared" si="12"/>
        <v>5</v>
      </c>
      <c r="I103">
        <f t="shared" si="13"/>
        <v>5.0010300000000001</v>
      </c>
      <c r="J103">
        <f t="shared" si="15"/>
        <v>948</v>
      </c>
      <c r="K103" t="str">
        <f t="shared" si="14"/>
        <v>EXCELLENT</v>
      </c>
      <c r="L103" t="str">
        <f t="shared" si="16"/>
        <v>Medium Discount</v>
      </c>
    </row>
    <row r="104" spans="1:12">
      <c r="A104" t="s">
        <v>130</v>
      </c>
      <c r="B104">
        <v>1420</v>
      </c>
      <c r="C104">
        <v>2420</v>
      </c>
      <c r="D104" s="1">
        <v>0.41</v>
      </c>
      <c r="F104">
        <f t="shared" si="11"/>
        <v>0</v>
      </c>
      <c r="H104" t="str">
        <f t="shared" si="12"/>
        <v/>
      </c>
      <c r="I104" t="str">
        <f t="shared" si="13"/>
        <v/>
      </c>
      <c r="J104">
        <f t="shared" si="15"/>
        <v>1000</v>
      </c>
      <c r="K104" t="str">
        <f t="shared" si="14"/>
        <v>EXCELLENT</v>
      </c>
      <c r="L104" t="str">
        <f t="shared" si="16"/>
        <v>High Discount</v>
      </c>
    </row>
    <row r="105" spans="1:12">
      <c r="A105" t="s">
        <v>131</v>
      </c>
      <c r="B105">
        <v>1875</v>
      </c>
      <c r="C105">
        <v>1899</v>
      </c>
      <c r="D105" s="1">
        <v>0.01</v>
      </c>
      <c r="F105">
        <f t="shared" si="11"/>
        <v>0</v>
      </c>
      <c r="H105" t="str">
        <f t="shared" si="12"/>
        <v/>
      </c>
      <c r="I105" t="str">
        <f t="shared" si="13"/>
        <v/>
      </c>
      <c r="J105">
        <f t="shared" si="15"/>
        <v>24</v>
      </c>
      <c r="K105" t="str">
        <f t="shared" si="14"/>
        <v>EXCELLENT</v>
      </c>
      <c r="L105" t="str">
        <f t="shared" si="16"/>
        <v>Low Discount</v>
      </c>
    </row>
    <row r="106" spans="1:12">
      <c r="A106" t="s">
        <v>132</v>
      </c>
      <c r="B106">
        <v>198</v>
      </c>
      <c r="C106">
        <v>260</v>
      </c>
      <c r="D106" s="1">
        <v>0.24</v>
      </c>
      <c r="F106">
        <f t="shared" si="11"/>
        <v>0</v>
      </c>
      <c r="H106" t="str">
        <f t="shared" si="12"/>
        <v/>
      </c>
      <c r="I106" t="str">
        <f t="shared" si="13"/>
        <v/>
      </c>
      <c r="J106">
        <f t="shared" si="15"/>
        <v>62</v>
      </c>
      <c r="K106" t="str">
        <f t="shared" si="14"/>
        <v>EXCELLENT</v>
      </c>
      <c r="L106" t="str">
        <f t="shared" si="16"/>
        <v>Medium Discount</v>
      </c>
    </row>
    <row r="107" spans="1:12">
      <c r="A107" t="s">
        <v>133</v>
      </c>
      <c r="B107">
        <v>1150</v>
      </c>
      <c r="C107">
        <v>1737</v>
      </c>
      <c r="D107" s="1">
        <v>0.34</v>
      </c>
      <c r="F107">
        <f t="shared" si="11"/>
        <v>0</v>
      </c>
      <c r="H107" t="str">
        <f t="shared" si="12"/>
        <v/>
      </c>
      <c r="I107" t="str">
        <f t="shared" si="13"/>
        <v/>
      </c>
      <c r="J107">
        <f t="shared" si="15"/>
        <v>587</v>
      </c>
      <c r="K107" t="str">
        <f t="shared" si="14"/>
        <v>EXCELLENT</v>
      </c>
      <c r="L107" t="str">
        <f t="shared" si="16"/>
        <v>Medium Discount</v>
      </c>
    </row>
    <row r="108" spans="1:12">
      <c r="A108" t="s">
        <v>134</v>
      </c>
      <c r="B108">
        <v>1190</v>
      </c>
      <c r="C108">
        <v>1810</v>
      </c>
      <c r="D108" s="1">
        <v>0.34</v>
      </c>
      <c r="F108">
        <f t="shared" si="11"/>
        <v>0</v>
      </c>
      <c r="H108" t="str">
        <f t="shared" si="12"/>
        <v/>
      </c>
      <c r="I108" t="str">
        <f t="shared" si="13"/>
        <v/>
      </c>
      <c r="J108">
        <f t="shared" si="15"/>
        <v>620</v>
      </c>
      <c r="K108" t="str">
        <f t="shared" si="14"/>
        <v>EXCELLENT</v>
      </c>
      <c r="L108" t="str">
        <f t="shared" si="16"/>
        <v>Medium Discount</v>
      </c>
    </row>
    <row r="109" spans="1:12">
      <c r="A109" t="s">
        <v>135</v>
      </c>
      <c r="B109">
        <v>1658</v>
      </c>
      <c r="C109">
        <v>1699</v>
      </c>
      <c r="D109" s="1">
        <v>0.02</v>
      </c>
      <c r="F109">
        <f t="shared" si="11"/>
        <v>0</v>
      </c>
      <c r="H109" t="str">
        <f t="shared" si="12"/>
        <v/>
      </c>
      <c r="I109" t="str">
        <f t="shared" si="13"/>
        <v/>
      </c>
      <c r="J109">
        <f t="shared" si="15"/>
        <v>41</v>
      </c>
      <c r="K109" t="str">
        <f t="shared" si="14"/>
        <v>EXCELLENT</v>
      </c>
      <c r="L109" t="str">
        <f t="shared" si="16"/>
        <v>Low Discount</v>
      </c>
    </row>
    <row r="110" spans="1:12">
      <c r="A110" t="s">
        <v>136</v>
      </c>
      <c r="B110">
        <v>1768</v>
      </c>
      <c r="C110">
        <v>1799</v>
      </c>
      <c r="D110" s="1">
        <v>0.02</v>
      </c>
      <c r="F110">
        <f t="shared" si="11"/>
        <v>0</v>
      </c>
      <c r="H110" t="str">
        <f t="shared" si="12"/>
        <v/>
      </c>
      <c r="I110" t="str">
        <f t="shared" si="13"/>
        <v/>
      </c>
      <c r="J110">
        <f t="shared" si="15"/>
        <v>31</v>
      </c>
      <c r="K110" t="str">
        <f t="shared" si="14"/>
        <v>EXCELLENT</v>
      </c>
      <c r="L110" t="str">
        <f t="shared" si="16"/>
        <v>Low Discount</v>
      </c>
    </row>
    <row r="111" spans="1:12">
      <c r="A111" t="s">
        <v>137</v>
      </c>
      <c r="B111">
        <v>199</v>
      </c>
      <c r="C111">
        <v>553</v>
      </c>
      <c r="D111" s="1">
        <v>0.64</v>
      </c>
      <c r="F111">
        <f t="shared" si="11"/>
        <v>0</v>
      </c>
      <c r="H111" t="str">
        <f t="shared" si="12"/>
        <v/>
      </c>
      <c r="I111" t="str">
        <f t="shared" si="13"/>
        <v/>
      </c>
      <c r="J111">
        <f t="shared" si="15"/>
        <v>354</v>
      </c>
      <c r="K111" t="str">
        <f t="shared" si="14"/>
        <v>EXCELLENT</v>
      </c>
      <c r="L111" t="str">
        <f t="shared" si="16"/>
        <v>High Discount</v>
      </c>
    </row>
    <row r="112" spans="1:12">
      <c r="A112" t="s">
        <v>138</v>
      </c>
      <c r="B112">
        <v>450</v>
      </c>
      <c r="C112">
        <v>900</v>
      </c>
      <c r="D112" s="1">
        <v>0.5</v>
      </c>
      <c r="E112">
        <v>-1</v>
      </c>
      <c r="F112">
        <f t="shared" si="11"/>
        <v>1</v>
      </c>
      <c r="G112" t="s">
        <v>139</v>
      </c>
      <c r="H112">
        <f t="shared" si="12"/>
        <v>2</v>
      </c>
      <c r="I112">
        <f t="shared" si="13"/>
        <v>2.0011199999999998</v>
      </c>
      <c r="J112">
        <f t="shared" si="15"/>
        <v>450</v>
      </c>
      <c r="K112" t="str">
        <f t="shared" si="14"/>
        <v>POOR</v>
      </c>
      <c r="L112" t="str">
        <f t="shared" si="16"/>
        <v>High Discount</v>
      </c>
    </row>
    <row r="113" spans="1:12">
      <c r="A113" t="s">
        <v>140</v>
      </c>
      <c r="B113">
        <v>169</v>
      </c>
      <c r="C113">
        <v>320</v>
      </c>
      <c r="D113" s="1">
        <v>0.47</v>
      </c>
      <c r="F113">
        <f t="shared" si="11"/>
        <v>0</v>
      </c>
      <c r="H113" t="str">
        <f t="shared" si="12"/>
        <v/>
      </c>
      <c r="I113" t="str">
        <f t="shared" si="13"/>
        <v/>
      </c>
      <c r="J113">
        <f t="shared" si="15"/>
        <v>151</v>
      </c>
      <c r="K113" t="str">
        <f t="shared" si="14"/>
        <v>EXCELLENT</v>
      </c>
      <c r="L113" t="str">
        <f t="shared" si="16"/>
        <v>High Discount</v>
      </c>
    </row>
    <row r="118" spans="1:12">
      <c r="B118" s="1"/>
    </row>
  </sheetData>
  <conditionalFormatting sqref="K1:K1048576">
    <cfRule type="containsText" dxfId="6" priority="7" operator="containsText" text="EXCELLENT">
      <formula>NOT(ISERROR(SEARCH("EXCELLENT",K1)))</formula>
    </cfRule>
    <cfRule type="containsText" dxfId="5" priority="6" operator="containsText" text="AVERAGE">
      <formula>NOT(ISERROR(SEARCH("AVERAGE",K1)))</formula>
    </cfRule>
    <cfRule type="containsText" dxfId="4" priority="5" operator="containsText" text="POOR">
      <formula>NOT(ISERROR(SEARCH("POOR",K1)))</formula>
    </cfRule>
  </conditionalFormatting>
  <conditionalFormatting sqref="H1:H1048576">
    <cfRule type="cellIs" dxfId="3" priority="4" operator="greaterThan">
      <formula>4.5</formula>
    </cfRule>
    <cfRule type="cellIs" dxfId="2" priority="1" operator="between">
      <formula>3</formula>
      <formula>4.4</formula>
    </cfRule>
  </conditionalFormatting>
  <conditionalFormatting sqref="L1:L1048576">
    <cfRule type="containsText" dxfId="1" priority="3" operator="containsText" text="High Discount">
      <formula>NOT(ISERROR(SEARCH("High Discount",L1)))</formula>
    </cfRule>
    <cfRule type="containsText" dxfId="0" priority="2" operator="containsText" text="Low Discount">
      <formula>NOT(ISERROR(SEARCH("Low Discount",L1)))</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F7C5-AEC6-9648-A6F9-E19CDD834ED5}">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product|discount</vt:lpstr>
      <vt:lpstr>product|rating</vt:lpstr>
      <vt:lpstr>product|review</vt:lpstr>
      <vt:lpstr>comparing product performance</vt:lpstr>
      <vt:lpstr>MAIN DASHBOARD</vt:lpstr>
      <vt:lpstr>product by rating|discount</vt:lpstr>
      <vt:lpstr>OVERALL PRODUCT PERFORMANCE</vt:lpstr>
      <vt:lpstr>MAIN dataset</vt:lpstr>
      <vt:lpstr>Sheet1</vt:lpstr>
      <vt:lpstr>ratings|reviews</vt:lpstr>
      <vt:lpstr>reviews|discount</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2025-06-09T07:30:05Z</dcterms:created>
  <dcterms:modified xsi:type="dcterms:W3CDTF">2025-06-13T10:27:46Z</dcterms:modified>
</cp:coreProperties>
</file>